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drawings/drawing4.xml" ContentType="application/vnd.openxmlformats-officedocument.drawingml.chartshapes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3.xml" ContentType="application/vnd.openxmlformats-officedocument.drawing+xml"/>
  <Override PartName="/xl/charts/chart1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Areas\SGI\IEOD\2023\Sem4223\"/>
    </mc:Choice>
  </mc:AlternateContent>
  <xr:revisionPtr revIDLastSave="0" documentId="8_{BC841229-0295-4184-B5D2-B5F7594ED484}" xr6:coauthVersionLast="47" xr6:coauthVersionMax="47" xr10:uidLastSave="{00000000-0000-0000-0000-000000000000}"/>
  <bookViews>
    <workbookView xWindow="-120" yWindow="-120" windowWidth="29040" windowHeight="15840" firstSheet="8" activeTab="14" xr2:uid="{39270FB7-9EA3-449C-AC94-15F2E01AE964}"/>
  </bookViews>
  <sheets>
    <sheet name="RESUMEN" sheetId="2" r:id="rId1"/>
    <sheet name="G_AREAS" sheetId="3" r:id="rId2"/>
    <sheet name="GENERACION RER" sheetId="4" r:id="rId3"/>
    <sheet name="COGENERACION" sheetId="5" r:id="rId4"/>
    <sheet name="TIPO_RECURSO" sheetId="6" r:id="rId5"/>
    <sheet name="DESPACHO_EJECUTADO" sheetId="8" r:id="rId6"/>
    <sheet name="PROGRAMADO" sheetId="9" r:id="rId7"/>
    <sheet name="REPROGRAMADO" sheetId="10" r:id="rId8"/>
    <sheet name="DESVIACION" sheetId="11" r:id="rId9"/>
    <sheet name="REACTIVA" sheetId="12" r:id="rId10"/>
    <sheet name="DEMANDA_UL" sheetId="14" r:id="rId11"/>
    <sheet name="DEMANDA_AREAS" sheetId="15" r:id="rId12"/>
    <sheet name="FLUJOS" sheetId="16" r:id="rId13"/>
    <sheet name="INTERCONEXIONES" sheetId="17" r:id="rId14"/>
    <sheet name="ENERGÍA_PRIMARIA" sheetId="22" r:id="rId15"/>
    <sheet name="CALOR_ÚTIL" sheetId="23" r:id="rId16"/>
    <sheet name="CONSUMO_COMB" sheetId="24" r:id="rId17"/>
    <sheet name="PRESIÓN_GAS" sheetId="25" r:id="rId18"/>
    <sheet name="TEM_AMB" sheetId="26" r:id="rId19"/>
    <sheet name="STOCK_COMB" sheetId="27" r:id="rId20"/>
    <sheet name="DISPONIBILIDAD_GAS" sheetId="28" r:id="rId21"/>
    <sheet name="TRANSGRESIONES" sheetId="20" r:id="rId22"/>
    <sheet name="RESTRIC_OPE" sheetId="21" r:id="rId23"/>
  </sheets>
  <externalReferences>
    <externalReference r:id="rId24"/>
    <externalReference r:id="rId25"/>
    <externalReference r:id="rId26"/>
    <externalReference r:id="rId27"/>
  </externalReferences>
  <definedNames>
    <definedName name="AREA_CMgCP">#REF!</definedName>
    <definedName name="AREA_PROGRAMADO">PROGRAMADO!$C$5:$HC$53</definedName>
    <definedName name="BORRA_RESUMEN1">RESUMEN!$D$6:$S$70</definedName>
    <definedName name="BORRA_RESUMEN2">RESUMEN!$D$79:$S$89</definedName>
    <definedName name="CERRO_VERDE_COMB">#REF!</definedName>
    <definedName name="CIRATO">#REF!</definedName>
    <definedName name="CMgCP">#REF!</definedName>
    <definedName name="CMgCP_h">#REF!</definedName>
    <definedName name="CONTRIBUCION_CENTRO">[1]EXTRA!$O$16</definedName>
    <definedName name="CONTRIBUCION_NORTE">[1]EXTRA!$M$16</definedName>
    <definedName name="CONTRIBUCION_SUR">[1]EXTRA!$N$16</definedName>
    <definedName name="DEMANDA_USUARIOS_LIBRES">DEMANDA_UL!$C$21:$CX$68</definedName>
    <definedName name="DESV_EJE_PROG">DESVIACION!$XE$12</definedName>
    <definedName name="DESV_MAX">DESVIACION!$XJ$69</definedName>
    <definedName name="DESV_MEDIA">DESVIACION!$XJ$68</definedName>
    <definedName name="DESV_MINIMA">DESVIACION!$XJ$67</definedName>
    <definedName name="EDEGEL_COMB">#REF!</definedName>
    <definedName name="EEPSA_COMBUSTIBLE">#REF!</definedName>
    <definedName name="EGASA_COMBUSTIBLE">#REF!</definedName>
    <definedName name="EJE_DESP_EJE">DESPACHO_EJECUTADO!$EY$7</definedName>
    <definedName name="EJE_DESV">DESVIACION!$XC$12</definedName>
    <definedName name="EMBALSES">#REF!</definedName>
    <definedName name="ENE_COMBUSTIBLE">#REF!</definedName>
    <definedName name="ENERGIA_PROGRAMADO">PROGRAMADO!$C$53:$HC$53</definedName>
    <definedName name="ENERGIA_REPROGRAMADO">REPROGRAMADO!$D$53:$GC$53</definedName>
    <definedName name="ENERGIA_SEIN">DESPACHO_EJECUTADO!$FA$55</definedName>
    <definedName name="ETEN_COMBUSTIBLE">#REF!</definedName>
    <definedName name="FECHA_COGENERACION">COGENERACION!$B$3</definedName>
    <definedName name="FECHA_COMB_GAS">#REF!</definedName>
    <definedName name="FECHA_COMB_SOLIDOS">#REF!</definedName>
    <definedName name="FECHA_DEMANDA">DEMANDA_UL!$B$10</definedName>
    <definedName name="FECHA_DEMANDA_AREAS">DEMANDA_AREAS!$B$8</definedName>
    <definedName name="FECHA_DESPACHO_EJE">DESPACHO_EJECUTADO!$A$3</definedName>
    <definedName name="FECHA_DESVIACION">DESVIACION!$B$7</definedName>
    <definedName name="FECHA_EXTRA">[1]EXTRA!$F$3</definedName>
    <definedName name="FECHA_FLUJOS">FLUJOS!$A$1</definedName>
    <definedName name="FECHA_GENERACION_EREAS">G_AREAS!$B$2</definedName>
    <definedName name="FECHA_HIDRO">#REF!</definedName>
    <definedName name="FECHA_INTER">INTERCONEXIONES!$A$1</definedName>
    <definedName name="FECHA_MARGINALES">#REF!</definedName>
    <definedName name="FECHA_PROGRAMADO">PROGRAMADO!$A$1</definedName>
    <definedName name="FECHA_REACTIVA">REACTIVA!$A$3</definedName>
    <definedName name="FECHA_REPROGRAMADO">REPROGRAMADO!$A$1</definedName>
    <definedName name="FECHA_RER">'GENERACION RER'!$B$3</definedName>
    <definedName name="FECHA_RESTRICCIONES">RESTRIC_OPE!$B$2</definedName>
    <definedName name="FECHA_RESUMEN">RESUMEN!$C$1</definedName>
    <definedName name="FECHA_TIPO_RECURSO">TIPO_RECURSO!$B$10</definedName>
    <definedName name="FECHA_TRANGRESIONES">TRANSGRESIONES!$B$2</definedName>
    <definedName name="FECHA_TRANSGRESIONES">TRANSGRESIONES!$B$2</definedName>
    <definedName name="FENIX_PRESION">#REF!</definedName>
    <definedName name="GENERACION_RECURSO_RER">G_AREAS!$Z$7:$AD$54</definedName>
    <definedName name="GENERACION_RECURSO_SEIN">G_AREAS!$T$7:$X$54</definedName>
    <definedName name="GENERACION_TIPO_RECURSO_SEIN">TIPO_RECURSO!$C$14:$T$61</definedName>
    <definedName name="HIDRAULICA_TIPO">TIPO_RECURSO!$X$14:$Y$60</definedName>
    <definedName name="MARGINALES_DIA">RESUMEN!$V$10</definedName>
    <definedName name="MAX_CENTRO">FLUJOS!$KU$54</definedName>
    <definedName name="MAX_HORA_EXTRA">[1]EXTRA!$J$13</definedName>
    <definedName name="MAX_NORTE">FLUJOS!$KT$54</definedName>
    <definedName name="MAX_SUR">FLUJOS!$KV$54</definedName>
    <definedName name="MAXIMA_DIA">RESUMEN!$V$9</definedName>
    <definedName name="MED_HORA_EXTRA">[1]EXTRA!$J$12</definedName>
    <definedName name="MIN_HORA_EXTRA">[1]EXTRA!$J$11</definedName>
    <definedName name="NATURAL_CHANCAY">#REF!</definedName>
    <definedName name="NATURAL_SANTA">#REF!</definedName>
    <definedName name="PEGA_RESUMEN">RESUMEN!$C$6</definedName>
    <definedName name="PROG_DESV">DESVIACION!$XD$12</definedName>
    <definedName name="PROG_PROG">PROGRAMADO!$FJ$5</definedName>
    <definedName name="PROMEDIO_MAX_CMgCP">#REF!</definedName>
    <definedName name="PROMEDIO_MED_CMgCP">#REF!</definedName>
    <definedName name="PROMEDIO_MIN_CMgCP">#REF!</definedName>
    <definedName name="PROMEDIO_TOTAL_CMgCP">#REF!</definedName>
    <definedName name="PROMEDIOS_CMgCP">#REF!</definedName>
    <definedName name="R_GENERACION">G_AREAS!$C$7:$R$54</definedName>
    <definedName name="R_PROGRAMADO">PROGRAMADO!$GO$58:$HC$58</definedName>
    <definedName name="R_REPROGRAMADO">REPROGRAMADO!$FN$58:$GC$58</definedName>
    <definedName name="RANGO_COGE">COGENERACION!$C$7:$I$55</definedName>
    <definedName name="RANGO_MAX_CMgCP">#REF!</definedName>
    <definedName name="RANGO_MAX_CMgCP_h">#REF!</definedName>
    <definedName name="RANGO_MED_CMgCP">#REF!</definedName>
    <definedName name="RANGO_MED_CMgCP_h">#REF!</definedName>
    <definedName name="RANGO_MIN_CMgCP">#REF!</definedName>
    <definedName name="RANGO_MIN_CMgCP_h">#REF!</definedName>
    <definedName name="RANGO_MIN2_CMgCP">#REF!</definedName>
    <definedName name="RANGO_MIN2_CMgCP_h">#REF!</definedName>
    <definedName name="RANGO_RER">'GENERACION RER'!$C$7:$BE$55</definedName>
    <definedName name="RESUMEN_DESV">DESVIACION!$XC$12:$XE$59</definedName>
    <definedName name="RESUMEN_EMPRESAS">RESUMEN!$D$6:$S$70,RESUMEN!$D$79:$S$89</definedName>
    <definedName name="RESUMEN_PROGRAMADO">PROGRAMADO!$GO$5:$HC$53</definedName>
    <definedName name="SANDIEGO">#REF!</definedName>
    <definedName name="SEIN_MAX">G_AREAS!$R$42:$R$51</definedName>
    <definedName name="SEIN_MED">G_AREAS!$R$22:$R$41</definedName>
    <definedName name="SEIN_MIN">G_AREAS!$R$7:$R$21</definedName>
    <definedName name="SEIN_MIN2">G_AREAS!$R$52:$R$54</definedName>
    <definedName name="SEIN_P_MAX">PROGRAMADO!$FJ$40:$FJ$49</definedName>
    <definedName name="SEIN_P_MED">PROGRAMADO!$FJ$20:$FJ$39</definedName>
    <definedName name="SEIN_P_MIN">PROGRAMADO!$FJ$5:$FJ$19</definedName>
    <definedName name="SEIN_P_MIN2">PROGRAMADO!$FJ$50:$FJ$52</definedName>
    <definedName name="SEIN_P_TOTAL">PROGRAMADO!$FJ$5:$FJ$52</definedName>
    <definedName name="SEIN_TOTAL">G_AREAS!$R$7:$R$54</definedName>
    <definedName name="SG_COMBUSTIBLE">#REF!</definedName>
    <definedName name="SHO_COMBUSTIBLE">#REF!</definedName>
    <definedName name="SUMA_PROGRAMADO">PROGRAMADO!$GO$5:$HC$52</definedName>
    <definedName name="SUMA_REPROGRAMADO">REPROGRAMADO!$FN$5:$GC$52</definedName>
    <definedName name="TCHILC_PRESION">#REF!</definedName>
    <definedName name="TG7_GAS">#REF!</definedName>
    <definedName name="TG8_GAS">#REF!</definedName>
    <definedName name="TOTAL_RESUMEN_NOCOES">RESUMEN!$Q$89</definedName>
    <definedName name="TOTAL_RESUMEN_SEIN">RESUMEN!$Q$67</definedName>
    <definedName name="TOTAL_SEIN">G_AREAS!$R$7:$R$54</definedName>
    <definedName name="TUMBES">#REF!</definedName>
    <definedName name="TURBINADO_SANTA">#REF!</definedName>
    <definedName name="UTI_GAS">#REF!</definedName>
    <definedName name="VENTANILLA_GAS">#REF!</definedName>
    <definedName name="Z_19249254_A75D_4B48_B3A0_5E1C96C2F738_.wvu.PrintArea" hidden="1">#REF!</definedName>
    <definedName name="Z_6719458D_601D_447B_BE41_98768769587C_.wvu.PrintArea" hidden="1">#REF!</definedName>
    <definedName name="Z_82BEA2AF_56BA_4CBB_A5CE_122301B1F4AC_.wvu.PrintArea" hidden="1">#REF!</definedName>
    <definedName name="Z_9A792388_A7C0_4857_86E5_5A1294D6E337_.wvu.PrintArea" hidden="1">#REF!</definedName>
    <definedName name="Z_9C590AB9_0A5E_488B_8CBE_313BDD27B1E8_.wvu.PrintArea" hidden="1">#REF!</definedName>
    <definedName name="Z_D34D34F5_EB7A_4CD0_BA96_F3C59F96F8E9_.wvu.PrintArea" hidden="1">#REF!</definedName>
    <definedName name="Z_DE30A887_798B_4A80_A6CB_7E8A877DDBD1_.wvu.Cols" localSheetId="12" hidden="1">FLUJOS!$KP:$KP</definedName>
    <definedName name="Z_DE30A887_798B_4A80_A6CB_7E8A877DDBD1_.wvu.Cols" localSheetId="13" hidden="1">INTERCONEXIONES!#REF!</definedName>
    <definedName name="Z_DE30A887_798B_4A80_A6CB_7E8A877DDBD1_.wvu.Rows" localSheetId="10" hidden="1">DEMANDA_UL!$11:$17</definedName>
    <definedName name="Z_DE30A887_798B_4A80_A6CB_7E8A877DDBD1_.wvu.Rows" localSheetId="5" hidden="1">DESPACHO_EJECUTADO!$1:$1</definedName>
    <definedName name="Z_DE30A887_798B_4A80_A6CB_7E8A877DDBD1_.wvu.Rows" localSheetId="1" hidden="1">G_AREAS!#REF!</definedName>
    <definedName name="Z_E752B9D8_CCD7_4A79_9F4F_96CB25802E42_.wvu.PrintArea" hidden="1">#REF!</definedName>
    <definedName name="Z_F7D9A5CD_8D6C_4415_9C30_BDA3D52F0FD1_.wvu.PrintArea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6" i="2" l="1"/>
  <c r="P86" i="2"/>
  <c r="Q85" i="2"/>
  <c r="P85" i="2"/>
  <c r="R85" i="2" s="1"/>
  <c r="Q84" i="2"/>
  <c r="P84" i="2"/>
  <c r="Q82" i="2"/>
  <c r="P82" i="2"/>
  <c r="R82" i="2" s="1"/>
  <c r="Q89" i="2"/>
  <c r="S84" i="2" s="1"/>
  <c r="O89" i="2"/>
  <c r="N89" i="2"/>
  <c r="M89" i="2"/>
  <c r="L89" i="2"/>
  <c r="K89" i="2"/>
  <c r="J89" i="2"/>
  <c r="H89" i="2"/>
  <c r="G89" i="2"/>
  <c r="E89" i="2"/>
  <c r="D89" i="2"/>
  <c r="R86" i="2"/>
  <c r="R83" i="2"/>
  <c r="R81" i="2"/>
  <c r="R80" i="2"/>
  <c r="R79" i="2"/>
  <c r="O86" i="2"/>
  <c r="O85" i="2"/>
  <c r="O84" i="2"/>
  <c r="O83" i="2"/>
  <c r="O82" i="2"/>
  <c r="O81" i="2"/>
  <c r="O80" i="2"/>
  <c r="O79" i="2"/>
  <c r="L86" i="2"/>
  <c r="L85" i="2"/>
  <c r="L84" i="2"/>
  <c r="L83" i="2"/>
  <c r="L82" i="2"/>
  <c r="L81" i="2"/>
  <c r="L80" i="2"/>
  <c r="L79" i="2"/>
  <c r="I86" i="2"/>
  <c r="I85" i="2"/>
  <c r="I84" i="2"/>
  <c r="I83" i="2"/>
  <c r="I82" i="2"/>
  <c r="I81" i="2"/>
  <c r="I80" i="2"/>
  <c r="I79" i="2"/>
  <c r="F86" i="2"/>
  <c r="F85" i="2"/>
  <c r="F89" i="2" s="1"/>
  <c r="F84" i="2"/>
  <c r="F83" i="2"/>
  <c r="F82" i="2"/>
  <c r="F81" i="2"/>
  <c r="F80" i="2"/>
  <c r="F79" i="2"/>
  <c r="S66" i="2"/>
  <c r="S65" i="2"/>
  <c r="S64" i="2"/>
  <c r="S63" i="2"/>
  <c r="S62" i="2"/>
  <c r="S61" i="2"/>
  <c r="S60" i="2"/>
  <c r="S59" i="2"/>
  <c r="S58" i="2"/>
  <c r="S57" i="2"/>
  <c r="S56" i="2"/>
  <c r="S55" i="2"/>
  <c r="S54" i="2"/>
  <c r="S53" i="2"/>
  <c r="S52" i="2"/>
  <c r="S51" i="2"/>
  <c r="S50" i="2"/>
  <c r="S49" i="2"/>
  <c r="S48" i="2"/>
  <c r="S47" i="2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S67" i="2" l="1"/>
  <c r="P89" i="2"/>
  <c r="S80" i="2"/>
  <c r="S81" i="2"/>
  <c r="S85" i="2"/>
  <c r="S86" i="2"/>
  <c r="R84" i="2"/>
  <c r="R89" i="2" s="1"/>
  <c r="S79" i="2"/>
  <c r="S82" i="2"/>
  <c r="S83" i="2"/>
  <c r="I89" i="2"/>
  <c r="S89" i="2" l="1"/>
  <c r="KP56" i="16" l="1"/>
  <c r="KJ56" i="16"/>
  <c r="KI56" i="16"/>
  <c r="KH56" i="16"/>
  <c r="KG56" i="16"/>
  <c r="KF56" i="16"/>
  <c r="KD56" i="16"/>
  <c r="KC56" i="16"/>
  <c r="KB56" i="16"/>
  <c r="KA56" i="16"/>
  <c r="JZ56" i="16"/>
  <c r="JY56" i="16"/>
  <c r="JV56" i="16"/>
  <c r="JU56" i="16"/>
  <c r="JT56" i="16"/>
  <c r="JS56" i="16"/>
  <c r="JR56" i="16"/>
  <c r="JQ56" i="16"/>
  <c r="JP56" i="16"/>
  <c r="JO56" i="16"/>
  <c r="JN56" i="16"/>
  <c r="JM56" i="16"/>
  <c r="JL56" i="16"/>
  <c r="JK56" i="16"/>
  <c r="JG56" i="16"/>
  <c r="JF56" i="16"/>
  <c r="JE56" i="16"/>
  <c r="JD56" i="16"/>
  <c r="JB56" i="16"/>
  <c r="JA56" i="16"/>
  <c r="IZ56" i="16"/>
  <c r="IY56" i="16"/>
  <c r="IX56" i="16"/>
  <c r="IV56" i="16"/>
  <c r="IU56" i="16"/>
  <c r="IT56" i="16"/>
  <c r="IS56" i="16"/>
  <c r="IR56" i="16"/>
  <c r="IQ56" i="16"/>
  <c r="IP56" i="16"/>
  <c r="IO56" i="16"/>
  <c r="IL56" i="16"/>
  <c r="IK56" i="16"/>
  <c r="IJ56" i="16"/>
  <c r="II56" i="16"/>
  <c r="IH56" i="16"/>
  <c r="IG56" i="16"/>
  <c r="IF56" i="16"/>
  <c r="IC56" i="16"/>
  <c r="IB56" i="16"/>
  <c r="IA56" i="16"/>
  <c r="HZ56" i="16"/>
  <c r="HY56" i="16"/>
  <c r="HX56" i="16"/>
  <c r="HW56" i="16"/>
  <c r="HV56" i="16"/>
  <c r="HU56" i="16"/>
  <c r="HT56" i="16"/>
  <c r="HS56" i="16"/>
  <c r="HR56" i="16"/>
  <c r="HP56" i="16"/>
  <c r="HO56" i="16"/>
  <c r="HN56" i="16"/>
  <c r="HM56" i="16"/>
  <c r="HK56" i="16"/>
  <c r="HJ56" i="16"/>
  <c r="HI56" i="16"/>
  <c r="HF56" i="16"/>
  <c r="HC56" i="16"/>
  <c r="HB56" i="16"/>
  <c r="HA56" i="16"/>
  <c r="GY56" i="16"/>
  <c r="GX56" i="16"/>
  <c r="GW56" i="16"/>
  <c r="GT56" i="16"/>
  <c r="GS56" i="16"/>
  <c r="GR56" i="16"/>
  <c r="GO56" i="16"/>
  <c r="GN56" i="16"/>
  <c r="GM56" i="16"/>
  <c r="GL56" i="16"/>
  <c r="GK56" i="16"/>
  <c r="GJ56" i="16"/>
  <c r="GI56" i="16"/>
  <c r="GH56" i="16"/>
  <c r="GG56" i="16"/>
  <c r="GF56" i="16"/>
  <c r="GE56" i="16"/>
  <c r="GD56" i="16"/>
  <c r="GC56" i="16"/>
  <c r="GA56" i="16"/>
  <c r="FZ56" i="16"/>
  <c r="FY56" i="16"/>
  <c r="FX56" i="16"/>
  <c r="FW56" i="16"/>
  <c r="FV56" i="16"/>
  <c r="FU56" i="16"/>
  <c r="FT56" i="16"/>
  <c r="FS56" i="16"/>
  <c r="FR56" i="16"/>
  <c r="FN56" i="16"/>
  <c r="FM56" i="16"/>
  <c r="FL56" i="16"/>
  <c r="FK56" i="16"/>
  <c r="FJ56" i="16"/>
  <c r="FI56" i="16"/>
  <c r="FH56" i="16"/>
  <c r="FG56" i="16"/>
  <c r="FF56" i="16"/>
  <c r="FE56" i="16"/>
  <c r="FD56" i="16"/>
  <c r="FC56" i="16"/>
  <c r="FB56" i="16"/>
  <c r="FA56" i="16"/>
  <c r="EZ56" i="16"/>
  <c r="EX56" i="16"/>
  <c r="EW56" i="16"/>
  <c r="EV56" i="16"/>
  <c r="ES56" i="16"/>
  <c r="ER56" i="16"/>
  <c r="EQ56" i="16"/>
  <c r="EP56" i="16"/>
  <c r="EO56" i="16"/>
  <c r="EN56" i="16"/>
  <c r="EL56" i="16"/>
  <c r="EK56" i="16"/>
  <c r="EJ56" i="16"/>
  <c r="EH56" i="16"/>
  <c r="EE56" i="16"/>
  <c r="ED56" i="16"/>
  <c r="EC56" i="16"/>
  <c r="EB56" i="16"/>
  <c r="EA56" i="16"/>
  <c r="DZ56" i="16"/>
  <c r="DY56" i="16"/>
  <c r="DX56" i="16"/>
  <c r="DW56" i="16"/>
  <c r="DV56" i="16"/>
  <c r="DU56" i="16"/>
  <c r="DT56" i="16"/>
  <c r="DS56" i="16"/>
  <c r="DR56" i="16"/>
  <c r="DQ56" i="16"/>
  <c r="DP56" i="16"/>
  <c r="DN56" i="16"/>
  <c r="DM56" i="16"/>
  <c r="DL56" i="16"/>
  <c r="DK56" i="16"/>
  <c r="DJ56" i="16"/>
  <c r="DI56" i="16"/>
  <c r="DH56" i="16"/>
  <c r="DG56" i="16"/>
  <c r="DF56" i="16"/>
  <c r="DE56" i="16"/>
  <c r="DD56" i="16"/>
  <c r="DC56" i="16"/>
  <c r="DB56" i="16"/>
  <c r="DA56" i="16"/>
  <c r="CZ56" i="16"/>
  <c r="CY56" i="16"/>
  <c r="CX56" i="16"/>
  <c r="CW56" i="16"/>
  <c r="CV56" i="16"/>
  <c r="CU56" i="16"/>
  <c r="CT56" i="16"/>
  <c r="CS56" i="16"/>
  <c r="CR56" i="16"/>
  <c r="CO56" i="16"/>
  <c r="CN56" i="16"/>
  <c r="CM56" i="16"/>
  <c r="CL56" i="16"/>
  <c r="CK56" i="16"/>
  <c r="CJ56" i="16"/>
  <c r="CI56" i="16"/>
  <c r="CH56" i="16"/>
  <c r="CG56" i="16"/>
  <c r="CF56" i="16"/>
  <c r="CD56" i="16"/>
  <c r="CB56" i="16"/>
  <c r="CA56" i="16"/>
  <c r="BZ56" i="16"/>
  <c r="BY56" i="16"/>
  <c r="BV56" i="16"/>
  <c r="BU56" i="16"/>
  <c r="BT56" i="16"/>
  <c r="BS56" i="16"/>
  <c r="BR56" i="16"/>
  <c r="BQ56" i="16"/>
  <c r="BP56" i="16"/>
  <c r="BN56" i="16"/>
  <c r="BJ56" i="16"/>
  <c r="BH56" i="16"/>
  <c r="BF56" i="16"/>
  <c r="BD56" i="16"/>
  <c r="BC56" i="16"/>
  <c r="BA56" i="16"/>
  <c r="AZ56" i="16"/>
  <c r="AX56" i="16"/>
  <c r="AW56" i="16"/>
  <c r="AU56" i="16"/>
  <c r="AP56" i="16"/>
  <c r="AJ56" i="16"/>
  <c r="AH56" i="16"/>
  <c r="AF56" i="16"/>
  <c r="AE56" i="16"/>
  <c r="AC56" i="16"/>
  <c r="AB56" i="16"/>
  <c r="AA56" i="16"/>
  <c r="Z56" i="16"/>
  <c r="Y56" i="16"/>
  <c r="X56" i="16"/>
  <c r="W56" i="16"/>
  <c r="V56" i="16"/>
  <c r="U56" i="16"/>
  <c r="P56" i="16"/>
  <c r="O56" i="16"/>
  <c r="N56" i="16"/>
  <c r="M56" i="16"/>
  <c r="L56" i="16"/>
  <c r="K56" i="16"/>
  <c r="J56" i="16"/>
  <c r="I56" i="16"/>
  <c r="G56" i="16"/>
  <c r="E56" i="16"/>
  <c r="D56" i="16"/>
  <c r="B56" i="16"/>
  <c r="KP55" i="16"/>
  <c r="KO55" i="16"/>
  <c r="KN55" i="16"/>
  <c r="KM55" i="16"/>
  <c r="KL55" i="16"/>
  <c r="KK55" i="16"/>
  <c r="KJ55" i="16"/>
  <c r="KI55" i="16"/>
  <c r="KH55" i="16"/>
  <c r="KG55" i="16"/>
  <c r="KF55" i="16"/>
  <c r="KC55" i="16"/>
  <c r="KB55" i="16"/>
  <c r="KA55" i="16"/>
  <c r="JZ55" i="16"/>
  <c r="JY55" i="16"/>
  <c r="JX55" i="16"/>
  <c r="JU55" i="16"/>
  <c r="JT55" i="16"/>
  <c r="JS55" i="16"/>
  <c r="JR55" i="16"/>
  <c r="JQ55" i="16"/>
  <c r="JP55" i="16"/>
  <c r="JO55" i="16"/>
  <c r="JN55" i="16"/>
  <c r="JM55" i="16"/>
  <c r="JL55" i="16"/>
  <c r="JK55" i="16"/>
  <c r="JH55" i="16"/>
  <c r="JG55" i="16"/>
  <c r="JF55" i="16"/>
  <c r="JE55" i="16"/>
  <c r="JD55" i="16"/>
  <c r="JB55" i="16"/>
  <c r="JA55" i="16"/>
  <c r="IZ55" i="16"/>
  <c r="IY55" i="16"/>
  <c r="IX55" i="16"/>
  <c r="IV55" i="16"/>
  <c r="IU55" i="16"/>
  <c r="IT55" i="16"/>
  <c r="IS55" i="16"/>
  <c r="IR55" i="16"/>
  <c r="IQ55" i="16"/>
  <c r="IP55" i="16"/>
  <c r="IO55" i="16"/>
  <c r="IL55" i="16"/>
  <c r="IK55" i="16"/>
  <c r="IJ55" i="16"/>
  <c r="II55" i="16"/>
  <c r="IH55" i="16"/>
  <c r="IG55" i="16"/>
  <c r="IF55" i="16"/>
  <c r="IC55" i="16"/>
  <c r="IB55" i="16"/>
  <c r="IA55" i="16"/>
  <c r="HZ55" i="16"/>
  <c r="HY55" i="16"/>
  <c r="HX55" i="16"/>
  <c r="HW55" i="16"/>
  <c r="HV55" i="16"/>
  <c r="HU55" i="16"/>
  <c r="HT55" i="16"/>
  <c r="HS55" i="16"/>
  <c r="HR55" i="16"/>
  <c r="HP55" i="16"/>
  <c r="HO55" i="16"/>
  <c r="HN55" i="16"/>
  <c r="HM55" i="16"/>
  <c r="HK55" i="16"/>
  <c r="HJ55" i="16"/>
  <c r="HI55" i="16"/>
  <c r="HF55" i="16"/>
  <c r="HC55" i="16"/>
  <c r="HB55" i="16"/>
  <c r="HA55" i="16"/>
  <c r="GY55" i="16"/>
  <c r="GX55" i="16"/>
  <c r="GW55" i="16"/>
  <c r="GV55" i="16"/>
  <c r="GT55" i="16"/>
  <c r="GS55" i="16"/>
  <c r="GR55" i="16"/>
  <c r="GO55" i="16"/>
  <c r="GN55" i="16"/>
  <c r="GM55" i="16"/>
  <c r="GL55" i="16"/>
  <c r="GK55" i="16"/>
  <c r="GJ55" i="16"/>
  <c r="GI55" i="16"/>
  <c r="GH55" i="16"/>
  <c r="GG55" i="16"/>
  <c r="GF55" i="16"/>
  <c r="GE55" i="16"/>
  <c r="GD55" i="16"/>
  <c r="GC55" i="16"/>
  <c r="GA55" i="16"/>
  <c r="FZ55" i="16"/>
  <c r="FY55" i="16"/>
  <c r="FX55" i="16"/>
  <c r="FW55" i="16"/>
  <c r="FV55" i="16"/>
  <c r="FU55" i="16"/>
  <c r="FT55" i="16"/>
  <c r="FS55" i="16"/>
  <c r="FR55" i="16"/>
  <c r="FN55" i="16"/>
  <c r="FM55" i="16"/>
  <c r="FL55" i="16"/>
  <c r="FK55" i="16"/>
  <c r="FJ55" i="16"/>
  <c r="FI55" i="16"/>
  <c r="FH55" i="16"/>
  <c r="FG55" i="16"/>
  <c r="FE55" i="16"/>
  <c r="FD55" i="16"/>
  <c r="FC55" i="16"/>
  <c r="FB55" i="16"/>
  <c r="FA55" i="16"/>
  <c r="EZ55" i="16"/>
  <c r="EX55" i="16"/>
  <c r="EW55" i="16"/>
  <c r="EV55" i="16"/>
  <c r="ES55" i="16"/>
  <c r="ER55" i="16"/>
  <c r="EQ55" i="16"/>
  <c r="EP55" i="16"/>
  <c r="EO55" i="16"/>
  <c r="EN55" i="16"/>
  <c r="EL55" i="16"/>
  <c r="EK55" i="16"/>
  <c r="EJ55" i="16"/>
  <c r="EE55" i="16"/>
  <c r="ED55" i="16"/>
  <c r="EC55" i="16"/>
  <c r="EB55" i="16"/>
  <c r="EA55" i="16"/>
  <c r="DZ55" i="16"/>
  <c r="DY55" i="16"/>
  <c r="DX55" i="16"/>
  <c r="DW55" i="16"/>
  <c r="DV55" i="16"/>
  <c r="DU55" i="16"/>
  <c r="DT55" i="16"/>
  <c r="DS55" i="16"/>
  <c r="DQ55" i="16"/>
  <c r="DP55" i="16"/>
  <c r="DN55" i="16"/>
  <c r="DM55" i="16"/>
  <c r="DL55" i="16"/>
  <c r="DK55" i="16"/>
  <c r="DJ55" i="16"/>
  <c r="DI55" i="16"/>
  <c r="DH55" i="16"/>
  <c r="DG55" i="16"/>
  <c r="DF55" i="16"/>
  <c r="DE55" i="16"/>
  <c r="DD55" i="16"/>
  <c r="DC55" i="16"/>
  <c r="DB55" i="16"/>
  <c r="DA55" i="16"/>
  <c r="CZ55" i="16"/>
  <c r="CY55" i="16"/>
  <c r="CX55" i="16"/>
  <c r="CW55" i="16"/>
  <c r="CV55" i="16"/>
  <c r="CU55" i="16"/>
  <c r="CS55" i="16"/>
  <c r="CR55" i="16"/>
  <c r="CO55" i="16"/>
  <c r="CN55" i="16"/>
  <c r="CM55" i="16"/>
  <c r="CL55" i="16"/>
  <c r="CK55" i="16"/>
  <c r="CJ55" i="16"/>
  <c r="CI55" i="16"/>
  <c r="CH55" i="16"/>
  <c r="CG55" i="16"/>
  <c r="CF55" i="16"/>
  <c r="CB55" i="16"/>
  <c r="CA55" i="16"/>
  <c r="BZ55" i="16"/>
  <c r="BY55" i="16"/>
  <c r="BX55" i="16"/>
  <c r="BV55" i="16"/>
  <c r="BU55" i="16"/>
  <c r="BT55" i="16"/>
  <c r="BS55" i="16"/>
  <c r="BR55" i="16"/>
  <c r="BQ55" i="16"/>
  <c r="BP55" i="16"/>
  <c r="BJ55" i="16"/>
  <c r="BH55" i="16"/>
  <c r="BD55" i="16"/>
  <c r="BC55" i="16"/>
  <c r="BA55" i="16"/>
  <c r="AZ55" i="16"/>
  <c r="AX55" i="16"/>
  <c r="AW55" i="16"/>
  <c r="AU55" i="16"/>
  <c r="AR55" i="16"/>
  <c r="AJ55" i="16"/>
  <c r="AF55" i="16"/>
  <c r="AE55" i="16"/>
  <c r="AC55" i="16"/>
  <c r="AB55" i="16"/>
  <c r="AA55" i="16"/>
  <c r="Z55" i="16"/>
  <c r="Y55" i="16"/>
  <c r="X55" i="16"/>
  <c r="W55" i="16"/>
  <c r="V55" i="16"/>
  <c r="U55" i="16"/>
  <c r="P55" i="16"/>
  <c r="O55" i="16"/>
  <c r="N55" i="16"/>
  <c r="M55" i="16"/>
  <c r="L55" i="16"/>
  <c r="K55" i="16"/>
  <c r="J55" i="16"/>
  <c r="I55" i="16"/>
  <c r="G55" i="16"/>
  <c r="E55" i="16"/>
  <c r="D55" i="16"/>
  <c r="B55" i="16"/>
  <c r="KP54" i="16"/>
  <c r="KJ54" i="16"/>
  <c r="KI54" i="16"/>
  <c r="KH54" i="16"/>
  <c r="KG54" i="16"/>
  <c r="KF54" i="16"/>
  <c r="KC54" i="16"/>
  <c r="KB54" i="16"/>
  <c r="KA54" i="16"/>
  <c r="JZ54" i="16"/>
  <c r="JY54" i="16"/>
  <c r="JU54" i="16"/>
  <c r="JT54" i="16"/>
  <c r="JS54" i="16"/>
  <c r="JR54" i="16"/>
  <c r="JQ54" i="16"/>
  <c r="JP54" i="16"/>
  <c r="JO54" i="16"/>
  <c r="JN54" i="16"/>
  <c r="JM54" i="16"/>
  <c r="JL54" i="16"/>
  <c r="JK54" i="16"/>
  <c r="JG54" i="16"/>
  <c r="JF54" i="16"/>
  <c r="JB54" i="16"/>
  <c r="JA54" i="16"/>
  <c r="IZ54" i="16"/>
  <c r="IY54" i="16"/>
  <c r="IX54" i="16"/>
  <c r="IV54" i="16"/>
  <c r="IU54" i="16"/>
  <c r="IT54" i="16"/>
  <c r="IS54" i="16"/>
  <c r="IR54" i="16"/>
  <c r="IQ54" i="16"/>
  <c r="IP54" i="16"/>
  <c r="IO54" i="16"/>
  <c r="IL54" i="16"/>
  <c r="IK54" i="16"/>
  <c r="IJ54" i="16"/>
  <c r="II54" i="16"/>
  <c r="IH54" i="16"/>
  <c r="IG54" i="16"/>
  <c r="IF54" i="16"/>
  <c r="ID54" i="16"/>
  <c r="IC54" i="16"/>
  <c r="IB54" i="16"/>
  <c r="IA54" i="16"/>
  <c r="HZ54" i="16"/>
  <c r="HY54" i="16"/>
  <c r="HX54" i="16"/>
  <c r="HW54" i="16"/>
  <c r="HV54" i="16"/>
  <c r="HU54" i="16"/>
  <c r="HT54" i="16"/>
  <c r="HS54" i="16"/>
  <c r="HR54" i="16"/>
  <c r="HP54" i="16"/>
  <c r="HO54" i="16"/>
  <c r="HN54" i="16"/>
  <c r="HM54" i="16"/>
  <c r="HK54" i="16"/>
  <c r="HJ54" i="16"/>
  <c r="HI54" i="16"/>
  <c r="HF54" i="16"/>
  <c r="HC54" i="16"/>
  <c r="HB54" i="16"/>
  <c r="HA54" i="16"/>
  <c r="GY54" i="16"/>
  <c r="GX54" i="16"/>
  <c r="GW54" i="16"/>
  <c r="GT54" i="16"/>
  <c r="GS54" i="16"/>
  <c r="GR54" i="16"/>
  <c r="GP54" i="16"/>
  <c r="GO54" i="16"/>
  <c r="GN54" i="16"/>
  <c r="GM54" i="16"/>
  <c r="GL54" i="16"/>
  <c r="GK54" i="16"/>
  <c r="GJ54" i="16"/>
  <c r="GI54" i="16"/>
  <c r="GH54" i="16"/>
  <c r="GG54" i="16"/>
  <c r="GF54" i="16"/>
  <c r="GE54" i="16"/>
  <c r="GD54" i="16"/>
  <c r="GC54" i="16"/>
  <c r="GA54" i="16"/>
  <c r="FZ54" i="16"/>
  <c r="FY54" i="16"/>
  <c r="FX54" i="16"/>
  <c r="FW54" i="16"/>
  <c r="FV54" i="16"/>
  <c r="FU54" i="16"/>
  <c r="FT54" i="16"/>
  <c r="FS54" i="16"/>
  <c r="FR54" i="16"/>
  <c r="FN54" i="16"/>
  <c r="FM54" i="16"/>
  <c r="FL54" i="16"/>
  <c r="FK54" i="16"/>
  <c r="FJ54" i="16"/>
  <c r="FI54" i="16"/>
  <c r="FH54" i="16"/>
  <c r="FG54" i="16"/>
  <c r="FE54" i="16"/>
  <c r="FD54" i="16"/>
  <c r="FC54" i="16"/>
  <c r="FB54" i="16"/>
  <c r="FA54" i="16"/>
  <c r="EZ54" i="16"/>
  <c r="EX54" i="16"/>
  <c r="EW54" i="16"/>
  <c r="EV54" i="16"/>
  <c r="ET54" i="16"/>
  <c r="ES54" i="16"/>
  <c r="ER54" i="16"/>
  <c r="EQ54" i="16"/>
  <c r="EP54" i="16"/>
  <c r="EO54" i="16"/>
  <c r="EN54" i="16"/>
  <c r="EL54" i="16"/>
  <c r="EK54" i="16"/>
  <c r="EJ54" i="16"/>
  <c r="EE54" i="16"/>
  <c r="ED54" i="16"/>
  <c r="EC54" i="16"/>
  <c r="EB54" i="16"/>
  <c r="EA54" i="16"/>
  <c r="DZ54" i="16"/>
  <c r="DY54" i="16"/>
  <c r="DX54" i="16"/>
  <c r="DW54" i="16"/>
  <c r="DV54" i="16"/>
  <c r="DU54" i="16"/>
  <c r="DT54" i="16"/>
  <c r="DS54" i="16"/>
  <c r="DQ54" i="16"/>
  <c r="DP54" i="16"/>
  <c r="DN54" i="16"/>
  <c r="DM54" i="16"/>
  <c r="DL54" i="16"/>
  <c r="DK54" i="16"/>
  <c r="DJ54" i="16"/>
  <c r="DI54" i="16"/>
  <c r="DH54" i="16"/>
  <c r="DG54" i="16"/>
  <c r="DF54" i="16"/>
  <c r="DE54" i="16"/>
  <c r="DD54" i="16"/>
  <c r="DC54" i="16"/>
  <c r="DB54" i="16"/>
  <c r="DA54" i="16"/>
  <c r="CZ54" i="16"/>
  <c r="CY54" i="16"/>
  <c r="CX54" i="16"/>
  <c r="CW54" i="16"/>
  <c r="CV54" i="16"/>
  <c r="CU54" i="16"/>
  <c r="CS54" i="16"/>
  <c r="CR54" i="16"/>
  <c r="CP54" i="16"/>
  <c r="CO54" i="16"/>
  <c r="CN54" i="16"/>
  <c r="CM54" i="16"/>
  <c r="CL54" i="16"/>
  <c r="CK54" i="16"/>
  <c r="CJ54" i="16"/>
  <c r="CI54" i="16"/>
  <c r="CH54" i="16"/>
  <c r="CG54" i="16"/>
  <c r="CF54" i="16"/>
  <c r="CB54" i="16"/>
  <c r="CA54" i="16"/>
  <c r="BZ54" i="16"/>
  <c r="BY54" i="16"/>
  <c r="BV54" i="16"/>
  <c r="BU54" i="16"/>
  <c r="BT54" i="16"/>
  <c r="BS54" i="16"/>
  <c r="BR54" i="16"/>
  <c r="BQ54" i="16"/>
  <c r="BP54" i="16"/>
  <c r="BJ54" i="16"/>
  <c r="BH54" i="16"/>
  <c r="BD54" i="16"/>
  <c r="BC54" i="16"/>
  <c r="BB54" i="16"/>
  <c r="BA54" i="16"/>
  <c r="AZ54" i="16"/>
  <c r="AX54" i="16"/>
  <c r="AW54" i="16"/>
  <c r="AU54" i="16"/>
  <c r="AT54" i="16"/>
  <c r="AJ54" i="16"/>
  <c r="AF54" i="16"/>
  <c r="AE54" i="16"/>
  <c r="AD54" i="16"/>
  <c r="AC54" i="16"/>
  <c r="AB54" i="16"/>
  <c r="AA54" i="16"/>
  <c r="Z54" i="16"/>
  <c r="Y54" i="16"/>
  <c r="X54" i="16"/>
  <c r="W54" i="16"/>
  <c r="V54" i="16"/>
  <c r="U54" i="16"/>
  <c r="P54" i="16"/>
  <c r="O54" i="16"/>
  <c r="N54" i="16"/>
  <c r="M54" i="16"/>
  <c r="L54" i="16"/>
  <c r="K54" i="16"/>
  <c r="J54" i="16"/>
  <c r="I54" i="16"/>
  <c r="G54" i="16"/>
  <c r="F54" i="16"/>
  <c r="E54" i="16"/>
  <c r="D54" i="16"/>
  <c r="B54" i="16"/>
  <c r="FO55" i="16"/>
  <c r="IM56" i="16"/>
  <c r="IN56" i="16"/>
  <c r="KD55" i="16"/>
  <c r="JH54" i="16"/>
  <c r="JC56" i="16"/>
  <c r="IW56" i="16"/>
  <c r="ID56" i="16"/>
  <c r="HQ56" i="16"/>
  <c r="HH56" i="16"/>
  <c r="GZ56" i="16"/>
  <c r="GV54" i="16"/>
  <c r="GU55" i="16"/>
  <c r="GQ56" i="16"/>
  <c r="FQ54" i="16"/>
  <c r="FF55" i="16"/>
  <c r="EU56" i="16"/>
  <c r="ET56" i="16"/>
  <c r="EM56" i="16"/>
  <c r="EI55" i="16"/>
  <c r="EH55" i="16"/>
  <c r="EG56" i="16"/>
  <c r="CQ56" i="16"/>
  <c r="CP56" i="16"/>
  <c r="CD55" i="16"/>
  <c r="BX54" i="16"/>
  <c r="BW55" i="16"/>
  <c r="BN55" i="16"/>
  <c r="BM56" i="16"/>
  <c r="BI54" i="16"/>
  <c r="BG55" i="16"/>
  <c r="BF55" i="16"/>
  <c r="BE56" i="16"/>
  <c r="BB56" i="16"/>
  <c r="AV56" i="16"/>
  <c r="AT56" i="16"/>
  <c r="AS54" i="16"/>
  <c r="AR54" i="16"/>
  <c r="AP55" i="16"/>
  <c r="AO56" i="16"/>
  <c r="Q56" i="16"/>
  <c r="H56" i="16"/>
  <c r="F56" i="16"/>
  <c r="C55" i="16"/>
  <c r="AK54" i="16"/>
  <c r="AH55" i="16"/>
  <c r="AG56" i="16"/>
  <c r="GB56" i="16"/>
  <c r="EY55" i="16"/>
  <c r="DR55" i="16"/>
  <c r="AD56" i="16"/>
  <c r="JX54" i="16"/>
  <c r="JW55" i="16"/>
  <c r="JV55" i="16"/>
  <c r="CT55" i="16"/>
  <c r="BK56" i="16"/>
  <c r="DO56" i="16"/>
  <c r="AM56" i="16"/>
  <c r="HD55" i="16"/>
  <c r="T55" i="16"/>
  <c r="N64" i="15"/>
  <c r="M64" i="15"/>
  <c r="L64" i="15"/>
  <c r="K64" i="15"/>
  <c r="J64" i="15"/>
  <c r="I64" i="15"/>
  <c r="H64" i="15"/>
  <c r="G64" i="15"/>
  <c r="F64" i="15"/>
  <c r="E64" i="15"/>
  <c r="C64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64" i="15" s="1"/>
  <c r="D16" i="15"/>
  <c r="D15" i="15"/>
  <c r="D63" i="15" s="1"/>
  <c r="D14" i="15"/>
  <c r="D13" i="15"/>
  <c r="D62" i="15" s="1"/>
  <c r="BT69" i="14"/>
  <c r="BS69" i="14"/>
  <c r="BR69" i="14"/>
  <c r="BQ69" i="14"/>
  <c r="BP69" i="14"/>
  <c r="BO69" i="14"/>
  <c r="BN69" i="14"/>
  <c r="BM69" i="14"/>
  <c r="BL69" i="14"/>
  <c r="BK69" i="14"/>
  <c r="BJ69" i="14"/>
  <c r="BI69" i="14"/>
  <c r="BH69" i="14"/>
  <c r="BG69" i="14"/>
  <c r="BF69" i="14"/>
  <c r="BE69" i="14"/>
  <c r="BD69" i="14"/>
  <c r="BC69" i="14"/>
  <c r="BB69" i="14"/>
  <c r="BA69" i="14"/>
  <c r="AZ69" i="14"/>
  <c r="AY69" i="14"/>
  <c r="AX69" i="14"/>
  <c r="AW69" i="14"/>
  <c r="AV69" i="14"/>
  <c r="AU69" i="14"/>
  <c r="AT69" i="14"/>
  <c r="AS69" i="14"/>
  <c r="AR69" i="14"/>
  <c r="AQ69" i="14"/>
  <c r="AP69" i="14"/>
  <c r="AO69" i="14"/>
  <c r="AN69" i="14"/>
  <c r="AM69" i="14"/>
  <c r="AL69" i="14"/>
  <c r="AK69" i="14"/>
  <c r="AJ69" i="14"/>
  <c r="AI69" i="14"/>
  <c r="AH69" i="14"/>
  <c r="AG69" i="14"/>
  <c r="AF69" i="14"/>
  <c r="AE69" i="14"/>
  <c r="AD69" i="14"/>
  <c r="AC69" i="14"/>
  <c r="AB69" i="14"/>
  <c r="AA69" i="14"/>
  <c r="Z69" i="14"/>
  <c r="Y69" i="14"/>
  <c r="X69" i="14"/>
  <c r="W69" i="14"/>
  <c r="V69" i="14"/>
  <c r="U69" i="14"/>
  <c r="T69" i="14"/>
  <c r="S69" i="14"/>
  <c r="R69" i="14"/>
  <c r="Q69" i="14"/>
  <c r="P69" i="14"/>
  <c r="O69" i="14"/>
  <c r="N69" i="14"/>
  <c r="M69" i="14"/>
  <c r="L69" i="14"/>
  <c r="K69" i="14"/>
  <c r="J69" i="14"/>
  <c r="I69" i="14"/>
  <c r="H69" i="14"/>
  <c r="G69" i="14"/>
  <c r="F69" i="14"/>
  <c r="E69" i="14"/>
  <c r="D69" i="14"/>
  <c r="C69" i="14"/>
  <c r="XJ74" i="11"/>
  <c r="XJ73" i="11"/>
  <c r="XJ72" i="11"/>
  <c r="XG72" i="11"/>
  <c r="XF72" i="11"/>
  <c r="XE72" i="11"/>
  <c r="XD72" i="11"/>
  <c r="XC72" i="11"/>
  <c r="XB72" i="11"/>
  <c r="XJ69" i="11"/>
  <c r="XJ68" i="11"/>
  <c r="XJ67" i="11"/>
  <c r="XE67" i="11"/>
  <c r="XE66" i="11"/>
  <c r="XC66" i="11"/>
  <c r="XG61" i="11"/>
  <c r="XG62" i="11" s="1"/>
  <c r="XF61" i="11"/>
  <c r="XF62" i="11" s="1"/>
  <c r="XD61" i="11"/>
  <c r="XD62" i="11" s="1"/>
  <c r="XC61" i="11"/>
  <c r="XC62" i="11" s="1"/>
  <c r="XH60" i="11"/>
  <c r="XI60" i="11" s="1"/>
  <c r="XG60" i="11"/>
  <c r="XF60" i="11"/>
  <c r="XD67" i="11" s="1"/>
  <c r="XD60" i="11"/>
  <c r="XC60" i="11"/>
  <c r="XC67" i="11" s="1"/>
  <c r="XI59" i="11"/>
  <c r="XI58" i="11"/>
  <c r="XI57" i="11"/>
  <c r="XI56" i="11"/>
  <c r="XI55" i="11"/>
  <c r="XI54" i="11"/>
  <c r="XI53" i="11"/>
  <c r="XI52" i="11"/>
  <c r="XI51" i="11"/>
  <c r="XI50" i="11"/>
  <c r="XI49" i="11"/>
  <c r="XI48" i="11"/>
  <c r="XI47" i="11"/>
  <c r="XI46" i="11"/>
  <c r="XI45" i="11"/>
  <c r="XI44" i="11"/>
  <c r="XI43" i="11"/>
  <c r="XI42" i="11"/>
  <c r="XI41" i="11"/>
  <c r="XI40" i="11"/>
  <c r="XI39" i="11"/>
  <c r="XI38" i="11"/>
  <c r="XI37" i="11"/>
  <c r="XI36" i="11"/>
  <c r="XI35" i="11"/>
  <c r="XI34" i="11"/>
  <c r="XI33" i="11"/>
  <c r="XI32" i="11"/>
  <c r="XI31" i="11"/>
  <c r="XI30" i="11"/>
  <c r="XI29" i="11"/>
  <c r="XI28" i="11"/>
  <c r="XI27" i="11"/>
  <c r="XI26" i="11"/>
  <c r="XI25" i="11"/>
  <c r="XI24" i="11"/>
  <c r="XI23" i="11"/>
  <c r="XI22" i="11"/>
  <c r="XI21" i="11"/>
  <c r="XI20" i="11"/>
  <c r="XI19" i="11"/>
  <c r="XI18" i="11"/>
  <c r="XI17" i="11"/>
  <c r="XI16" i="11"/>
  <c r="XI15" i="11"/>
  <c r="XI14" i="11"/>
  <c r="XI13" i="11"/>
  <c r="XI12" i="11"/>
  <c r="EZ61" i="10"/>
  <c r="EY61" i="10"/>
  <c r="EX61" i="10"/>
  <c r="EW61" i="10"/>
  <c r="EV61" i="10"/>
  <c r="EU61" i="10"/>
  <c r="ET61" i="10"/>
  <c r="ES61" i="10"/>
  <c r="ER61" i="10"/>
  <c r="EQ61" i="10"/>
  <c r="EP61" i="10"/>
  <c r="EO61" i="10"/>
  <c r="EN61" i="10"/>
  <c r="EM61" i="10"/>
  <c r="EL61" i="10"/>
  <c r="EK61" i="10"/>
  <c r="EJ61" i="10"/>
  <c r="EI61" i="10"/>
  <c r="EH61" i="10"/>
  <c r="EG61" i="10"/>
  <c r="EF61" i="10"/>
  <c r="EE61" i="10"/>
  <c r="ED61" i="10"/>
  <c r="EC61" i="10"/>
  <c r="EB61" i="10"/>
  <c r="EA61" i="10"/>
  <c r="DZ61" i="10"/>
  <c r="DY61" i="10"/>
  <c r="DX61" i="10"/>
  <c r="DW61" i="10"/>
  <c r="DV61" i="10"/>
  <c r="DU61" i="10"/>
  <c r="DT61" i="10"/>
  <c r="DS61" i="10"/>
  <c r="DR61" i="10"/>
  <c r="DQ61" i="10"/>
  <c r="DP61" i="10"/>
  <c r="DO61" i="10"/>
  <c r="DN61" i="10"/>
  <c r="DM61" i="10"/>
  <c r="DL61" i="10"/>
  <c r="DK61" i="10"/>
  <c r="DJ61" i="10"/>
  <c r="DI61" i="10"/>
  <c r="DH61" i="10"/>
  <c r="DG61" i="10"/>
  <c r="DF61" i="10"/>
  <c r="DE61" i="10"/>
  <c r="DD61" i="10"/>
  <c r="DC61" i="10"/>
  <c r="DA61" i="10"/>
  <c r="CZ61" i="10"/>
  <c r="CY61" i="10"/>
  <c r="CW61" i="10"/>
  <c r="CV61" i="10"/>
  <c r="CU61" i="10"/>
  <c r="CP61" i="10"/>
  <c r="CO61" i="10"/>
  <c r="CN61" i="10"/>
  <c r="CM61" i="10"/>
  <c r="CL61" i="10"/>
  <c r="CK61" i="10"/>
  <c r="CJ61" i="10"/>
  <c r="CI61" i="10"/>
  <c r="CH61" i="10"/>
  <c r="CG61" i="10"/>
  <c r="CF61" i="10"/>
  <c r="CE61" i="10"/>
  <c r="CD61" i="10"/>
  <c r="CC61" i="10"/>
  <c r="CB61" i="10"/>
  <c r="CA61" i="10"/>
  <c r="BZ61" i="10"/>
  <c r="BY61" i="10"/>
  <c r="BX61" i="10"/>
  <c r="BW61" i="10"/>
  <c r="BV61" i="10"/>
  <c r="BU61" i="10"/>
  <c r="BT61" i="10"/>
  <c r="BS61" i="10"/>
  <c r="BR61" i="10"/>
  <c r="BQ61" i="10"/>
  <c r="BP61" i="10"/>
  <c r="BO61" i="10"/>
  <c r="BN61" i="10"/>
  <c r="BM61" i="10"/>
  <c r="BL61" i="10"/>
  <c r="BK61" i="10"/>
  <c r="BJ61" i="10"/>
  <c r="BI61" i="10"/>
  <c r="BH61" i="10"/>
  <c r="BG61" i="10"/>
  <c r="BC61" i="10"/>
  <c r="BB61" i="10"/>
  <c r="BA61" i="10"/>
  <c r="AZ61" i="10"/>
  <c r="AY61" i="10"/>
  <c r="AX61" i="10"/>
  <c r="AW61" i="10"/>
  <c r="AV61" i="10"/>
  <c r="AU61" i="10"/>
  <c r="AT61" i="10"/>
  <c r="AS61" i="10"/>
  <c r="AR61" i="10"/>
  <c r="AQ61" i="10"/>
  <c r="AP61" i="10"/>
  <c r="AO61" i="10"/>
  <c r="AN61" i="10"/>
  <c r="AM61" i="10"/>
  <c r="AL61" i="10"/>
  <c r="AK61" i="10"/>
  <c r="AJ61" i="10"/>
  <c r="AI61" i="10"/>
  <c r="AH61" i="10"/>
  <c r="AG61" i="10"/>
  <c r="AF61" i="10"/>
  <c r="AE61" i="10"/>
  <c r="AD61" i="10"/>
  <c r="AC61" i="10"/>
  <c r="AB61" i="10"/>
  <c r="AA61" i="10"/>
  <c r="Z61" i="10"/>
  <c r="Y61" i="10"/>
  <c r="X61" i="10"/>
  <c r="W61" i="10"/>
  <c r="V61" i="10"/>
  <c r="U61" i="10"/>
  <c r="T61" i="10"/>
  <c r="S61" i="10"/>
  <c r="R61" i="10"/>
  <c r="Q61" i="10"/>
  <c r="P61" i="10"/>
  <c r="O61" i="10"/>
  <c r="N61" i="10"/>
  <c r="M61" i="10"/>
  <c r="L61" i="10"/>
  <c r="K61" i="10"/>
  <c r="J61" i="10"/>
  <c r="I61" i="10"/>
  <c r="H61" i="10"/>
  <c r="G61" i="10"/>
  <c r="F61" i="10"/>
  <c r="E61" i="10"/>
  <c r="D61" i="10"/>
  <c r="B53" i="10"/>
  <c r="B52" i="10"/>
  <c r="B51" i="10"/>
  <c r="B50" i="10"/>
  <c r="B49" i="10"/>
  <c r="A49" i="9" s="1"/>
  <c r="B48" i="10"/>
  <c r="B47" i="10"/>
  <c r="A47" i="9" s="1"/>
  <c r="B46" i="10"/>
  <c r="B45" i="10"/>
  <c r="A45" i="9" s="1"/>
  <c r="B44" i="10"/>
  <c r="B43" i="10"/>
  <c r="B42" i="10"/>
  <c r="B41" i="10"/>
  <c r="B40" i="10"/>
  <c r="B39" i="10"/>
  <c r="B38" i="10"/>
  <c r="B37" i="10"/>
  <c r="A37" i="9" s="1"/>
  <c r="B36" i="10"/>
  <c r="B35" i="10"/>
  <c r="A35" i="9" s="1"/>
  <c r="B34" i="10"/>
  <c r="B33" i="10"/>
  <c r="B32" i="10"/>
  <c r="B31" i="10"/>
  <c r="B30" i="10"/>
  <c r="B29" i="10"/>
  <c r="A29" i="9" s="1"/>
  <c r="B28" i="10"/>
  <c r="B27" i="10"/>
  <c r="B26" i="10"/>
  <c r="B25" i="10"/>
  <c r="A25" i="9" s="1"/>
  <c r="B24" i="10"/>
  <c r="B23" i="10"/>
  <c r="A23" i="9" s="1"/>
  <c r="B22" i="10"/>
  <c r="B21" i="10"/>
  <c r="A21" i="9" s="1"/>
  <c r="B20" i="10"/>
  <c r="B19" i="10"/>
  <c r="B18" i="10"/>
  <c r="B17" i="10"/>
  <c r="B16" i="10"/>
  <c r="B15" i="10"/>
  <c r="B14" i="10"/>
  <c r="B13" i="10"/>
  <c r="A13" i="9" s="1"/>
  <c r="B12" i="10"/>
  <c r="B11" i="10"/>
  <c r="A11" i="9" s="1"/>
  <c r="B10" i="10"/>
  <c r="B9" i="10"/>
  <c r="B8" i="10"/>
  <c r="B7" i="10"/>
  <c r="B6" i="10"/>
  <c r="B5" i="10"/>
  <c r="A5" i="9" s="1"/>
  <c r="FG4" i="10"/>
  <c r="FF4" i="10"/>
  <c r="FE4" i="10"/>
  <c r="FD4" i="10"/>
  <c r="FC4" i="10"/>
  <c r="FB4" i="10"/>
  <c r="FA4" i="10"/>
  <c r="EZ4" i="10"/>
  <c r="EY4" i="10"/>
  <c r="EW4" i="10"/>
  <c r="EV4" i="10"/>
  <c r="EU4" i="10"/>
  <c r="ES4" i="10"/>
  <c r="ER4" i="10"/>
  <c r="EQ4" i="10"/>
  <c r="EP4" i="10"/>
  <c r="EO4" i="10"/>
  <c r="EN4" i="10"/>
  <c r="EM4" i="10"/>
  <c r="EL4" i="10"/>
  <c r="EK4" i="10"/>
  <c r="EJ4" i="10"/>
  <c r="EI4" i="10"/>
  <c r="EH4" i="10"/>
  <c r="EG4" i="10"/>
  <c r="EF4" i="10"/>
  <c r="EE4" i="10"/>
  <c r="ED4" i="10"/>
  <c r="EC4" i="10"/>
  <c r="EB4" i="10"/>
  <c r="EA4" i="10"/>
  <c r="DZ4" i="10"/>
  <c r="DY4" i="10"/>
  <c r="DU4" i="10"/>
  <c r="DT4" i="10"/>
  <c r="DS4" i="10"/>
  <c r="DR4" i="10"/>
  <c r="DQ4" i="10"/>
  <c r="DO4" i="10"/>
  <c r="DN4" i="10"/>
  <c r="DM4" i="10"/>
  <c r="DL4" i="10"/>
  <c r="DK4" i="10"/>
  <c r="DJ4" i="10"/>
  <c r="DI4" i="10"/>
  <c r="DH4" i="10"/>
  <c r="DG4" i="10"/>
  <c r="DF4" i="10"/>
  <c r="DE4" i="10"/>
  <c r="DC4" i="10"/>
  <c r="DB4" i="10"/>
  <c r="DA4" i="10"/>
  <c r="CZ4" i="10"/>
  <c r="CY4" i="10"/>
  <c r="CX4" i="10"/>
  <c r="CW4" i="10"/>
  <c r="CV4" i="10"/>
  <c r="CU4" i="10"/>
  <c r="CT4" i="10"/>
  <c r="CS4" i="10"/>
  <c r="CR4" i="10"/>
  <c r="CQ4" i="10"/>
  <c r="CP4" i="10"/>
  <c r="CO4" i="10"/>
  <c r="CN4" i="10"/>
  <c r="CM4" i="10"/>
  <c r="CL4" i="10"/>
  <c r="CK4" i="10"/>
  <c r="CJ4" i="10"/>
  <c r="CI4" i="10"/>
  <c r="CH4" i="10"/>
  <c r="CG4" i="10"/>
  <c r="CE4" i="10"/>
  <c r="CD4" i="10"/>
  <c r="CC4" i="10"/>
  <c r="CB4" i="10"/>
  <c r="CA4" i="10"/>
  <c r="BY4" i="10"/>
  <c r="BX4" i="10"/>
  <c r="BW4" i="10"/>
  <c r="BV4" i="10"/>
  <c r="BU4" i="10"/>
  <c r="BT4" i="10"/>
  <c r="BS4" i="10"/>
  <c r="BR4" i="10"/>
  <c r="BM4" i="10"/>
  <c r="BL4" i="10"/>
  <c r="BK4" i="10"/>
  <c r="BJ4" i="10"/>
  <c r="BI4" i="10"/>
  <c r="BH4" i="10"/>
  <c r="BG4" i="10"/>
  <c r="BF4" i="10"/>
  <c r="BE4" i="10"/>
  <c r="BD4" i="10"/>
  <c r="BC4" i="10"/>
  <c r="BB4" i="10"/>
  <c r="BA4" i="10"/>
  <c r="AZ4" i="10"/>
  <c r="AY4" i="10"/>
  <c r="AX4" i="10"/>
  <c r="AW4" i="10"/>
  <c r="AV4" i="10"/>
  <c r="AU4" i="10"/>
  <c r="AT4" i="10"/>
  <c r="AS4" i="10"/>
  <c r="AR4" i="10"/>
  <c r="AQ4" i="10"/>
  <c r="AP4" i="10"/>
  <c r="AO4" i="10"/>
  <c r="AN4" i="10"/>
  <c r="AM4" i="10"/>
  <c r="AL4" i="10"/>
  <c r="AK4" i="10"/>
  <c r="AJ4" i="10"/>
  <c r="AI4" i="10"/>
  <c r="AH4" i="10"/>
  <c r="AG4" i="10"/>
  <c r="AF4" i="10"/>
  <c r="AE4" i="10"/>
  <c r="AD4" i="10"/>
  <c r="AC4" i="10"/>
  <c r="AB4" i="10"/>
  <c r="AA4" i="10"/>
  <c r="Z4" i="10"/>
  <c r="X4" i="10"/>
  <c r="W4" i="10"/>
  <c r="V4" i="10"/>
  <c r="T4" i="10"/>
  <c r="S4" i="10"/>
  <c r="R4" i="10"/>
  <c r="Q4" i="10"/>
  <c r="P4" i="10"/>
  <c r="O4" i="10"/>
  <c r="N4" i="10"/>
  <c r="M4" i="10"/>
  <c r="K4" i="10"/>
  <c r="J4" i="10"/>
  <c r="H4" i="10"/>
  <c r="G4" i="10"/>
  <c r="F4" i="10"/>
  <c r="E4" i="10"/>
  <c r="D4" i="10"/>
  <c r="C2" i="10"/>
  <c r="FI61" i="9"/>
  <c r="FH61" i="9"/>
  <c r="FF61" i="9"/>
  <c r="FE61" i="9"/>
  <c r="EY61" i="9"/>
  <c r="EX61" i="9"/>
  <c r="EW61" i="9"/>
  <c r="EV61" i="9"/>
  <c r="EU61" i="9"/>
  <c r="ET61" i="9"/>
  <c r="ES61" i="9"/>
  <c r="ER61" i="9"/>
  <c r="EQ61" i="9"/>
  <c r="EP61" i="9"/>
  <c r="EO61" i="9"/>
  <c r="EN61" i="9"/>
  <c r="EM61" i="9"/>
  <c r="EL61" i="9"/>
  <c r="EK61" i="9"/>
  <c r="EJ61" i="9"/>
  <c r="EI61" i="9"/>
  <c r="EH61" i="9"/>
  <c r="EG61" i="9"/>
  <c r="EF61" i="9"/>
  <c r="EE61" i="9"/>
  <c r="ED61" i="9"/>
  <c r="EC61" i="9"/>
  <c r="EB61" i="9"/>
  <c r="EA61" i="9"/>
  <c r="DZ61" i="9"/>
  <c r="DY61" i="9"/>
  <c r="DX61" i="9"/>
  <c r="DW61" i="9"/>
  <c r="DV61" i="9"/>
  <c r="DU61" i="9"/>
  <c r="DT61" i="9"/>
  <c r="DS61" i="9"/>
  <c r="DR61" i="9"/>
  <c r="DQ61" i="9"/>
  <c r="DP61" i="9"/>
  <c r="DO61" i="9"/>
  <c r="DN61" i="9"/>
  <c r="DM61" i="9"/>
  <c r="DL61" i="9"/>
  <c r="DK61" i="9"/>
  <c r="DJ61" i="9"/>
  <c r="DI61" i="9"/>
  <c r="DH61" i="9"/>
  <c r="DG61" i="9"/>
  <c r="DF61" i="9"/>
  <c r="DE61" i="9"/>
  <c r="DD61" i="9"/>
  <c r="DC61" i="9"/>
  <c r="DB61" i="9"/>
  <c r="DA61" i="9"/>
  <c r="CZ61" i="9"/>
  <c r="CY61" i="9"/>
  <c r="CX61" i="9"/>
  <c r="CW61" i="9"/>
  <c r="CV61" i="9"/>
  <c r="CU61" i="9"/>
  <c r="CT61" i="9"/>
  <c r="CS61" i="9"/>
  <c r="CR61" i="9"/>
  <c r="CQ61" i="9"/>
  <c r="CP61" i="9"/>
  <c r="CO61" i="9"/>
  <c r="CN61" i="9"/>
  <c r="CM61" i="9"/>
  <c r="CL61" i="9"/>
  <c r="CK61" i="9"/>
  <c r="CJ61" i="9"/>
  <c r="CI61" i="9"/>
  <c r="CH61" i="9"/>
  <c r="CG61" i="9"/>
  <c r="CF61" i="9"/>
  <c r="CE61" i="9"/>
  <c r="CD61" i="9"/>
  <c r="CC61" i="9"/>
  <c r="CB61" i="9"/>
  <c r="CA61" i="9"/>
  <c r="BZ61" i="9"/>
  <c r="BY61" i="9"/>
  <c r="BX61" i="9"/>
  <c r="BW61" i="9"/>
  <c r="BV61" i="9"/>
  <c r="BU61" i="9"/>
  <c r="BT61" i="9"/>
  <c r="BS61" i="9"/>
  <c r="BR61" i="9"/>
  <c r="BQ61" i="9"/>
  <c r="BP61" i="9"/>
  <c r="BO61" i="9"/>
  <c r="BN61" i="9"/>
  <c r="BM61" i="9"/>
  <c r="BL61" i="9"/>
  <c r="BK61" i="9"/>
  <c r="BJ61" i="9"/>
  <c r="BI61" i="9"/>
  <c r="BH61" i="9"/>
  <c r="BG61" i="9"/>
  <c r="BF61" i="9"/>
  <c r="BB61" i="9"/>
  <c r="BA61" i="9"/>
  <c r="AZ61" i="9"/>
  <c r="AY61" i="9"/>
  <c r="AX61" i="9"/>
  <c r="AW61" i="9"/>
  <c r="AV61" i="9"/>
  <c r="AU61" i="9"/>
  <c r="AT61" i="9"/>
  <c r="AS61" i="9"/>
  <c r="AR61" i="9"/>
  <c r="AQ61" i="9"/>
  <c r="AP61" i="9"/>
  <c r="AO61" i="9"/>
  <c r="AN61" i="9"/>
  <c r="AM61" i="9"/>
  <c r="AL61" i="9"/>
  <c r="AK61" i="9"/>
  <c r="AJ61" i="9"/>
  <c r="AI61" i="9"/>
  <c r="AH61" i="9"/>
  <c r="AG61" i="9"/>
  <c r="AF61" i="9"/>
  <c r="AE61" i="9"/>
  <c r="AD61" i="9"/>
  <c r="AC61" i="9"/>
  <c r="AB61" i="9"/>
  <c r="AA61" i="9"/>
  <c r="Z61" i="9"/>
  <c r="Y61" i="9"/>
  <c r="X61" i="9"/>
  <c r="W61" i="9"/>
  <c r="V61" i="9"/>
  <c r="U61" i="9"/>
  <c r="T61" i="9"/>
  <c r="S61" i="9"/>
  <c r="R61" i="9"/>
  <c r="Q61" i="9"/>
  <c r="P61" i="9"/>
  <c r="O61" i="9"/>
  <c r="N61" i="9"/>
  <c r="M61" i="9"/>
  <c r="L61" i="9"/>
  <c r="K61" i="9"/>
  <c r="J61" i="9"/>
  <c r="I61" i="9"/>
  <c r="H61" i="9"/>
  <c r="G61" i="9"/>
  <c r="F61" i="9"/>
  <c r="E61" i="9"/>
  <c r="D61" i="9"/>
  <c r="C61" i="9"/>
  <c r="A52" i="9"/>
  <c r="A51" i="9"/>
  <c r="A50" i="9"/>
  <c r="A48" i="9"/>
  <c r="A46" i="9"/>
  <c r="A44" i="9"/>
  <c r="A43" i="9"/>
  <c r="A42" i="9"/>
  <c r="A41" i="9"/>
  <c r="A40" i="9"/>
  <c r="A39" i="9"/>
  <c r="A38" i="9"/>
  <c r="A36" i="9"/>
  <c r="A34" i="9"/>
  <c r="A33" i="9"/>
  <c r="A32" i="9"/>
  <c r="A31" i="9"/>
  <c r="A30" i="9"/>
  <c r="A28" i="9"/>
  <c r="A27" i="9"/>
  <c r="A26" i="9"/>
  <c r="A24" i="9"/>
  <c r="A22" i="9"/>
  <c r="A20" i="9"/>
  <c r="A19" i="9"/>
  <c r="A18" i="9"/>
  <c r="A17" i="9"/>
  <c r="A16" i="9"/>
  <c r="A15" i="9"/>
  <c r="A14" i="9"/>
  <c r="A12" i="9"/>
  <c r="A10" i="9"/>
  <c r="A9" i="9"/>
  <c r="A8" i="9"/>
  <c r="A7" i="9"/>
  <c r="A6" i="9"/>
  <c r="FG4" i="9"/>
  <c r="FE4" i="9"/>
  <c r="FD4" i="9"/>
  <c r="FC4" i="9"/>
  <c r="FB4" i="9"/>
  <c r="FA4" i="9"/>
  <c r="EZ4" i="9"/>
  <c r="EY4" i="9"/>
  <c r="EX4" i="9"/>
  <c r="ET4" i="9"/>
  <c r="ES4" i="9"/>
  <c r="ER4" i="9"/>
  <c r="EQ4" i="9"/>
  <c r="EP4" i="9"/>
  <c r="EO4" i="9"/>
  <c r="EN4" i="9"/>
  <c r="DY4" i="9"/>
  <c r="DX4" i="9"/>
  <c r="DW4" i="9"/>
  <c r="DV4" i="9"/>
  <c r="DU4" i="9"/>
  <c r="DT4" i="9"/>
  <c r="DS4" i="9"/>
  <c r="DR4" i="9"/>
  <c r="DQ4" i="9"/>
  <c r="DP4" i="9"/>
  <c r="DN4" i="9"/>
  <c r="DM4" i="9"/>
  <c r="DL4" i="9"/>
  <c r="DK4" i="9"/>
  <c r="DJ4" i="9"/>
  <c r="DF4" i="9"/>
  <c r="DE4" i="9"/>
  <c r="DD4" i="9"/>
  <c r="DB4" i="9"/>
  <c r="DA4" i="9"/>
  <c r="CZ4" i="9"/>
  <c r="CY4" i="9"/>
  <c r="CX4" i="9"/>
  <c r="CW4" i="9"/>
  <c r="CV4" i="9"/>
  <c r="CU4" i="9"/>
  <c r="CT4" i="9"/>
  <c r="CS4" i="9"/>
  <c r="CR4" i="9"/>
  <c r="CQ4" i="9"/>
  <c r="CP4" i="9"/>
  <c r="CO4" i="9"/>
  <c r="CN4" i="9"/>
  <c r="CM4" i="9"/>
  <c r="CL4" i="9"/>
  <c r="CK4" i="9"/>
  <c r="CJ4" i="9"/>
  <c r="CI4" i="9"/>
  <c r="CH4" i="9"/>
  <c r="CD4" i="9"/>
  <c r="CC4" i="9"/>
  <c r="CB4" i="9"/>
  <c r="CA4" i="9"/>
  <c r="BZ4" i="9"/>
  <c r="BX4" i="9"/>
  <c r="BW4" i="9"/>
  <c r="BV4" i="9"/>
  <c r="BT4" i="9"/>
  <c r="BS4" i="9"/>
  <c r="BR4" i="9"/>
  <c r="BQ4" i="9"/>
  <c r="BL4" i="9"/>
  <c r="BK4" i="9"/>
  <c r="BJ4" i="9"/>
  <c r="BI4" i="9"/>
  <c r="BH4" i="9"/>
  <c r="BG4" i="9"/>
  <c r="BF4" i="9"/>
  <c r="BE4" i="9"/>
  <c r="BD4" i="9"/>
  <c r="BC4" i="9"/>
  <c r="BB4" i="9"/>
  <c r="BA4" i="9"/>
  <c r="AZ4" i="9"/>
  <c r="AY4" i="9"/>
  <c r="AX4" i="9"/>
  <c r="AW4" i="9"/>
  <c r="AV4" i="9"/>
  <c r="AU4" i="9"/>
  <c r="AT4" i="9"/>
  <c r="AS4" i="9"/>
  <c r="AR4" i="9"/>
  <c r="AQ4" i="9"/>
  <c r="AP4" i="9"/>
  <c r="AO4" i="9"/>
  <c r="AN4" i="9"/>
  <c r="AM4" i="9"/>
  <c r="AL4" i="9"/>
  <c r="AK4" i="9"/>
  <c r="AJ4" i="9"/>
  <c r="AI4" i="9"/>
  <c r="AH4" i="9"/>
  <c r="AG4" i="9"/>
  <c r="AF4" i="9"/>
  <c r="AE4" i="9"/>
  <c r="AD4" i="9"/>
  <c r="AC4" i="9"/>
  <c r="AB4" i="9"/>
  <c r="AA4" i="9"/>
  <c r="Z4" i="9"/>
  <c r="Y4" i="9"/>
  <c r="W4" i="9"/>
  <c r="V4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D4" i="9"/>
  <c r="C4" i="9"/>
  <c r="AN1" i="9"/>
  <c r="FU54" i="8"/>
  <c r="FT54" i="8"/>
  <c r="FS54" i="8"/>
  <c r="FR54" i="8"/>
  <c r="FU53" i="8"/>
  <c r="FT53" i="8"/>
  <c r="FS53" i="8"/>
  <c r="FR53" i="8"/>
  <c r="FU52" i="8"/>
  <c r="FT52" i="8"/>
  <c r="FS52" i="8"/>
  <c r="FR52" i="8"/>
  <c r="FU51" i="8"/>
  <c r="FT51" i="8"/>
  <c r="FS51" i="8"/>
  <c r="FR51" i="8"/>
  <c r="FU50" i="8"/>
  <c r="FT50" i="8"/>
  <c r="FS50" i="8"/>
  <c r="FR50" i="8"/>
  <c r="FU49" i="8"/>
  <c r="FT49" i="8"/>
  <c r="FS49" i="8"/>
  <c r="FR49" i="8"/>
  <c r="FU48" i="8"/>
  <c r="FT48" i="8"/>
  <c r="FS48" i="8"/>
  <c r="FR48" i="8"/>
  <c r="FU47" i="8"/>
  <c r="FT47" i="8"/>
  <c r="FS47" i="8"/>
  <c r="FR47" i="8"/>
  <c r="FU46" i="8"/>
  <c r="FT46" i="8"/>
  <c r="FS46" i="8"/>
  <c r="FR46" i="8"/>
  <c r="FU45" i="8"/>
  <c r="FT45" i="8"/>
  <c r="FS45" i="8"/>
  <c r="FR45" i="8"/>
  <c r="FU44" i="8"/>
  <c r="FT44" i="8"/>
  <c r="FS44" i="8"/>
  <c r="FR44" i="8"/>
  <c r="FU43" i="8"/>
  <c r="FT43" i="8"/>
  <c r="FS43" i="8"/>
  <c r="FR43" i="8"/>
  <c r="FU42" i="8"/>
  <c r="FT42" i="8"/>
  <c r="FS42" i="8"/>
  <c r="FR42" i="8"/>
  <c r="FU41" i="8"/>
  <c r="FT41" i="8"/>
  <c r="FS41" i="8"/>
  <c r="FR41" i="8"/>
  <c r="FU40" i="8"/>
  <c r="FT40" i="8"/>
  <c r="FS40" i="8"/>
  <c r="FR40" i="8"/>
  <c r="FU39" i="8"/>
  <c r="FT39" i="8"/>
  <c r="FS39" i="8"/>
  <c r="FR39" i="8"/>
  <c r="FU38" i="8"/>
  <c r="FT38" i="8"/>
  <c r="FS38" i="8"/>
  <c r="FR38" i="8"/>
  <c r="FU37" i="8"/>
  <c r="FT37" i="8"/>
  <c r="FS37" i="8"/>
  <c r="FR37" i="8"/>
  <c r="FU36" i="8"/>
  <c r="FT36" i="8"/>
  <c r="FS36" i="8"/>
  <c r="FR36" i="8"/>
  <c r="FU35" i="8"/>
  <c r="FT35" i="8"/>
  <c r="FS35" i="8"/>
  <c r="FR35" i="8"/>
  <c r="FU34" i="8"/>
  <c r="FT34" i="8"/>
  <c r="FS34" i="8"/>
  <c r="FR34" i="8"/>
  <c r="FU33" i="8"/>
  <c r="FT33" i="8"/>
  <c r="FS33" i="8"/>
  <c r="FR33" i="8"/>
  <c r="FU32" i="8"/>
  <c r="FT32" i="8"/>
  <c r="FS32" i="8"/>
  <c r="FR32" i="8"/>
  <c r="FU31" i="8"/>
  <c r="FT31" i="8"/>
  <c r="FS31" i="8"/>
  <c r="FR31" i="8"/>
  <c r="FU30" i="8"/>
  <c r="FT30" i="8"/>
  <c r="FS30" i="8"/>
  <c r="FR30" i="8"/>
  <c r="FU29" i="8"/>
  <c r="FT29" i="8"/>
  <c r="FS29" i="8"/>
  <c r="FR29" i="8"/>
  <c r="FU28" i="8"/>
  <c r="FT28" i="8"/>
  <c r="FS28" i="8"/>
  <c r="FR28" i="8"/>
  <c r="FU27" i="8"/>
  <c r="FT27" i="8"/>
  <c r="FS27" i="8"/>
  <c r="FR27" i="8"/>
  <c r="FU26" i="8"/>
  <c r="FT26" i="8"/>
  <c r="FS26" i="8"/>
  <c r="FR26" i="8"/>
  <c r="FU25" i="8"/>
  <c r="FT25" i="8"/>
  <c r="FS25" i="8"/>
  <c r="FR25" i="8"/>
  <c r="FU24" i="8"/>
  <c r="FT24" i="8"/>
  <c r="FS24" i="8"/>
  <c r="FR24" i="8"/>
  <c r="FU23" i="8"/>
  <c r="FT23" i="8"/>
  <c r="FS23" i="8"/>
  <c r="FR23" i="8"/>
  <c r="FU22" i="8"/>
  <c r="FT22" i="8"/>
  <c r="FS22" i="8"/>
  <c r="FR22" i="8"/>
  <c r="FU21" i="8"/>
  <c r="FT21" i="8"/>
  <c r="FS21" i="8"/>
  <c r="FR21" i="8"/>
  <c r="FU20" i="8"/>
  <c r="FT20" i="8"/>
  <c r="FS20" i="8"/>
  <c r="FR20" i="8"/>
  <c r="FU19" i="8"/>
  <c r="FT19" i="8"/>
  <c r="FS19" i="8"/>
  <c r="FR19" i="8"/>
  <c r="FU18" i="8"/>
  <c r="FT18" i="8"/>
  <c r="FS18" i="8"/>
  <c r="FR18" i="8"/>
  <c r="FU17" i="8"/>
  <c r="FT17" i="8"/>
  <c r="FS17" i="8"/>
  <c r="FR17" i="8"/>
  <c r="FU16" i="8"/>
  <c r="FT16" i="8"/>
  <c r="FS16" i="8"/>
  <c r="FR16" i="8"/>
  <c r="FU15" i="8"/>
  <c r="FT15" i="8"/>
  <c r="FS15" i="8"/>
  <c r="FR15" i="8"/>
  <c r="FU14" i="8"/>
  <c r="FT14" i="8"/>
  <c r="FS14" i="8"/>
  <c r="FR14" i="8"/>
  <c r="FU13" i="8"/>
  <c r="FT13" i="8"/>
  <c r="FS13" i="8"/>
  <c r="FR13" i="8"/>
  <c r="FU12" i="8"/>
  <c r="FT12" i="8"/>
  <c r="FS12" i="8"/>
  <c r="FR12" i="8"/>
  <c r="FU11" i="8"/>
  <c r="FT11" i="8"/>
  <c r="FS11" i="8"/>
  <c r="FR11" i="8"/>
  <c r="FU10" i="8"/>
  <c r="FT10" i="8"/>
  <c r="FS10" i="8"/>
  <c r="FR10" i="8"/>
  <c r="FU9" i="8"/>
  <c r="FT9" i="8"/>
  <c r="FS9" i="8"/>
  <c r="FR9" i="8"/>
  <c r="FU8" i="8"/>
  <c r="FT8" i="8"/>
  <c r="FS8" i="8"/>
  <c r="FR8" i="8"/>
  <c r="FU7" i="8"/>
  <c r="FT7" i="8"/>
  <c r="FT55" i="8" s="1"/>
  <c r="FS7" i="8"/>
  <c r="FR7" i="8"/>
  <c r="FR55" i="8" s="1"/>
  <c r="H60" i="5"/>
  <c r="G60" i="5"/>
  <c r="F60" i="5"/>
  <c r="E60" i="5"/>
  <c r="D60" i="5"/>
  <c r="C60" i="5"/>
  <c r="BC60" i="4"/>
  <c r="BB60" i="4"/>
  <c r="BA60" i="4"/>
  <c r="AZ60" i="4"/>
  <c r="AY60" i="4"/>
  <c r="AX60" i="4"/>
  <c r="AW60" i="4"/>
  <c r="AV60" i="4"/>
  <c r="AU60" i="4"/>
  <c r="AT60" i="4"/>
  <c r="AS60" i="4"/>
  <c r="AR60" i="4"/>
  <c r="AQ60" i="4"/>
  <c r="AP60" i="4"/>
  <c r="AO60" i="4"/>
  <c r="AN60" i="4"/>
  <c r="AM60" i="4"/>
  <c r="AL60" i="4"/>
  <c r="AK60" i="4"/>
  <c r="AJ60" i="4"/>
  <c r="AI60" i="4"/>
  <c r="AH60" i="4"/>
  <c r="AG60" i="4"/>
  <c r="AF60" i="4"/>
  <c r="AE60" i="4"/>
  <c r="AD60" i="4"/>
  <c r="AC60" i="4"/>
  <c r="AB60" i="4"/>
  <c r="AA60" i="4"/>
  <c r="Z60" i="4"/>
  <c r="Y60" i="4"/>
  <c r="X60" i="4"/>
  <c r="W60" i="4"/>
  <c r="V60" i="4"/>
  <c r="U60" i="4"/>
  <c r="T60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C60" i="4"/>
  <c r="BE57" i="4"/>
  <c r="BH55" i="4"/>
  <c r="BG55" i="4"/>
  <c r="BF55" i="4"/>
  <c r="FS55" i="8" l="1"/>
  <c r="FU55" i="8"/>
  <c r="XD66" i="11"/>
  <c r="HE54" i="16"/>
  <c r="HE56" i="16"/>
  <c r="HE55" i="16"/>
  <c r="HD54" i="16"/>
  <c r="HD56" i="16"/>
  <c r="XE60" i="11"/>
  <c r="HG56" i="16"/>
  <c r="HG55" i="16"/>
  <c r="HG54" i="16"/>
  <c r="R55" i="16"/>
  <c r="R54" i="16"/>
  <c r="CE55" i="16"/>
  <c r="CE54" i="16"/>
  <c r="CE56" i="16"/>
  <c r="AN56" i="16"/>
  <c r="AN55" i="16"/>
  <c r="AN54" i="16"/>
  <c r="AY55" i="16"/>
  <c r="AY54" i="16"/>
  <c r="AY56" i="16"/>
  <c r="BO55" i="16"/>
  <c r="BO54" i="16"/>
  <c r="BO56" i="16"/>
  <c r="EF56" i="16"/>
  <c r="EF55" i="16"/>
  <c r="EF54" i="16"/>
  <c r="FP54" i="16"/>
  <c r="FP56" i="16"/>
  <c r="HL54" i="16"/>
  <c r="HL56" i="16"/>
  <c r="KE55" i="16"/>
  <c r="KE54" i="16"/>
  <c r="KE56" i="16"/>
  <c r="JI54" i="16"/>
  <c r="JI56" i="16"/>
  <c r="JI55" i="16"/>
  <c r="AL56" i="16"/>
  <c r="AL55" i="16"/>
  <c r="D61" i="15"/>
  <c r="S55" i="16"/>
  <c r="S54" i="16"/>
  <c r="S56" i="16"/>
  <c r="T54" i="16"/>
  <c r="T56" i="16"/>
  <c r="AQ55" i="16"/>
  <c r="AL54" i="16"/>
  <c r="R56" i="16"/>
  <c r="CC56" i="16"/>
  <c r="CC55" i="16"/>
  <c r="CC54" i="16"/>
  <c r="BL56" i="16"/>
  <c r="BL55" i="16"/>
  <c r="BL54" i="16"/>
  <c r="HL55" i="16"/>
  <c r="JJ54" i="16"/>
  <c r="JJ56" i="16"/>
  <c r="JJ55" i="16"/>
  <c r="AI55" i="16"/>
  <c r="AI54" i="16"/>
  <c r="AI56" i="16"/>
  <c r="FP55" i="16"/>
  <c r="AM54" i="16"/>
  <c r="BK54" i="16"/>
  <c r="CQ54" i="16"/>
  <c r="DO54" i="16"/>
  <c r="EM54" i="16"/>
  <c r="EU54" i="16"/>
  <c r="GQ54" i="16"/>
  <c r="IE54" i="16"/>
  <c r="IM54" i="16"/>
  <c r="JV54" i="16"/>
  <c r="KD54" i="16"/>
  <c r="AK55" i="16"/>
  <c r="AS55" i="16"/>
  <c r="BI55" i="16"/>
  <c r="FQ55" i="16"/>
  <c r="C56" i="16"/>
  <c r="AQ56" i="16"/>
  <c r="BG56" i="16"/>
  <c r="BW56" i="16"/>
  <c r="EI56" i="16"/>
  <c r="EY56" i="16"/>
  <c r="FO56" i="16"/>
  <c r="GU56" i="16"/>
  <c r="JW56" i="16"/>
  <c r="H54" i="16"/>
  <c r="AV54" i="16"/>
  <c r="GB54" i="16"/>
  <c r="GZ54" i="16"/>
  <c r="HH54" i="16"/>
  <c r="IN54" i="16"/>
  <c r="JW54" i="16"/>
  <c r="F55" i="16"/>
  <c r="AD55" i="16"/>
  <c r="AT55" i="16"/>
  <c r="BB55" i="16"/>
  <c r="CP55" i="16"/>
  <c r="ET55" i="16"/>
  <c r="GP55" i="16"/>
  <c r="ID55" i="16"/>
  <c r="AR56" i="16"/>
  <c r="BX56" i="16"/>
  <c r="GV56" i="16"/>
  <c r="JH56" i="16"/>
  <c r="JX56" i="16"/>
  <c r="Q54" i="16"/>
  <c r="AG54" i="16"/>
  <c r="AO54" i="16"/>
  <c r="BE54" i="16"/>
  <c r="BM54" i="16"/>
  <c r="EG54" i="16"/>
  <c r="HQ54" i="16"/>
  <c r="IW54" i="16"/>
  <c r="AM55" i="16"/>
  <c r="BK55" i="16"/>
  <c r="CQ55" i="16"/>
  <c r="DO55" i="16"/>
  <c r="EM55" i="16"/>
  <c r="EU55" i="16"/>
  <c r="GQ55" i="16"/>
  <c r="IE55" i="16"/>
  <c r="IM55" i="16"/>
  <c r="JC55" i="16"/>
  <c r="AK56" i="16"/>
  <c r="AS56" i="16"/>
  <c r="BI56" i="16"/>
  <c r="FQ56" i="16"/>
  <c r="AH54" i="16"/>
  <c r="AP54" i="16"/>
  <c r="BF54" i="16"/>
  <c r="BN54" i="16"/>
  <c r="CD54" i="16"/>
  <c r="CT54" i="16"/>
  <c r="DR54" i="16"/>
  <c r="EH54" i="16"/>
  <c r="FF54" i="16"/>
  <c r="H55" i="16"/>
  <c r="AV55" i="16"/>
  <c r="GB55" i="16"/>
  <c r="GZ55" i="16"/>
  <c r="HH55" i="16"/>
  <c r="IN55" i="16"/>
  <c r="GP56" i="16"/>
  <c r="C54" i="16"/>
  <c r="AQ54" i="16"/>
  <c r="BG54" i="16"/>
  <c r="BW54" i="16"/>
  <c r="EI54" i="16"/>
  <c r="EY54" i="16"/>
  <c r="FO54" i="16"/>
  <c r="GU54" i="16"/>
  <c r="Q55" i="16"/>
  <c r="AG55" i="16"/>
  <c r="AO55" i="16"/>
  <c r="BE55" i="16"/>
  <c r="BM55" i="16"/>
  <c r="EG55" i="16"/>
  <c r="HQ55" i="16"/>
  <c r="IW55" i="16"/>
  <c r="IE56" i="16"/>
</calcChain>
</file>

<file path=xl/sharedStrings.xml><?xml version="1.0" encoding="utf-8"?>
<sst xmlns="http://schemas.openxmlformats.org/spreadsheetml/2006/main" count="8690" uniqueCount="1527">
  <si>
    <t xml:space="preserve">RESUMEN DE GENERACIÓN DE ENERGÍA ELÉCTRICA POR EMPRESAS  INTEGRANTES DEL COES         </t>
  </si>
  <si>
    <t>EMPRESAS</t>
  </si>
  <si>
    <t xml:space="preserve"> HIDROELÉCTRICO
 (MWh)</t>
  </si>
  <si>
    <t>TERMOELÉCTRICO
 (MWh)</t>
  </si>
  <si>
    <t>SOLAR 
(MWh)</t>
  </si>
  <si>
    <t>EÓLICO
(MWh)</t>
  </si>
  <si>
    <t>TOTAL 
(MWh)</t>
  </si>
  <si>
    <t>PARTICIPACIÓN
%</t>
  </si>
  <si>
    <t>PROGRAMADO</t>
  </si>
  <si>
    <t>EJECUTADO</t>
  </si>
  <si>
    <t>DESVIACIÓN</t>
  </si>
  <si>
    <t xml:space="preserve">PROGRAMADO </t>
  </si>
  <si>
    <t>E1</t>
  </si>
  <si>
    <t>ELECTROPERU</t>
  </si>
  <si>
    <t>E2</t>
  </si>
  <si>
    <t>ENEL PERÚ</t>
  </si>
  <si>
    <t>E3</t>
  </si>
  <si>
    <t>CHINANGO</t>
  </si>
  <si>
    <t>E4</t>
  </si>
  <si>
    <t>ORAZUL</t>
  </si>
  <si>
    <t>La máxima demanda del jueves, 19 de Octubre de 2023 ocurrió a las 16:00 horas con un valor de 7442.17999999999  MW,  37.01  MW mas de lo programado , (0.5 %)</t>
  </si>
  <si>
    <t>E5</t>
  </si>
  <si>
    <t>ENEL PIURA</t>
  </si>
  <si>
    <t>E7</t>
  </si>
  <si>
    <t>HUANCHOR</t>
  </si>
  <si>
    <t>E8</t>
  </si>
  <si>
    <t>TERMOSELVA</t>
  </si>
  <si>
    <t>E9</t>
  </si>
  <si>
    <t>SHOUGESA</t>
  </si>
  <si>
    <t>E10</t>
  </si>
  <si>
    <t>EGEHUANZA</t>
  </si>
  <si>
    <t>E11</t>
  </si>
  <si>
    <t>EGEMSA</t>
  </si>
  <si>
    <t>E12</t>
  </si>
  <si>
    <t>EGESUR</t>
  </si>
  <si>
    <t>E13</t>
  </si>
  <si>
    <t>ENGIE</t>
  </si>
  <si>
    <t>E14</t>
  </si>
  <si>
    <t>EGASA</t>
  </si>
  <si>
    <t>E15</t>
  </si>
  <si>
    <t>SAN GABAN</t>
  </si>
  <si>
    <t>E16</t>
  </si>
  <si>
    <t>ATRIA ENERGÍA</t>
  </si>
  <si>
    <t>E17</t>
  </si>
  <si>
    <t>KALLPA GENERACION</t>
  </si>
  <si>
    <t>E18</t>
  </si>
  <si>
    <t>FENIX POWER</t>
  </si>
  <si>
    <t>E19</t>
  </si>
  <si>
    <t>TERMOCHILCA</t>
  </si>
  <si>
    <t>E20</t>
  </si>
  <si>
    <t>SDF ENERGIA</t>
  </si>
  <si>
    <t>E22</t>
  </si>
  <si>
    <t>CELEPSA</t>
  </si>
  <si>
    <t>E23</t>
  </si>
  <si>
    <t>GEPSA</t>
  </si>
  <si>
    <t>E24</t>
  </si>
  <si>
    <t>AIPSA</t>
  </si>
  <si>
    <t>E25</t>
  </si>
  <si>
    <t>SINERSA</t>
  </si>
  <si>
    <t>E26</t>
  </si>
  <si>
    <t>MAJA</t>
  </si>
  <si>
    <t>E28</t>
  </si>
  <si>
    <t>PETRAMAS</t>
  </si>
  <si>
    <t>E29</t>
  </si>
  <si>
    <t>HIDROCAÑETE</t>
  </si>
  <si>
    <t>E30</t>
  </si>
  <si>
    <t>AGROAURORA S.A.C.</t>
  </si>
  <si>
    <t>E32</t>
  </si>
  <si>
    <t>MAJES ARCUS</t>
  </si>
  <si>
    <t>E33</t>
  </si>
  <si>
    <t>REPARTICION ARCUS</t>
  </si>
  <si>
    <t>E34</t>
  </si>
  <si>
    <t>TACNA SOLAR</t>
  </si>
  <si>
    <t>E35</t>
  </si>
  <si>
    <t>PANAMERICANA SOLAR</t>
  </si>
  <si>
    <t>E36</t>
  </si>
  <si>
    <t>ELÉCTRICA YANAPAMPA</t>
  </si>
  <si>
    <t>E37</t>
  </si>
  <si>
    <t>ELÉCTRICA RIO DOBLE</t>
  </si>
  <si>
    <t>E38</t>
  </si>
  <si>
    <t>PARQUE EÓLICO MARCONA</t>
  </si>
  <si>
    <t>E39</t>
  </si>
  <si>
    <t>ENERGIA EOLICA</t>
  </si>
  <si>
    <t>E40</t>
  </si>
  <si>
    <t>EGEJUNÍN</t>
  </si>
  <si>
    <t>E41</t>
  </si>
  <si>
    <t>MOQUEGUA FV SOLAR</t>
  </si>
  <si>
    <t>E42</t>
  </si>
  <si>
    <t>EGECSAC</t>
  </si>
  <si>
    <t>E44</t>
  </si>
  <si>
    <t>ETEN</t>
  </si>
  <si>
    <t>E45</t>
  </si>
  <si>
    <t>INLAD ENERGY</t>
  </si>
  <si>
    <t>E46</t>
  </si>
  <si>
    <t>STATKRAFT</t>
  </si>
  <si>
    <t>E48</t>
  </si>
  <si>
    <t>MINERA CERRO VERDE</t>
  </si>
  <si>
    <t>E50</t>
  </si>
  <si>
    <t>TRES HERMANAS</t>
  </si>
  <si>
    <t>E51</t>
  </si>
  <si>
    <t>HUALLAGA</t>
  </si>
  <si>
    <t>E52</t>
  </si>
  <si>
    <t>SAMAY I</t>
  </si>
  <si>
    <t>E55</t>
  </si>
  <si>
    <t>INFRAESTRUCTURA Y ENERGÍA DEL PERÚ</t>
  </si>
  <si>
    <t>E56</t>
  </si>
  <si>
    <t>AGUA AZUL</t>
  </si>
  <si>
    <t>E57</t>
  </si>
  <si>
    <t>CELEPSA RENOVABLES</t>
  </si>
  <si>
    <t>E58</t>
  </si>
  <si>
    <t>HUAURA POWER GROUP</t>
  </si>
  <si>
    <t>E60</t>
  </si>
  <si>
    <t>EGE SANTA ANA</t>
  </si>
  <si>
    <t>E61</t>
  </si>
  <si>
    <t>LA VIRGEN</t>
  </si>
  <si>
    <t>E63</t>
  </si>
  <si>
    <t>ANDEAN POWER</t>
  </si>
  <si>
    <t>E65</t>
  </si>
  <si>
    <t>AGROINDUSTRIA SAN JACINTO</t>
  </si>
  <si>
    <t>E54</t>
  </si>
  <si>
    <t>EGERBA</t>
  </si>
  <si>
    <t>E66</t>
  </si>
  <si>
    <t xml:space="preserve">BIOENERGÍA DEL CHIRA </t>
  </si>
  <si>
    <t>E67</t>
  </si>
  <si>
    <t>GENERACIÓN ANDINA</t>
  </si>
  <si>
    <t>E68</t>
  </si>
  <si>
    <t>INVERSIÓN DE ENERGÍAS RENOVABLES S.A.</t>
  </si>
  <si>
    <t>E69</t>
  </si>
  <si>
    <t>GR PAINO S.A.C</t>
  </si>
  <si>
    <t>E70</t>
  </si>
  <si>
    <t>GR TARUCA S.A.C</t>
  </si>
  <si>
    <t>E71</t>
  </si>
  <si>
    <t>CENTRALES SANTA ROSA S.A.C.</t>
  </si>
  <si>
    <t>E72</t>
  </si>
  <si>
    <t>COLCA SOLAR S.A.C.</t>
  </si>
  <si>
    <t>TOTAL_E</t>
  </si>
  <si>
    <t>TOTAL INTEGRANTES COES</t>
  </si>
  <si>
    <t>N</t>
  </si>
  <si>
    <t>RESUMEN DE GENERACIÓN DE ENERGÍA ELÉCTRICA POR EMPRESAS NO INTEGRANTES COES</t>
  </si>
  <si>
    <t>PARTICIPACION
%</t>
  </si>
  <si>
    <t>NC1</t>
  </si>
  <si>
    <t>SINERSA: C.H. POECHOS1 +C.H. CURUMUY</t>
  </si>
  <si>
    <t>NC2</t>
  </si>
  <si>
    <t>CEMENTO ANDINO: C.H. CARPAPATA</t>
  </si>
  <si>
    <t>NC3</t>
  </si>
  <si>
    <t>ELECTRO ORIENTE: CENTRALES ELOR</t>
  </si>
  <si>
    <t>NC4</t>
  </si>
  <si>
    <t>ENOSA (TABLAZO)</t>
  </si>
  <si>
    <t>NC5</t>
  </si>
  <si>
    <t>AGUA Y ENERGIA DEL PERU</t>
  </si>
  <si>
    <t>NC6</t>
  </si>
  <si>
    <t>SDE PIURA (TALLANCA)</t>
  </si>
  <si>
    <t>NC7</t>
  </si>
  <si>
    <t>ELECTRO ZAÑA</t>
  </si>
  <si>
    <t>NC8</t>
  </si>
  <si>
    <t>PETROPERÚ</t>
  </si>
  <si>
    <t>TOTAL_NC</t>
  </si>
  <si>
    <t>TOTAL NO COES</t>
  </si>
  <si>
    <t>HN</t>
  </si>
  <si>
    <t>TN</t>
  </si>
  <si>
    <t>SN</t>
  </si>
  <si>
    <t>EN</t>
  </si>
  <si>
    <t>HC</t>
  </si>
  <si>
    <t>TC</t>
  </si>
  <si>
    <t>SC</t>
  </si>
  <si>
    <t>EC</t>
  </si>
  <si>
    <t>HS</t>
  </si>
  <si>
    <t>TS</t>
  </si>
  <si>
    <t>SS</t>
  </si>
  <si>
    <t>ES</t>
  </si>
  <si>
    <t>C</t>
  </si>
  <si>
    <t>S</t>
  </si>
  <si>
    <t>H</t>
  </si>
  <si>
    <t>T</t>
  </si>
  <si>
    <t>E</t>
  </si>
  <si>
    <t>HORA</t>
  </si>
  <si>
    <t>RESUMEN DE GENERACIÓN POR ÁREAS DEL SEIN</t>
  </si>
  <si>
    <t>GENERACIÓN POR TIPO DE GENERACIÓN</t>
  </si>
  <si>
    <t>NORTE</t>
  </si>
  <si>
    <t>CENTRO</t>
  </si>
  <si>
    <t>SUR</t>
  </si>
  <si>
    <t>GENERACIÓN INTEGRANTES COES</t>
  </si>
  <si>
    <t xml:space="preserve"> INTEGRANTES COES</t>
  </si>
  <si>
    <t xml:space="preserve"> INTEGRANTES COES RER </t>
  </si>
  <si>
    <t>Generación Hidroeléctrica Norte</t>
  </si>
  <si>
    <t>Generación Termeléctrica Norte</t>
  </si>
  <si>
    <t>Generación Solar Norte</t>
  </si>
  <si>
    <t>Generación Eólico Norte</t>
  </si>
  <si>
    <t>Generación Hidroeléctrica Centro</t>
  </si>
  <si>
    <t>Generación Termeléctrica Centro</t>
  </si>
  <si>
    <t>Generación Solar Centro</t>
  </si>
  <si>
    <t>Generación Eólico Centro</t>
  </si>
  <si>
    <t>Generación Hidroeléctrica Sur</t>
  </si>
  <si>
    <t>Generación Termeléctrica Sur</t>
  </si>
  <si>
    <t>Generación Solar Sur</t>
  </si>
  <si>
    <t>Generación Eólico Sur</t>
  </si>
  <si>
    <t>Generación COES 
Norte</t>
  </si>
  <si>
    <t>Generación COES 
Centro</t>
  </si>
  <si>
    <t>Generación COES 
Sur</t>
  </si>
  <si>
    <t>TOTAL GENERACIÓN COES</t>
  </si>
  <si>
    <t>HÍDRICO</t>
  </si>
  <si>
    <t>TÉRMICO</t>
  </si>
  <si>
    <t>SOLAR</t>
  </si>
  <si>
    <t>EÓLICO</t>
  </si>
  <si>
    <t>TOTAL RER</t>
  </si>
  <si>
    <t>TOTAL MWh</t>
  </si>
  <si>
    <t>TOTAL</t>
  </si>
  <si>
    <t>RH</t>
  </si>
  <si>
    <t>RT</t>
  </si>
  <si>
    <t>RS</t>
  </si>
  <si>
    <t>RE</t>
  </si>
  <si>
    <t>TOTAL_R</t>
  </si>
  <si>
    <t>GENERACIÓN ELÉCTRICA DE LAS CENTRALES RER (MW)</t>
  </si>
  <si>
    <t>ENEL GENERACIÓN PERÚ</t>
  </si>
  <si>
    <t>SAN GABÁN</t>
  </si>
  <si>
    <t>PANA. SOLAR</t>
  </si>
  <si>
    <t>MOQUEGUA  SOLAR</t>
  </si>
  <si>
    <t>COLCA</t>
  </si>
  <si>
    <t>CEM</t>
  </si>
  <si>
    <t>TOTAL
RER</t>
  </si>
  <si>
    <t>HUAYCOLORO</t>
  </si>
  <si>
    <t>LA GRINGA V</t>
  </si>
  <si>
    <t>DOÑA CATALINA</t>
  </si>
  <si>
    <t>CALLAO</t>
  </si>
  <si>
    <t>PARAMONGA</t>
  </si>
  <si>
    <t>CARHUAQUERO4</t>
  </si>
  <si>
    <t>CAÑA BRAVA</t>
  </si>
  <si>
    <t>STACRUZ_1_2</t>
  </si>
  <si>
    <t>HUASAHUASI I y II</t>
  </si>
  <si>
    <t>RUNATULLO II</t>
  </si>
  <si>
    <t>RUNATULLO III</t>
  </si>
  <si>
    <t>POECHOS2</t>
  </si>
  <si>
    <t>CHANCAY</t>
  </si>
  <si>
    <t>YANAPAMPA</t>
  </si>
  <si>
    <t>PIZARRAS</t>
  </si>
  <si>
    <t>RONCADOR</t>
  </si>
  <si>
    <t>PURMACANA</t>
  </si>
  <si>
    <t>LA JOYA</t>
  </si>
  <si>
    <t>ÁNGEL I</t>
  </si>
  <si>
    <t>ÁNGEL II</t>
  </si>
  <si>
    <t>ÁNGEL III</t>
  </si>
  <si>
    <t>CARHUAC</t>
  </si>
  <si>
    <t>NIMPERIAL</t>
  </si>
  <si>
    <t>CANCHAYLLO</t>
  </si>
  <si>
    <t>POTRERO</t>
  </si>
  <si>
    <t>YARUCAYA</t>
  </si>
  <si>
    <t>RENOVANDES</t>
  </si>
  <si>
    <t>HER 1</t>
  </si>
  <si>
    <t>C.S. RUBÍ</t>
  </si>
  <si>
    <t>C.S. CLEMESÍ</t>
  </si>
  <si>
    <t>WAYRA I</t>
  </si>
  <si>
    <t>RUCUY</t>
  </si>
  <si>
    <t>8 DE AGOSTO</t>
  </si>
  <si>
    <t>EL CARMEN</t>
  </si>
  <si>
    <t>MANTA I</t>
  </si>
  <si>
    <t>MCH TUPURI</t>
  </si>
  <si>
    <t>MAJES</t>
  </si>
  <si>
    <t>REPARTICION</t>
  </si>
  <si>
    <t>TACNA
SOLAR</t>
  </si>
  <si>
    <t>PANAMERICANA
SOLAR</t>
  </si>
  <si>
    <t>MOQUEGUA</t>
  </si>
  <si>
    <t>INTIPAMPA</t>
  </si>
  <si>
    <t>PUNTA LOMITAS-I</t>
  </si>
  <si>
    <t>PUNTA LOMITAS-II</t>
  </si>
  <si>
    <t>P LOMITAS_EXP-BL1</t>
  </si>
  <si>
    <t>P LOMITAS_EXP-BL2</t>
  </si>
  <si>
    <t>PQE-EOLICO
MARCONA</t>
  </si>
  <si>
    <t>PQE-EOLICO
TRES HERMANAS</t>
  </si>
  <si>
    <t>HUAMBOS</t>
  </si>
  <si>
    <t>DUNA</t>
  </si>
  <si>
    <t>TALARA</t>
  </si>
  <si>
    <t>PQE-EOLICO
CUPISNIQUE</t>
  </si>
  <si>
    <t>MW</t>
  </si>
  <si>
    <t>EJEC 
MWh</t>
  </si>
  <si>
    <t>GF</t>
  </si>
  <si>
    <t>R</t>
  </si>
  <si>
    <t>CENTRALES DE COGENERACIÓN DEL SEIN</t>
  </si>
  <si>
    <t>SDF
ENERGIA</t>
  </si>
  <si>
    <t>AGROAURORA</t>
  </si>
  <si>
    <t>AGROINDUSTRIAS SAN JACINTO</t>
  </si>
  <si>
    <t>TOTAL
COGENERACION</t>
  </si>
  <si>
    <t>OQUENDO 
TG1</t>
  </si>
  <si>
    <t>OQUENDO 
TV1</t>
  </si>
  <si>
    <t>MAPLE</t>
  </si>
  <si>
    <t>SAN JACNTO</t>
  </si>
  <si>
    <t>C.T. CAÑA BRAVA</t>
  </si>
  <si>
    <t>REPORTE POTENCIA GENERADA POR TIPO DE RECURSO</t>
  </si>
  <si>
    <t>P</t>
  </si>
  <si>
    <t>H. DE PASADA</t>
  </si>
  <si>
    <t>H.REGULACION</t>
  </si>
  <si>
    <t xml:space="preserve">GN CAMISEA </t>
  </si>
  <si>
    <t>GN MALACAS</t>
  </si>
  <si>
    <t>GN AGUAYTIA</t>
  </si>
  <si>
    <t>GN LA ISLA</t>
  </si>
  <si>
    <t xml:space="preserve">CARBÓN </t>
  </si>
  <si>
    <t>DIESEL</t>
  </si>
  <si>
    <t>RESIDUAL R500</t>
  </si>
  <si>
    <t>RESIDUAL R6</t>
  </si>
  <si>
    <t>BAGAZO</t>
  </si>
  <si>
    <t>BIOGAS</t>
  </si>
  <si>
    <t>EOLICO</t>
  </si>
  <si>
    <t>CODIGO</t>
  </si>
  <si>
    <t>EMPRESA</t>
  </si>
  <si>
    <t>CENTRAL</t>
  </si>
  <si>
    <t>HIDROELECTRICA
 DE PASADA</t>
  </si>
  <si>
    <t>HIDROELECTRICA
 DE REGULACION</t>
  </si>
  <si>
    <t>PLATANAL</t>
  </si>
  <si>
    <t>CHIMAY</t>
  </si>
  <si>
    <t>YANANGO</t>
  </si>
  <si>
    <t>HUINCO</t>
  </si>
  <si>
    <t>MATUCANA</t>
  </si>
  <si>
    <t>CALLAHUANCA</t>
  </si>
  <si>
    <t>MOYOPAMPA</t>
  </si>
  <si>
    <t>HUAMPANI</t>
  </si>
  <si>
    <t>CHARCANI  I,II,III</t>
  </si>
  <si>
    <t>CHARCANI IV</t>
  </si>
  <si>
    <t>CHARCANI V</t>
  </si>
  <si>
    <t>CHARCANI VI</t>
  </si>
  <si>
    <t>HUANZA</t>
  </si>
  <si>
    <t>MACHUPICCHU</t>
  </si>
  <si>
    <t>ORAZUL ENERGY</t>
  </si>
  <si>
    <t>CAÑON DEL PATO</t>
  </si>
  <si>
    <t>CARHUAQUERO</t>
  </si>
  <si>
    <t>CANA BRAVA</t>
  </si>
  <si>
    <t>ARICOTA I</t>
  </si>
  <si>
    <t>ARICOTA II</t>
  </si>
  <si>
    <t>MANTARO</t>
  </si>
  <si>
    <t>RESTITUCION</t>
  </si>
  <si>
    <t>YUNCAN</t>
  </si>
  <si>
    <t>INLAND ENERGY</t>
  </si>
  <si>
    <t>SANTA TERESA</t>
  </si>
  <si>
    <t>SAN GABAN II</t>
  </si>
  <si>
    <t>SINERSA (C.H. POECHOS 2)</t>
  </si>
  <si>
    <t>CHEVES</t>
  </si>
  <si>
    <t>YAUPI</t>
  </si>
  <si>
    <t>MALPASO</t>
  </si>
  <si>
    <t>OROYA</t>
  </si>
  <si>
    <t>PACHACHACA</t>
  </si>
  <si>
    <t>%</t>
  </si>
  <si>
    <t>CAHUA</t>
  </si>
  <si>
    <t>ARCATA</t>
  </si>
  <si>
    <t>PARIAC</t>
  </si>
  <si>
    <t>GALLITO CIEGO</t>
  </si>
  <si>
    <t>PCH CHAGLLA</t>
  </si>
  <si>
    <t>CHAGLLA</t>
  </si>
  <si>
    <t>KALLPA</t>
  </si>
  <si>
    <t>CERRO DEL ÁGUILA</t>
  </si>
  <si>
    <t>PCH CERRO DEL ÁGUILA</t>
  </si>
  <si>
    <t>MARAÑÓN</t>
  </si>
  <si>
    <t>CENTRALES SANTA ROSA</t>
  </si>
  <si>
    <t>SANTA ROSA I</t>
  </si>
  <si>
    <t>SANTA ROSA II</t>
  </si>
  <si>
    <t>GN</t>
  </si>
  <si>
    <t>GM</t>
  </si>
  <si>
    <t>GA</t>
  </si>
  <si>
    <t>GI</t>
  </si>
  <si>
    <t>D</t>
  </si>
  <si>
    <t>R500</t>
  </si>
  <si>
    <t>R6</t>
  </si>
  <si>
    <t>B</t>
  </si>
  <si>
    <t>BG</t>
  </si>
  <si>
    <t>MIN</t>
  </si>
  <si>
    <t>MED</t>
  </si>
  <si>
    <t>MÍNIMA</t>
  </si>
  <si>
    <t>MAX</t>
  </si>
  <si>
    <t>MEDIA</t>
  </si>
  <si>
    <t>MÁXIMA</t>
  </si>
  <si>
    <t>POTENCIA ACTIVA EJECUTADA DE LAS UNIDADES DE GENERACIÓN DEL SEIN (MW)</t>
  </si>
  <si>
    <t>CENTRALES NO INTEGRANTES COES</t>
  </si>
  <si>
    <t>RESERVA FRÍA</t>
  </si>
  <si>
    <t xml:space="preserve"> TERMOSELVA</t>
  </si>
  <si>
    <t>PLANTA RESERVA FRIA ETEN</t>
  </si>
  <si>
    <t>EMGHUANZA</t>
  </si>
  <si>
    <t>INFR. Y ENERGÍA DEL PERÚ</t>
  </si>
  <si>
    <t>ELÉCTRICA
 YANAPAMPA</t>
  </si>
  <si>
    <t>ELÉCTRICA
 RIO DOBLE</t>
  </si>
  <si>
    <t>MAJA ENERGÍA</t>
  </si>
  <si>
    <t>TACNA 
SOLAR</t>
  </si>
  <si>
    <t>MOQUEGUA FV
  SOLAR</t>
  </si>
  <si>
    <t>COLCA SOLAR</t>
  </si>
  <si>
    <t>PE TRES HERMANAS</t>
  </si>
  <si>
    <t>IMPORTACIÓN  ECUADOR</t>
  </si>
  <si>
    <t>TOTAL SEIN</t>
  </si>
  <si>
    <t>ELECTRO ORIENTE</t>
  </si>
  <si>
    <t xml:space="preserve"> ANDINO</t>
  </si>
  <si>
    <t>AGUA Y
 E. PERU</t>
  </si>
  <si>
    <t>ENOSA</t>
  </si>
  <si>
    <t>SDE PIURA</t>
  </si>
  <si>
    <t>TOTAL
NO COES</t>
  </si>
  <si>
    <t>RESERVA FRÍA
 TOTAL 
(MW)</t>
  </si>
  <si>
    <t>RESERVA FRÍA
 TERMOELÉCTRICAS 
(MW)</t>
  </si>
  <si>
    <t>INDISPONIBILIDAD MANTENIMINETO
TERMOELÉCTRICAS
 (MW)</t>
  </si>
  <si>
    <t>RESERVA FRÍA MÍNIMA
 (MW)</t>
  </si>
  <si>
    <t>TUMBES</t>
  </si>
  <si>
    <t>STAROSA 
TG7</t>
  </si>
  <si>
    <t>STAROSA
 TG8</t>
  </si>
  <si>
    <t>UTI_5</t>
  </si>
  <si>
    <t>UTI_6</t>
  </si>
  <si>
    <t>VENTANILLA 
TG3</t>
  </si>
  <si>
    <t>VENTANILLA 
TG4</t>
  </si>
  <si>
    <t>VENTANILLA
 TV</t>
  </si>
  <si>
    <t xml:space="preserve">WAYRA I </t>
  </si>
  <si>
    <t>SHOUGESA 
TV1</t>
  </si>
  <si>
    <t>SHOUGESA
 TV2</t>
  </si>
  <si>
    <t>SHOUGESA
 TV3</t>
  </si>
  <si>
    <t>SHOUGESA
 CUMMINS</t>
  </si>
  <si>
    <t>MALACAS1
 TG 6</t>
  </si>
  <si>
    <t>MALACAS2 
TG4</t>
  </si>
  <si>
    <t>MALACAS3
 TG 5</t>
  </si>
  <si>
    <t>CAÑON
 DEL PATO</t>
  </si>
  <si>
    <t>AGUAYTIA 
TG1</t>
  </si>
  <si>
    <t>AGUAYTIA 
TG2</t>
  </si>
  <si>
    <t>INDEPENDENCIA</t>
  </si>
  <si>
    <t>ILO2 
TV CARB1</t>
  </si>
  <si>
    <t>RF ILO2 TG1</t>
  </si>
  <si>
    <t>RF ILO2 TG2</t>
  </si>
  <si>
    <t>RF ILO2 TG3</t>
  </si>
  <si>
    <t>NEPI TG41</t>
  </si>
  <si>
    <t>NEPI TG42</t>
  </si>
  <si>
    <t>NEPI TG43</t>
  </si>
  <si>
    <t>CHILCA1 
TG1</t>
  </si>
  <si>
    <t>CHILCA1 
TG2</t>
  </si>
  <si>
    <t>CHILCA1
 TG3</t>
  </si>
  <si>
    <t>CHILCA 1
TV</t>
  </si>
  <si>
    <t>CHILCA2 
TG4</t>
  </si>
  <si>
    <t>CHILCA2 
TV</t>
  </si>
  <si>
    <t>CHARCANI
 I,II,III</t>
  </si>
  <si>
    <t>CHILINA TG</t>
  </si>
  <si>
    <t>MOLLENDO
 1, 2, 3</t>
  </si>
  <si>
    <t>CHILINA 
(SULZ 1,2)</t>
  </si>
  <si>
    <t>KALLPA TG1</t>
  </si>
  <si>
    <t>KALLPA TG2</t>
  </si>
  <si>
    <t>KALLPA TG3</t>
  </si>
  <si>
    <t>KALLPA TV</t>
  </si>
  <si>
    <t>LFLORES TG1</t>
  </si>
  <si>
    <t>LFLORES TV</t>
  </si>
  <si>
    <t>PCH CERRO DELÁGUILA</t>
  </si>
  <si>
    <t>FENIX 	GT11</t>
  </si>
  <si>
    <t>FENIX 	GT12</t>
  </si>
  <si>
    <t>FENIX TV10</t>
  </si>
  <si>
    <t>OLLEROS TG1</t>
  </si>
  <si>
    <t>OLLEROS TV</t>
  </si>
  <si>
    <t>ETEN TG1</t>
  </si>
  <si>
    <t>ETEN TG2</t>
  </si>
  <si>
    <t>RECKA TG1</t>
  </si>
  <si>
    <t>P BRV TG1</t>
  </si>
  <si>
    <t>P BVR TG2</t>
  </si>
  <si>
    <t>P BRV TG3</t>
  </si>
  <si>
    <t>P BRV TG4</t>
  </si>
  <si>
    <t>RF PUCALLPA</t>
  </si>
  <si>
    <t>RF PTO MALDONADO</t>
  </si>
  <si>
    <t>IMPERIAL</t>
  </si>
  <si>
    <t>C.S. YARUCAYA</t>
  </si>
  <si>
    <t>CENTRALES ELOR</t>
  </si>
  <si>
    <t>CURUMUY</t>
  </si>
  <si>
    <t>POECHOS 1</t>
  </si>
  <si>
    <t>CARPAPATA</t>
  </si>
  <si>
    <t>PIAS1</t>
  </si>
  <si>
    <t>TABLAZO</t>
  </si>
  <si>
    <t>TALLANCA</t>
  </si>
  <si>
    <t>ZAÑA</t>
  </si>
  <si>
    <t>RTALARA G1</t>
  </si>
  <si>
    <t>RTALARA G2</t>
  </si>
  <si>
    <t>GPS</t>
  </si>
  <si>
    <t>00:30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</si>
  <si>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</si>
  <si>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</si>
  <si>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</si>
  <si>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</si>
  <si>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</si>
  <si>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</si>
  <si>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</si>
  <si>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</si>
  <si>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</si>
  <si>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</si>
  <si>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</si>
  <si>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</si>
  <si>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</si>
  <si>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</si>
  <si>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</si>
  <si>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</si>
  <si>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</si>
  <si>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</si>
  <si>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</si>
  <si>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</si>
  <si>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</si>
  <si>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</si>
  <si>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</si>
  <si>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</si>
  <si>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</si>
  <si>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</si>
  <si>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</si>
  <si>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</si>
  <si>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</si>
  <si>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</si>
  <si>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</si>
  <si>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</si>
  <si>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</si>
  <si>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</si>
  <si>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</si>
  <si>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</si>
  <si>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</si>
  <si>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</si>
  <si>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</si>
  <si>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</si>
  <si>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</si>
  <si>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</si>
  <si>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</si>
  <si>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</si>
  <si>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</si>
  <si>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</si>
  <si>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</si>
  <si>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EJEC</t>
  </si>
  <si>
    <t>FIN</t>
  </si>
  <si>
    <t>H_NC</t>
  </si>
  <si>
    <t>T_NC</t>
  </si>
  <si>
    <t>1H</t>
  </si>
  <si>
    <t>1T</t>
  </si>
  <si>
    <t>1S</t>
  </si>
  <si>
    <t>1H_NC</t>
  </si>
  <si>
    <t>1T_NC</t>
  </si>
  <si>
    <t>DATOS ESTIMADOS</t>
  </si>
  <si>
    <t>EOR</t>
  </si>
  <si>
    <t>CASA</t>
  </si>
  <si>
    <t>SALIDAS YUPANA</t>
  </si>
  <si>
    <t>FLUJO EN LINEAS</t>
  </si>
  <si>
    <t>COSTOS MARGINALES</t>
  </si>
  <si>
    <t>RESERVA</t>
  </si>
  <si>
    <t>DEMANDA POR AREAS</t>
  </si>
  <si>
    <t>PROGRAMACION INTEGRANTES COES</t>
  </si>
  <si>
    <t>DÍa</t>
  </si>
  <si>
    <t>SAN JACINTO</t>
  </si>
  <si>
    <t>28 DE AGOSTO</t>
  </si>
  <si>
    <t>OFERTA 
(SOLO COES)</t>
  </si>
  <si>
    <t>DEMANDA YUPANA</t>
  </si>
  <si>
    <t>OFERTA</t>
  </si>
  <si>
    <t>PERDIDAS YUPANA</t>
  </si>
  <si>
    <t>DEFICIT YUPANA</t>
  </si>
  <si>
    <t>FLUJO ENLACE CENTRO - SUR</t>
  </si>
  <si>
    <t>FLUJO CHILCA CARAPONGO 500 KV</t>
  </si>
  <si>
    <t>FLUJO CARAPONGO CARABAYLLO 500 KV</t>
  </si>
  <si>
    <t>FLUJO CHIMBOTE TRUJILLO 500 KV</t>
  </si>
  <si>
    <t>FLUJO TRUJILLO LA NIÑA 500 KV</t>
  </si>
  <si>
    <t>FLUJO COLCABAMBA POROMA 500 KV</t>
  </si>
  <si>
    <t>FLUJO CHILCA POROMA 500 KV</t>
  </si>
  <si>
    <t>FLUJO POROMA YARABAMBA 500 KV</t>
  </si>
  <si>
    <t>FLUJO POROMA OCOÑA 500 KV</t>
  </si>
  <si>
    <t>FLUJO YARABAMBA MOLTALVO 500 KV</t>
  </si>
  <si>
    <t>FLUJO HUANCAVELICA - INDEPENDENCIA 220 KV</t>
  </si>
  <si>
    <t>FLUJO CHILCA - SAN JUAN 220 KV</t>
  </si>
  <si>
    <t>Cmg Santa Rosa YUPANA(US$/MWh)</t>
  </si>
  <si>
    <t>Cmg Trujillo YUPANA(US$/MWh)</t>
  </si>
  <si>
    <t>Cmg Socabaya YUPANA(US$/MWh)</t>
  </si>
  <si>
    <t>Nivel de Demanda</t>
  </si>
  <si>
    <t>Reserva Fría Térmica</t>
  </si>
  <si>
    <t>Reserva Eficiente</t>
  </si>
  <si>
    <t>Reserva Eficiente Gas</t>
  </si>
  <si>
    <t>Reserva Eficiente Carbón</t>
  </si>
  <si>
    <t>Nivel Tablachaca</t>
  </si>
  <si>
    <t>Demanda Centro</t>
  </si>
  <si>
    <t>Demanda Norte</t>
  </si>
  <si>
    <t>Demanda Sur</t>
  </si>
  <si>
    <t>Demanda Electroandes</t>
  </si>
  <si>
    <t>Demanda Ecuador
( Exportación a ECUADOR)</t>
  </si>
  <si>
    <t>"DEMANDA" 
COES</t>
  </si>
  <si>
    <t xml:space="preserve">GENERACION TERMOELECTRICA </t>
  </si>
  <si>
    <t>GENERACION HIDROELECTRICA</t>
  </si>
  <si>
    <t>GENERACION 
SOLAR</t>
  </si>
  <si>
    <t>GENERACION
EÓLICO</t>
  </si>
  <si>
    <t>GENERACION TERMICA (COES)
(CENTRO + NORTE)</t>
  </si>
  <si>
    <t>GENERACION HIDRAULICA COES (CENTRO + NORTE)</t>
  </si>
  <si>
    <t>GENERACION SOLAR COES 
(CENTRO + NORTE)</t>
  </si>
  <si>
    <t>GENERACION EÓLICA COES 
(CENTRO + NORTE)</t>
  </si>
  <si>
    <t>TOTAL SICN
(CENTRO + NORTE)</t>
  </si>
  <si>
    <t xml:space="preserve">GENERACION TERMICA(COES) 
SUR </t>
  </si>
  <si>
    <t>GENERACION HIDRAULICA COES (SUR)</t>
  </si>
  <si>
    <t>GENERACION SOLAR COES 
(SUR)</t>
  </si>
  <si>
    <t>GENERACION EÓLICA COES 
(SUR)</t>
  </si>
  <si>
    <t>TOTAL SUR</t>
  </si>
  <si>
    <t>MWh</t>
  </si>
  <si>
    <t>T_COES</t>
  </si>
  <si>
    <t>CNC4</t>
  </si>
  <si>
    <t>CNC6</t>
  </si>
  <si>
    <t>CNC8</t>
  </si>
  <si>
    <t>T_SEIN</t>
  </si>
  <si>
    <t>AREAS CN Y S</t>
  </si>
  <si>
    <t>CN</t>
  </si>
  <si>
    <t>RECURSO AREA</t>
  </si>
  <si>
    <t>RECURSO</t>
  </si>
  <si>
    <t>TCN</t>
  </si>
  <si>
    <t>HCN</t>
  </si>
  <si>
    <t>SCN</t>
  </si>
  <si>
    <t>ECN</t>
  </si>
  <si>
    <t>TOTAL_CN</t>
  </si>
  <si>
    <t>TOTAL_S</t>
  </si>
  <si>
    <t>AREA</t>
  </si>
  <si>
    <t>RER</t>
  </si>
  <si>
    <t>RECURSO RER</t>
  </si>
  <si>
    <t>RECURSO AREAS CN Y S</t>
  </si>
  <si>
    <t>REPROGRAMACIÓN DIARIA</t>
  </si>
  <si>
    <t>SDE PURA</t>
  </si>
  <si>
    <t xml:space="preserve">REPROGRAMACION INTEGRANTES COES </t>
  </si>
  <si>
    <t>Día</t>
  </si>
  <si>
    <t>TUPURI</t>
  </si>
  <si>
    <t>DEMANDA</t>
  </si>
  <si>
    <t>DEFICIT</t>
  </si>
  <si>
    <t>"DEMANDA" COES + INTERCONEXIÓN PERU ECUADOR</t>
  </si>
  <si>
    <t>DEMANDA SEIN (*)</t>
  </si>
  <si>
    <t>GENERACION TERMOELECTRICA</t>
  </si>
  <si>
    <t>SD</t>
  </si>
  <si>
    <t xml:space="preserve">*  La demanda es calculada a nivel de generación, y proviene de datos puntuales (instantáneos) de potencia cada 30 minutos por lo que deben ser considerados referenciales. </t>
  </si>
  <si>
    <t>DESVIACIÓN DEL DESPACHO DE LAS CENTRALES DE GENERACIÓN COES (MW)</t>
  </si>
  <si>
    <t>KALLPA GENERACIÓN</t>
  </si>
  <si>
    <t>ELECTRICA YANAPAMPA</t>
  </si>
  <si>
    <t>ELECTRICA RIO DOBLE</t>
  </si>
  <si>
    <t>REPARTICIPACION ARCUS</t>
  </si>
  <si>
    <t>PARQUE EÓLICO TRES HERMANAS</t>
  </si>
  <si>
    <t>GR PAINO S.A.C.</t>
  </si>
  <si>
    <t>GR TARUCA S.A.C.</t>
  </si>
  <si>
    <t>ENERGÍA EÓLICA</t>
  </si>
  <si>
    <t>EJECUTADO COES
MW</t>
  </si>
  <si>
    <t>PROGRAMADO COES
MW</t>
  </si>
  <si>
    <t>EJE - PROG
MW</t>
  </si>
  <si>
    <t>EJECUTADO SEIN
MW</t>
  </si>
  <si>
    <t>PROGRAMADO SEIN
MW</t>
  </si>
  <si>
    <t>EJE - PROG (SEIN)
MW</t>
  </si>
  <si>
    <t>SANTA ROSA TG7</t>
  </si>
  <si>
    <t>SANTA ROSA TG8</t>
  </si>
  <si>
    <t>SANTA ROSA UTI5</t>
  </si>
  <si>
    <t>SANTA ROSA UTI6</t>
  </si>
  <si>
    <t>VENTANILLA TG3</t>
  </si>
  <si>
    <t>VENTANILLA TG4</t>
  </si>
  <si>
    <t>VENTANILLA TV</t>
  </si>
  <si>
    <t xml:space="preserve">C.E. WAYIRA I </t>
  </si>
  <si>
    <t>YANGANGO</t>
  </si>
  <si>
    <t>TV1</t>
  </si>
  <si>
    <t>TV2</t>
  </si>
  <si>
    <t>TV3</t>
  </si>
  <si>
    <t>CUMMINS</t>
  </si>
  <si>
    <t>TG6</t>
  </si>
  <si>
    <t>TGN4</t>
  </si>
  <si>
    <t>TG5</t>
  </si>
  <si>
    <t>CARHUAQUERO I II III</t>
  </si>
  <si>
    <t>CARHUAQUERO IV</t>
  </si>
  <si>
    <t>AGUAYTIA TG1</t>
  </si>
  <si>
    <t>AGUAYTIA TG2</t>
  </si>
  <si>
    <t>INDEPENDENCIA1234</t>
  </si>
  <si>
    <t xml:space="preserve">ILO 2 </t>
  </si>
  <si>
    <t>PLANTA RESERVA FRIA ILO</t>
  </si>
  <si>
    <t xml:space="preserve">ILO 4   
</t>
  </si>
  <si>
    <t>CHILCA TG1</t>
  </si>
  <si>
    <t>CHILCA TG2</t>
  </si>
  <si>
    <t>CHILCA TG3</t>
  </si>
  <si>
    <t>CHILCA TV</t>
  </si>
  <si>
    <t>CHILCA2 TG4</t>
  </si>
  <si>
    <t>CHILCA2 TV4</t>
  </si>
  <si>
    <t>ITIPAMPA</t>
  </si>
  <si>
    <t>CHARCANI 123</t>
  </si>
  <si>
    <t>CHARCANI 4</t>
  </si>
  <si>
    <t>CHARCANI 5</t>
  </si>
  <si>
    <t>CHARCANI 6</t>
  </si>
  <si>
    <t>MOLLENDO 123</t>
  </si>
  <si>
    <t>CHILINA SULZER</t>
  </si>
  <si>
    <t>KALLPA-TG1</t>
  </si>
  <si>
    <t>KALLPA-TG2</t>
  </si>
  <si>
    <t>KALLPA-TG3</t>
  </si>
  <si>
    <t>KALLPA-TV</t>
  </si>
  <si>
    <t>LAS FLORES G1</t>
  </si>
  <si>
    <t>LAS FLORES TV</t>
  </si>
  <si>
    <t>FENIX-TG11</t>
  </si>
  <si>
    <t>FENIX-TG12</t>
  </si>
  <si>
    <t>FENIX-TV10</t>
  </si>
  <si>
    <t>RECKA</t>
  </si>
  <si>
    <t>P BRV TG2</t>
  </si>
  <si>
    <t>SANTA TRERESA</t>
  </si>
  <si>
    <t>OQUENDO TG1</t>
  </si>
  <si>
    <t>OQUENDO TV1</t>
  </si>
  <si>
    <t>C.H. RUNATULLO II</t>
  </si>
  <si>
    <t>C.H. RUNATULLO III</t>
  </si>
  <si>
    <t>POECHOS 2</t>
  </si>
  <si>
    <t>NUEVA IMPERIAL</t>
  </si>
  <si>
    <t>C.H. CANCHAYLLO</t>
  </si>
  <si>
    <t xml:space="preserve">PANAMERICANA </t>
  </si>
  <si>
    <t>C.S. MOQUEGUA SOLAR</t>
  </si>
  <si>
    <t>C.E. MARCONA</t>
  </si>
  <si>
    <t>P.E. TRES HERMANAS</t>
  </si>
  <si>
    <t>C.E. TALARA</t>
  </si>
  <si>
    <t>C.E. CUPISNIQUE</t>
  </si>
  <si>
    <t>EJE</t>
  </si>
  <si>
    <t>REPROG</t>
  </si>
  <si>
    <t>PROG</t>
  </si>
  <si>
    <t>EJE - PROG</t>
  </si>
  <si>
    <t>EJEC (MWh)</t>
  </si>
  <si>
    <t>MAXIMA MW</t>
  </si>
  <si>
    <t>HORA MAXIMA</t>
  </si>
  <si>
    <t>GENERACIÓN TOTAL</t>
  </si>
  <si>
    <t>SEIN</t>
  </si>
  <si>
    <t>EXPORTACIÓN A ECUADOR</t>
  </si>
  <si>
    <t>POTENCIA MÁXIMA (MW)</t>
  </si>
  <si>
    <t>DESVIO PROMEDIO COES</t>
  </si>
  <si>
    <t>ENERGIA (MWh)</t>
  </si>
  <si>
    <t>MÁXIMA GENERACIÓN INSTANTÁNEA DEL COES</t>
  </si>
  <si>
    <t>DÍA</t>
  </si>
  <si>
    <t>EJECUTADO SIN EXPORTACIÓN</t>
  </si>
  <si>
    <t>PROGRAMADO SIN EXPORTACIÓN</t>
  </si>
  <si>
    <t>DESVIACIÓN (%)</t>
  </si>
  <si>
    <t>DESVIO PROMEDIO SEIN</t>
  </si>
  <si>
    <t>POTENCIA REACTIVA EJECUTADA DE LAS UNIDADES DE GENERACIÓN DEL COES (MVAR)</t>
  </si>
  <si>
    <t>GR TARUCO S.A.C.</t>
  </si>
  <si>
    <t>TOTAL COES</t>
  </si>
  <si>
    <t>C.E. WAYRA I</t>
  </si>
  <si>
    <t>MALACAS3
 TG 6</t>
  </si>
  <si>
    <t>CHILCA
TV</t>
  </si>
  <si>
    <t>CHILCA2
 TG4</t>
  </si>
  <si>
    <t>CHILCA2
 Tv4</t>
  </si>
  <si>
    <t>OLLEROS TV1</t>
  </si>
  <si>
    <t>MVAR</t>
  </si>
  <si>
    <t>POTENCIA DE LOS GRANDES USUARIOS LIBRES (MW)</t>
  </si>
  <si>
    <t>FECHAHORA</t>
  </si>
  <si>
    <t>GRANDES USARIOS LIBRES DEL ÁREA NORTE</t>
  </si>
  <si>
    <t>GRANDES USUARIOS LIBRES DEL ÁREA CENTRO</t>
  </si>
  <si>
    <t>GRANDES USUARIOS LIBRES DEL ÁREA SUR</t>
  </si>
  <si>
    <t>CEMENTOS PACASMAYO</t>
  </si>
  <si>
    <t>CREDITEX</t>
  </si>
  <si>
    <t>INDUSTRIAL PIURA</t>
  </si>
  <si>
    <t>MINERA HORIZONTE-LLACUABAMBA</t>
  </si>
  <si>
    <t>YANACOCHA</t>
  </si>
  <si>
    <t>BARRICK - PIERINA</t>
  </si>
  <si>
    <t>BARRICK- ALTO CHICAMA</t>
  </si>
  <si>
    <t>MISKIMAYO-BAYOBAR</t>
  </si>
  <si>
    <t>GOLD FIELD</t>
  </si>
  <si>
    <t>MARSA</t>
  </si>
  <si>
    <t>SIDER PERU</t>
  </si>
  <si>
    <t>TRUPAL</t>
  </si>
  <si>
    <t>AGROPECUARIA AURORA</t>
  </si>
  <si>
    <t>PETROPERU CL-6769 SE GE1</t>
  </si>
  <si>
    <t>PETROPERU CL-6768 SE GE1</t>
  </si>
  <si>
    <t>ACEROS AREQUIPA</t>
  </si>
  <si>
    <t>JOCKEY PLAZA</t>
  </si>
  <si>
    <t>ALICORP</t>
  </si>
  <si>
    <t>MINERA ALPAYANA</t>
  </si>
  <si>
    <t>COMPAÑÍA MINERA CHUNGAR</t>
  </si>
  <si>
    <t>COMPAÑÍA MINERA CONDESTABLE</t>
  </si>
  <si>
    <t>CREDITEX - INDEPENDENCIA</t>
  </si>
  <si>
    <t>CREDITEX - INGENIEROS</t>
  </si>
  <si>
    <t>EL BROCAL</t>
  </si>
  <si>
    <t>ADMINISTRADORA CERRO</t>
  </si>
  <si>
    <t>KIMBERLY CLARK PERU</t>
  </si>
  <si>
    <t>LECHE GLORIA</t>
  </si>
  <si>
    <t>MARCOBRE</t>
  </si>
  <si>
    <t>MEPSA</t>
  </si>
  <si>
    <t>MINERA ANTAMINA</t>
  </si>
  <si>
    <t>MINERA BUENAVENTURA (UCHUCHACUA+HUANCAVELICA)</t>
  </si>
  <si>
    <t>CHINALCO</t>
  </si>
  <si>
    <t>MINERA CORONA</t>
  </si>
  <si>
    <t>LOS QUENUALES</t>
  </si>
  <si>
    <t>MINERA SHOUXIN</t>
  </si>
  <si>
    <t>MINERA VOLCAN</t>
  </si>
  <si>
    <t>MINSUR</t>
  </si>
  <si>
    <t>VOTORANTIM METAIS CAJAMARQUILLA</t>
  </si>
  <si>
    <t>NEXA RESOURCES - DESIERTO</t>
  </si>
  <si>
    <t>NEXA RESOURCES - PASCO</t>
  </si>
  <si>
    <t>OPP FILM</t>
  </si>
  <si>
    <t>OXIDOS PASCO</t>
  </si>
  <si>
    <t>PANASA</t>
  </si>
  <si>
    <t>SOFTYS</t>
  </si>
  <si>
    <t>QUIMPAC - PARAMONGA</t>
  </si>
  <si>
    <t>QUIMPAC - OQUENDO</t>
  </si>
  <si>
    <t>REFINERIA LA PAMPILLA</t>
  </si>
  <si>
    <t>SHOUGANG HIERRO PERU</t>
  </si>
  <si>
    <t>TEJIDOS SAN JACINTO</t>
  </si>
  <si>
    <t>TRUPAL - ZARATE</t>
  </si>
  <si>
    <t>UNACEM-ANDINO</t>
  </si>
  <si>
    <t>UNACEM-LIMA</t>
  </si>
  <si>
    <t>ANGLO AMERICAN QUELLAVECO</t>
  </si>
  <si>
    <t>CAL &amp; CEMENTO SUR</t>
  </si>
  <si>
    <t>ANTAPACCAY</t>
  </si>
  <si>
    <t>HUDBAY PERU</t>
  </si>
  <si>
    <t>INDUSTRIAS CACHIMAYO</t>
  </si>
  <si>
    <t>ARES-COTARUSE</t>
  </si>
  <si>
    <t>ARES-CALLALLI</t>
  </si>
  <si>
    <t>MINERA BUENAVENTURA - ARES</t>
  </si>
  <si>
    <t>MINERA BUENAVENTURA - TAMBOMAYO</t>
  </si>
  <si>
    <t>CERRO VERDE (HIDROMETALÚRGICA)</t>
  </si>
  <si>
    <t>CERRO VERDE - SULFUROS</t>
  </si>
  <si>
    <t>CERRO VERDE (AMPLIACIÓN)</t>
  </si>
  <si>
    <t>LAS_BAMBAS</t>
  </si>
  <si>
    <t>MINSUR - SAN RAFAEL</t>
  </si>
  <si>
    <t>MINSUR - PUCAMARCA</t>
  </si>
  <si>
    <t>SPCC</t>
  </si>
  <si>
    <t>CEMENTOS YURA</t>
  </si>
  <si>
    <t>Nota:</t>
  </si>
  <si>
    <t>Información proporcionada por la empresas</t>
  </si>
  <si>
    <t>NO INFORMO</t>
  </si>
  <si>
    <t>REPORTE DE LA DEMANDA POR ÁREAS Y SUBAREAS OPERATIVAS (MW)</t>
  </si>
  <si>
    <t>SUBAREAS</t>
  </si>
  <si>
    <t>IMPORTACIÓN ECUADOR</t>
  </si>
  <si>
    <t xml:space="preserve">CENTRO </t>
  </si>
  <si>
    <t>NORTE MEDIO</t>
  </si>
  <si>
    <t>LIMA</t>
  </si>
  <si>
    <t>ELECTROANDES</t>
  </si>
  <si>
    <t>SUR MEDIO</t>
  </si>
  <si>
    <t>SUR ESTE</t>
  </si>
  <si>
    <t>SUR OESTE</t>
  </si>
  <si>
    <t>AREQUIPA</t>
  </si>
  <si>
    <t>MÁXIMO</t>
  </si>
  <si>
    <t>MÍNIMO</t>
  </si>
  <si>
    <t>PROMEDIO</t>
  </si>
  <si>
    <t>ENERGIA MWh</t>
  </si>
  <si>
    <t>La Información proviene de datos instantáneos de potencia cada 30 minutos (Valores SCADA)</t>
  </si>
  <si>
    <t>SIN DATOS</t>
  </si>
  <si>
    <t>POTENCIA ACTIVA LÍNEAS DE TRANSMISIÓN DEL SEIN</t>
  </si>
  <si>
    <t>SS.EE</t>
  </si>
  <si>
    <t>S.E. ZORRITOS</t>
  </si>
  <si>
    <t>S.E. TALARA</t>
  </si>
  <si>
    <t>S.E. PIURA OESTE</t>
  </si>
  <si>
    <t>S.E. CHICLAYO OESTE</t>
  </si>
  <si>
    <t>S.E. CARHUAQUERO</t>
  </si>
  <si>
    <t>S.E. CACLIC</t>
  </si>
  <si>
    <t>S.E. BELAUNDE TERRY</t>
  </si>
  <si>
    <t>S.E. LA NIÑA</t>
  </si>
  <si>
    <t>S.E. GUADALUPE</t>
  </si>
  <si>
    <t>S.E. CEMENTOS PACASMAYO</t>
  </si>
  <si>
    <t>S.E. CAJAMARCA NORTE</t>
  </si>
  <si>
    <t>S.E. KIMAN AYLLU</t>
  </si>
  <si>
    <t>S.E. CONOCOCHA</t>
  </si>
  <si>
    <t>S.E. HUALLANCA</t>
  </si>
  <si>
    <t>S.E. TRUJILLO NORTE</t>
  </si>
  <si>
    <t>S.E. CHIMBOTE 1</t>
  </si>
  <si>
    <t>S.E. CHIMBOTE1</t>
  </si>
  <si>
    <t>S.E. CHIMBOTE NUEVA</t>
  </si>
  <si>
    <t>S.E. PARAMONGA EXISTENTE</t>
  </si>
  <si>
    <t>S.E. PARAMONGA NUEVA</t>
  </si>
  <si>
    <t>S.E. LOMERA</t>
  </si>
  <si>
    <t>S.E. HUACHO</t>
  </si>
  <si>
    <t>CARABAYLLO</t>
  </si>
  <si>
    <t>CARAPONGO</t>
  </si>
  <si>
    <t>HUARANGAL</t>
  </si>
  <si>
    <t>S.E. CHILLON</t>
  </si>
  <si>
    <t>S.E. CALLAHUANCA</t>
  </si>
  <si>
    <t>S.E. CHAVARRIA</t>
  </si>
  <si>
    <t>OQUENDO</t>
  </si>
  <si>
    <t>S.E. BARSI</t>
  </si>
  <si>
    <t>S.E. MIRONES</t>
  </si>
  <si>
    <t>S.E. VENTANILLA</t>
  </si>
  <si>
    <t>S.E. ZAPALLAL</t>
  </si>
  <si>
    <t>C.H. MOYOPAMPA</t>
  </si>
  <si>
    <t>S.E. SANTA ROSA NUEVA</t>
  </si>
  <si>
    <t xml:space="preserve">S.E. SANTA ROSA </t>
  </si>
  <si>
    <t>S.E. SANTA ROSA ANTIGUA</t>
  </si>
  <si>
    <t>S.E. MIRADOR</t>
  </si>
  <si>
    <t>S.E. HUACHIPA</t>
  </si>
  <si>
    <t>S.E. ÑAÑA</t>
  </si>
  <si>
    <t>S.E. BALNEARIOS</t>
  </si>
  <si>
    <t>S.E. CHILCA</t>
  </si>
  <si>
    <t>S.E. INDUSTRIALES</t>
  </si>
  <si>
    <t>S.E. SAN JUAN</t>
  </si>
  <si>
    <t>S.E. CHILCA REP</t>
  </si>
  <si>
    <t>S.E.  ASIA</t>
  </si>
  <si>
    <t>S.E. CHILCA CTM (500 Kv)</t>
  </si>
  <si>
    <t>S.E.  INDEPENDENCIA</t>
  </si>
  <si>
    <t>S.E. ACEROS</t>
  </si>
  <si>
    <t>S.E. ICA</t>
  </si>
  <si>
    <t>S.E. MARCONA</t>
  </si>
  <si>
    <t>S.E. DESIERTO</t>
  </si>
  <si>
    <t>S.E. SAN NICOLÁS</t>
  </si>
  <si>
    <t>S.E. TOROMOCHO</t>
  </si>
  <si>
    <t>S.E. PACHACHACA</t>
  </si>
  <si>
    <t>S.E. POMACOCHA</t>
  </si>
  <si>
    <t>S.E. OROYA NUEVA</t>
  </si>
  <si>
    <t>S.E. OROYA</t>
  </si>
  <si>
    <t>S.E. CONDORCOCHA</t>
  </si>
  <si>
    <t>S.E. CARHUAMAYO ISA</t>
  </si>
  <si>
    <t>S.E. CARHUAMAYO</t>
  </si>
  <si>
    <t>S.E. CARHUAMAYO STATKRAFT</t>
  </si>
  <si>
    <t>S.E. PARAGSHA2</t>
  </si>
  <si>
    <t>S.E. TINGO MARÍA</t>
  </si>
  <si>
    <t>S.E. TINGO MARIA</t>
  </si>
  <si>
    <t>S.E. HUANUCO</t>
  </si>
  <si>
    <t>S.E. PARAGSHA1</t>
  </si>
  <si>
    <t>S.E. AMARILIS</t>
  </si>
  <si>
    <t>SE PARAGSHA2</t>
  </si>
  <si>
    <t>S.E. VIZCARRA</t>
  </si>
  <si>
    <t>S.E. PUCALLPA</t>
  </si>
  <si>
    <t>S.E. COBRIZA I</t>
  </si>
  <si>
    <t>S.E. HUAYUCACHI</t>
  </si>
  <si>
    <t>S.E. CAMPO ARMIÑO</t>
  </si>
  <si>
    <t>S.E. CERRO DEL ÁGUILA</t>
  </si>
  <si>
    <t>S.E. COLCABAMBA</t>
  </si>
  <si>
    <t xml:space="preserve">S.E. COLCABAMBA </t>
  </si>
  <si>
    <t>S.E. COTARUSE</t>
  </si>
  <si>
    <t>S.E. SOCABAYA</t>
  </si>
  <si>
    <t>S.E. CERRO VERDE</t>
  </si>
  <si>
    <t>S.E. MOQUEGUA</t>
  </si>
  <si>
    <t>S.E. POROMA</t>
  </si>
  <si>
    <t>S.E. OCOÑA</t>
  </si>
  <si>
    <t>S.E. MONTALVO</t>
  </si>
  <si>
    <t>S.E. SAN JOSE</t>
  </si>
  <si>
    <t>S.E. YARABAMBA</t>
  </si>
  <si>
    <t>S.E. TOQUEPALA</t>
  </si>
  <si>
    <t>S.E. SANTUARIO</t>
  </si>
  <si>
    <t>S.E. CHILINA</t>
  </si>
  <si>
    <t>S.E. CALLALLI</t>
  </si>
  <si>
    <t>S.E. TINTAYA</t>
  </si>
  <si>
    <t>S.E. ANTAPACAY</t>
  </si>
  <si>
    <t>S.E. CACHIMAYO</t>
  </si>
  <si>
    <t>S.E. LAS BAMBAS</t>
  </si>
  <si>
    <t>S.E. AZÁNGARO</t>
  </si>
  <si>
    <t>S.E. PUNO</t>
  </si>
  <si>
    <t>S.E. SAN GABÁN</t>
  </si>
  <si>
    <t>S.E. ILO</t>
  </si>
  <si>
    <t>MACHUPICCHU II</t>
  </si>
  <si>
    <t>S.E. SURIRAY</t>
  </si>
  <si>
    <t>S.E. ABANCAY NUEVA</t>
  </si>
  <si>
    <t>NO ELIMINAR COLUMNA</t>
  </si>
  <si>
    <t>L-2280</t>
  </si>
  <si>
    <t>T33-261</t>
  </si>
  <si>
    <t>L-2249</t>
  </si>
  <si>
    <t>T20-21</t>
  </si>
  <si>
    <t>T15-261</t>
  </si>
  <si>
    <t>T32-261</t>
  </si>
  <si>
    <t>T83-261</t>
  </si>
  <si>
    <t>T93-261</t>
  </si>
  <si>
    <t>T16-260</t>
  </si>
  <si>
    <t>T14-260</t>
  </si>
  <si>
    <t>L-2190</t>
  </si>
  <si>
    <t>L-2192</t>
  </si>
  <si>
    <t>L-2194</t>
  </si>
  <si>
    <t>L-1049</t>
  </si>
  <si>
    <t>AT77-212</t>
  </si>
  <si>
    <t>T13-261</t>
  </si>
  <si>
    <t>T17-261</t>
  </si>
  <si>
    <t>T92-261</t>
  </si>
  <si>
    <t>TRF1</t>
  </si>
  <si>
    <t>TRF2</t>
  </si>
  <si>
    <t>TRF3</t>
  </si>
  <si>
    <t>L-2260</t>
  </si>
  <si>
    <t>L-2261</t>
  </si>
  <si>
    <t>L-2273</t>
  </si>
  <si>
    <t>L-2275</t>
  </si>
  <si>
    <t>T36</t>
  </si>
  <si>
    <t>L-6046</t>
  </si>
  <si>
    <t>TP-B001</t>
  </si>
  <si>
    <t>L-2269</t>
  </si>
  <si>
    <t>L-2270</t>
  </si>
  <si>
    <t>L-1131</t>
  </si>
  <si>
    <t>L-1127</t>
  </si>
  <si>
    <t>T11</t>
  </si>
  <si>
    <t>AT31-211</t>
  </si>
  <si>
    <t>AT12-211</t>
  </si>
  <si>
    <t>L-2234</t>
  </si>
  <si>
    <t>L-2215</t>
  </si>
  <si>
    <t>L-2216</t>
  </si>
  <si>
    <t>L-1106</t>
  </si>
  <si>
    <t>L-1107</t>
  </si>
  <si>
    <t>L-2232</t>
  </si>
  <si>
    <t>L-2233</t>
  </si>
  <si>
    <t>T11-211</t>
  </si>
  <si>
    <t>T30-211</t>
  </si>
  <si>
    <t>L-5006</t>
  </si>
  <si>
    <t>SPL I</t>
  </si>
  <si>
    <t>SPL II</t>
  </si>
  <si>
    <t>L-1110</t>
  </si>
  <si>
    <t>T1</t>
  </si>
  <si>
    <t>T2</t>
  </si>
  <si>
    <t>T18-261</t>
  </si>
  <si>
    <t>L-2278</t>
  </si>
  <si>
    <t>L-2279</t>
  </si>
  <si>
    <t>T-220</t>
  </si>
  <si>
    <t>T94-261</t>
  </si>
  <si>
    <t>T34-261</t>
  </si>
  <si>
    <t>AT73-523
220kV</t>
  </si>
  <si>
    <t>AT74-523
220kV</t>
  </si>
  <si>
    <t>L-5001</t>
  </si>
  <si>
    <t>L-5003</t>
  </si>
  <si>
    <t>TRA1</t>
  </si>
  <si>
    <t>L-6554</t>
  </si>
  <si>
    <t>L-652</t>
  </si>
  <si>
    <t>TRA2</t>
  </si>
  <si>
    <t>L-2222</t>
  </si>
  <si>
    <t>L-2223</t>
  </si>
  <si>
    <t>L-2009</t>
  </si>
  <si>
    <t xml:space="preserve">L-2008 </t>
  </si>
  <si>
    <t>TR-220/60</t>
  </si>
  <si>
    <t>L-2014</t>
  </si>
  <si>
    <t>L-2015</t>
  </si>
  <si>
    <t>L-2003</t>
  </si>
  <si>
    <t>L-2004</t>
  </si>
  <si>
    <t>L-6559</t>
  </si>
  <si>
    <t>L-705</t>
  </si>
  <si>
    <t>L-636</t>
  </si>
  <si>
    <t>L-625</t>
  </si>
  <si>
    <t>L-2006</t>
  </si>
  <si>
    <t>L-2005</t>
  </si>
  <si>
    <t>L-664</t>
  </si>
  <si>
    <t>L-2244</t>
  </si>
  <si>
    <t>L-2245</t>
  </si>
  <si>
    <t>L-2246</t>
  </si>
  <si>
    <t>L-2242</t>
  </si>
  <si>
    <t>L-2243</t>
  </si>
  <si>
    <t>L-2212</t>
  </si>
  <si>
    <t>L-2107</t>
  </si>
  <si>
    <t>L-2117</t>
  </si>
  <si>
    <t>L-6731</t>
  </si>
  <si>
    <t>TRF-1</t>
  </si>
  <si>
    <t>TRF-2</t>
  </si>
  <si>
    <t>TRF-3</t>
  </si>
  <si>
    <t>TRF-4</t>
  </si>
  <si>
    <t>L-609</t>
  </si>
  <si>
    <t>L-610</t>
  </si>
  <si>
    <t>L-2011</t>
  </si>
  <si>
    <t>L-6011</t>
  </si>
  <si>
    <t>L-6020</t>
  </si>
  <si>
    <t>L-657</t>
  </si>
  <si>
    <t>L-658</t>
  </si>
  <si>
    <t>L-2112</t>
  </si>
  <si>
    <t>L-2113</t>
  </si>
  <si>
    <t>L-6573</t>
  </si>
  <si>
    <t>L-6031</t>
  </si>
  <si>
    <t>L-6562</t>
  </si>
  <si>
    <t>L-654</t>
  </si>
  <si>
    <t>T3</t>
  </si>
  <si>
    <t>T4</t>
  </si>
  <si>
    <t>T5</t>
  </si>
  <si>
    <t>L-606</t>
  </si>
  <si>
    <t>L-663</t>
  </si>
  <si>
    <t>TR-1</t>
  </si>
  <si>
    <t>L-2018</t>
  </si>
  <si>
    <t>L-645</t>
  </si>
  <si>
    <t>L-646</t>
  </si>
  <si>
    <t>TR-2</t>
  </si>
  <si>
    <t>L-2205</t>
  </si>
  <si>
    <t>L-2206</t>
  </si>
  <si>
    <t>L-2088</t>
  </si>
  <si>
    <t>L-2093</t>
  </si>
  <si>
    <t>L-2094</t>
  </si>
  <si>
    <t>L-2095</t>
  </si>
  <si>
    <t>L-2090</t>
  </si>
  <si>
    <t>L-2091</t>
  </si>
  <si>
    <t>TR- (LADO 220 kV)</t>
  </si>
  <si>
    <t>L-5031</t>
  </si>
  <si>
    <t>T4-261</t>
  </si>
  <si>
    <t>T3-261</t>
  </si>
  <si>
    <t>L-2208</t>
  </si>
  <si>
    <t>L-2209</t>
  </si>
  <si>
    <t>L-2210</t>
  </si>
  <si>
    <t>L-2217</t>
  </si>
  <si>
    <t>L-2231</t>
  </si>
  <si>
    <t>L-2207</t>
  </si>
  <si>
    <t>TR1</t>
  </si>
  <si>
    <t>TR2</t>
  </si>
  <si>
    <t>TR3</t>
  </si>
  <si>
    <t>T5-261</t>
  </si>
  <si>
    <t>L-2211</t>
  </si>
  <si>
    <t>T62-261 (60kV)</t>
  </si>
  <si>
    <t>T6-261 (60kV)</t>
  </si>
  <si>
    <t>L-6629</t>
  </si>
  <si>
    <t>T21-61</t>
  </si>
  <si>
    <t>T22-61</t>
  </si>
  <si>
    <t>T23-61</t>
  </si>
  <si>
    <t>TF-1</t>
  </si>
  <si>
    <t>TF-2</t>
  </si>
  <si>
    <t>TF-3</t>
  </si>
  <si>
    <t>L-2224</t>
  </si>
  <si>
    <t>L-2294</t>
  </si>
  <si>
    <t>L-2259</t>
  </si>
  <si>
    <t>TR 220/50 KV</t>
  </si>
  <si>
    <t>AUT-T3/T4</t>
  </si>
  <si>
    <t>L-6509</t>
  </si>
  <si>
    <t>L-6513</t>
  </si>
  <si>
    <t>L-6540</t>
  </si>
  <si>
    <t>L-6525</t>
  </si>
  <si>
    <t>AUT-201 (220 kV)</t>
  </si>
  <si>
    <t>AT1</t>
  </si>
  <si>
    <t>T37-211 (220kV)</t>
  </si>
  <si>
    <t>L-2271</t>
  </si>
  <si>
    <t>L-1142</t>
  </si>
  <si>
    <t>TR01(138 kV)</t>
  </si>
  <si>
    <t>AT82-211 (138 kV)</t>
  </si>
  <si>
    <t>T69-11</t>
  </si>
  <si>
    <t>T26-11</t>
  </si>
  <si>
    <t>T57-121</t>
  </si>
  <si>
    <t>L-1704</t>
  </si>
  <si>
    <t>L-1120</t>
  </si>
  <si>
    <t>L-1123</t>
  </si>
  <si>
    <t>L-2255</t>
  </si>
  <si>
    <t>L-2286</t>
  </si>
  <si>
    <t>L-2254</t>
  </si>
  <si>
    <t>L-1125</t>
  </si>
  <si>
    <t>L-1122</t>
  </si>
  <si>
    <t>L-2252</t>
  </si>
  <si>
    <t>L-6602</t>
  </si>
  <si>
    <t>T8-261</t>
  </si>
  <si>
    <t>T19-261</t>
  </si>
  <si>
    <t>TR-220/69</t>
  </si>
  <si>
    <t>L-2051</t>
  </si>
  <si>
    <t>L-2052</t>
  </si>
  <si>
    <t>L-2140</t>
  </si>
  <si>
    <t>L- 2140</t>
  </si>
  <si>
    <t>AT 103 - 523 (220 kV)</t>
  </si>
  <si>
    <t>AT 103 - 523 (500 kV)</t>
  </si>
  <si>
    <t>L-2059</t>
  </si>
  <si>
    <t>L-2060</t>
  </si>
  <si>
    <t>L-2055</t>
  </si>
  <si>
    <t>L-2056</t>
  </si>
  <si>
    <t>L-2053</t>
  </si>
  <si>
    <t>L-2054</t>
  </si>
  <si>
    <t>L-2025</t>
  </si>
  <si>
    <t>L-2026</t>
  </si>
  <si>
    <t>ATR1-138kV</t>
  </si>
  <si>
    <t>ATR2-138kV</t>
  </si>
  <si>
    <t>L-2061</t>
  </si>
  <si>
    <t>L-2062</t>
  </si>
  <si>
    <t>L-2023</t>
  </si>
  <si>
    <t>L-2022</t>
  </si>
  <si>
    <t>L-1028</t>
  </si>
  <si>
    <t>L-1029</t>
  </si>
  <si>
    <t>L-2057</t>
  </si>
  <si>
    <t>MT1 -220kV</t>
  </si>
  <si>
    <t>MT2 -220kV</t>
  </si>
  <si>
    <t>L-2029</t>
  </si>
  <si>
    <t>L-2030</t>
  </si>
  <si>
    <t>L-2027</t>
  </si>
  <si>
    <t>L-2028</t>
  </si>
  <si>
    <t>L-5032</t>
  </si>
  <si>
    <t>L-5033</t>
  </si>
  <si>
    <t>L-5034</t>
  </si>
  <si>
    <t>AUT-5371 (220 kV)</t>
  </si>
  <si>
    <t>L-5036</t>
  </si>
  <si>
    <t>L-5037</t>
  </si>
  <si>
    <t>L-5035</t>
  </si>
  <si>
    <t>L-2071</t>
  </si>
  <si>
    <t>L-2072</t>
  </si>
  <si>
    <t>AT 104 - 523 (220 kV)</t>
  </si>
  <si>
    <t>AT 104 - 523 (500 kV)</t>
  </si>
  <si>
    <t>L-1026</t>
  </si>
  <si>
    <t>L-1041</t>
  </si>
  <si>
    <t>L-1020</t>
  </si>
  <si>
    <t>L-3103</t>
  </si>
  <si>
    <t>L-3104</t>
  </si>
  <si>
    <t>L-1008</t>
  </si>
  <si>
    <t>L-1040</t>
  </si>
  <si>
    <t>L-1005</t>
  </si>
  <si>
    <t>L-1006</t>
  </si>
  <si>
    <t>L-1037</t>
  </si>
  <si>
    <t>T-2058</t>
  </si>
  <si>
    <t>T-2059</t>
  </si>
  <si>
    <t>T-5060</t>
  </si>
  <si>
    <t>L-1009</t>
  </si>
  <si>
    <t>L-1013</t>
  </si>
  <si>
    <t>TR</t>
  </si>
  <si>
    <t>L-1038</t>
  </si>
  <si>
    <t>L-2050</t>
  </si>
  <si>
    <t>AT89-212
 (220kV)</t>
  </si>
  <si>
    <t>AT90-212
 (220kV)</t>
  </si>
  <si>
    <t>ÁREA OPERATIVA</t>
  </si>
  <si>
    <t>RED DE ENERGIA DEL PERU</t>
  </si>
  <si>
    <t>CCNCM</t>
  </si>
  <si>
    <t>TRANSMANTARO</t>
  </si>
  <si>
    <t>CONENHUA</t>
  </si>
  <si>
    <t>ATN</t>
  </si>
  <si>
    <t>HIDRANDINA</t>
  </si>
  <si>
    <t>EGENOR</t>
  </si>
  <si>
    <t>QUIMPAC</t>
  </si>
  <si>
    <t>EDELNOR</t>
  </si>
  <si>
    <t>LUS DEL SUR</t>
  </si>
  <si>
    <t>ABY TRANSMISION SUR</t>
  </si>
  <si>
    <t>RED E ENERGIA DEL PERU</t>
  </si>
  <si>
    <t>ISA PERU</t>
  </si>
  <si>
    <t>UNIÓN ANDINA DE CEMENTOS</t>
  </si>
  <si>
    <t>ETESELVA</t>
  </si>
  <si>
    <t>ELECTROCENTRO</t>
  </si>
  <si>
    <t>LAS BAMBAS</t>
  </si>
  <si>
    <t>REDESUR</t>
  </si>
  <si>
    <t>TESUR</t>
  </si>
  <si>
    <t>REP</t>
  </si>
  <si>
    <t>YURA</t>
  </si>
  <si>
    <t>MINERA ANTAPACAY</t>
  </si>
  <si>
    <t>MINERA LAS BAMBAS</t>
  </si>
  <si>
    <t>ELECTROSUR</t>
  </si>
  <si>
    <t>N: Norte</t>
  </si>
  <si>
    <t>Información proviene de datos instantáneos de potencia cada 30 minutos (Valores SCADA)</t>
  </si>
  <si>
    <t>C: Centro</t>
  </si>
  <si>
    <t>S: Sur</t>
  </si>
  <si>
    <t>EQUIPOS INTERVIENEN EN DEMANDA POR ÁREAS Y CONGESTIONES</t>
  </si>
  <si>
    <t>INTERCONEXIÓN ENTRE SISTEMAS OPERATIVOS DEL SEIN</t>
  </si>
  <si>
    <t>CENTRO  -  NORTE</t>
  </si>
  <si>
    <t>CENTRO  -  SUR</t>
  </si>
  <si>
    <t xml:space="preserve"> KIMAN AYLLU
L-2269</t>
  </si>
  <si>
    <t xml:space="preserve"> KIMAN AYLLU
L-2270</t>
  </si>
  <si>
    <t>CHIMBOTE1
L-2215</t>
  </si>
  <si>
    <t>CHIMBOTE1
L-2216</t>
  </si>
  <si>
    <t>CHIMBOTE NUEVA
L-5006</t>
  </si>
  <si>
    <t>CAMPO ARMIÑO
L-2051</t>
  </si>
  <si>
    <t>CAMPO ARMIÑO
L-2052</t>
  </si>
  <si>
    <t>POROMA
L-5033</t>
  </si>
  <si>
    <t>POROMA
L-5034</t>
  </si>
  <si>
    <t>TOTAL_GPROGRAMADO</t>
  </si>
  <si>
    <t>(*) RED COMPLETA</t>
  </si>
  <si>
    <t>(*) LIMITE 1 CENTRO SUR</t>
  </si>
  <si>
    <t>(*) LIMITE 2 CENTRO SUR</t>
  </si>
  <si>
    <t>(*) LIMITE 3 CENTRO SUR</t>
  </si>
  <si>
    <t>(*) LIMITE 4 CENTRO SUR</t>
  </si>
  <si>
    <t>(*) LIMITE 5 CENTRO SUR</t>
  </si>
  <si>
    <t>(*) LIMITE 6 CENTRO SUR</t>
  </si>
  <si>
    <t>(*) LIMITE 7 CENTRO SUR</t>
  </si>
  <si>
    <t>T- MONTALVO</t>
  </si>
  <si>
    <t>T- POROMA</t>
  </si>
  <si>
    <t>T- YARABAMBA</t>
  </si>
  <si>
    <t>BARRA A S.E. POROMA</t>
  </si>
  <si>
    <t>BARRA B S.E. POROMA</t>
  </si>
  <si>
    <t>MINIMO</t>
  </si>
  <si>
    <t>ABENGOA TRANSMISION NORTE</t>
  </si>
  <si>
    <t>UNIDADES</t>
  </si>
  <si>
    <t>SANTA ROSA</t>
  </si>
  <si>
    <t>VENTANILLA</t>
  </si>
  <si>
    <t>FENIX</t>
  </si>
  <si>
    <t>TG7</t>
  </si>
  <si>
    <t>TG8</t>
  </si>
  <si>
    <t>C.T. VENTANILLA</t>
  </si>
  <si>
    <t>C.T. OQUENDO</t>
  </si>
  <si>
    <t>C.T. AGUAYTIA</t>
  </si>
  <si>
    <t>C.T. INDEPENDENCIA</t>
  </si>
  <si>
    <t>C.T. LAS FLORES</t>
  </si>
  <si>
    <t>UNIDAD</t>
  </si>
  <si>
    <t>UTI5</t>
  </si>
  <si>
    <t>UTI6</t>
  </si>
  <si>
    <t>TG4</t>
  </si>
  <si>
    <t>TV</t>
  </si>
  <si>
    <t xml:space="preserve">REPORTE DE GPS </t>
  </si>
  <si>
    <t>GPS S.E. SAN JUAN</t>
  </si>
  <si>
    <t>Indicador de Calidad</t>
  </si>
  <si>
    <t>Frecuencia mínima</t>
  </si>
  <si>
    <t>Frecuencia máxima</t>
  </si>
  <si>
    <t>Transgresiones</t>
  </si>
  <si>
    <t>Hora</t>
  </si>
  <si>
    <t>Hz</t>
  </si>
  <si>
    <t>Acumuladas mes</t>
  </si>
  <si>
    <t>RESTRICCIONES OPERATIVAS</t>
  </si>
  <si>
    <t>FECHA</t>
  </si>
  <si>
    <t>HORA 
INICIO</t>
  </si>
  <si>
    <t>HORA 
FINAL</t>
  </si>
  <si>
    <t>UBICACIÓN</t>
  </si>
  <si>
    <t>EQUIPO</t>
  </si>
  <si>
    <t>DESCRIPCION</t>
  </si>
  <si>
    <t>Variaciones Sostenidas de Frecuencia</t>
  </si>
  <si>
    <t>Variaciones Súbitas de Frecuencia</t>
  </si>
  <si>
    <t>GPS S.E. SANTA ROSA</t>
  </si>
  <si>
    <t>GPS CHICLAYO</t>
  </si>
  <si>
    <t>GPS PIURA</t>
  </si>
  <si>
    <t>19/10/2023</t>
  </si>
  <si>
    <t>00:00:00</t>
  </si>
  <si>
    <t>24:00</t>
  </si>
  <si>
    <t>ORAZUL ENERGY PERÚ</t>
  </si>
  <si>
    <t xml:space="preserve">CAÑÓN DEL PATO                                    </t>
  </si>
  <si>
    <t>Debido a las condiciones hidrológicas que actualmente se están presentando se requiere que C.H. Cañón del Pato continué de pasada; por consiguiente, no puede brindar RSF.</t>
  </si>
  <si>
    <t>ENEL GENERACION PERU S.A.A.</t>
  </si>
  <si>
    <t>Operación permanente hasta el 07/10/2023 para evitar arranques y paradas que incrementen el riesgo de una falla mayor (debido a que los combustores y raíces de alabes de 4ta etapa han sufrido un alto desgaste con probabilidad de soltura de estos)</t>
  </si>
  <si>
    <t>KALLPA GENERACION S.A.</t>
  </si>
  <si>
    <t>CERRO DEL AGUILA</t>
  </si>
  <si>
    <t>G2</t>
  </si>
  <si>
    <t>Potencia mínima de 70 MW para la unidad G2 de la CH Cerro del Águila debido a una limitación técnica informada por el fabricante de la unidad</t>
  </si>
  <si>
    <t xml:space="preserve">AGUAYTÍA                                          </t>
  </si>
  <si>
    <t>Restricción de 25 MMPCD de GN para la CT Aguaytía.</t>
  </si>
  <si>
    <t>Generación mínima de 100 MW en la CH Cañón del Pato debido a requerimiento de demanda hídrica en los ríos aguas abajo. Sin embargo, debido a la disminución de su recurso hídrico, está generando aproximadamente 90 MW.</t>
  </si>
  <si>
    <t>SANTO DOMINGO DE LOS OLLEROS</t>
  </si>
  <si>
    <t>Tiempo entre arranques del ciclo combinado de 24 horas por problemas de temperatura en el HRSG.</t>
  </si>
  <si>
    <t xml:space="preserve">Restricción de temperatura de la C.T Ventanilla, ver valor en el modelo de despacho. </t>
  </si>
  <si>
    <t xml:space="preserve">CARHUAQUERO                                       </t>
  </si>
  <si>
    <t>Mantener un caudal mínimo mayor o igual a 5 m3/seg, requerido por las comunidades aledañas y por los Agricultores Ramadinos.</t>
  </si>
  <si>
    <t>RED DE ENERGIA DEL PERU S.A.</t>
  </si>
  <si>
    <t>HUÁNUCO</t>
  </si>
  <si>
    <t>BC-04</t>
  </si>
  <si>
    <t>Indisponibilidad de la celda del banco de condensadores debido a que continúan deshabilitadas sus protecciones.</t>
  </si>
  <si>
    <t>SOCABAYA</t>
  </si>
  <si>
    <t>S.E.</t>
  </si>
  <si>
    <t>Opera en simple barra en 220 kV por indisponibilidad de la protección diferencial de barras por alarma.</t>
  </si>
  <si>
    <t>FENIX POWER PERÚ</t>
  </si>
  <si>
    <t xml:space="preserve">Restricción de temperatura de la C.T Fenix, ver valor en el modelo de despacho. </t>
  </si>
  <si>
    <t>CHILCA 2</t>
  </si>
  <si>
    <t xml:space="preserve">Restricción de temperatura de la C.T Chilca2, ver valor en el modelo de despacho. </t>
  </si>
  <si>
    <t>CONVERTIDOR</t>
  </si>
  <si>
    <t>BARRA138KV</t>
  </si>
  <si>
    <t>EGASA limitó la capacidad del transformador 138 kV/33 kV a 50 MVA por deterioro del aislamiento.</t>
  </si>
  <si>
    <t>TINTAYA</t>
  </si>
  <si>
    <t>SVC</t>
  </si>
  <si>
    <t>Limitado a +5 MVAr hasta +13 MVAr debido a las corrientes circulantes que se generan en el SVC.</t>
  </si>
  <si>
    <t>CHILCA 1</t>
  </si>
  <si>
    <t xml:space="preserve">CENTRAL        </t>
  </si>
  <si>
    <t xml:space="preserve">Restricción de temperatura de la C.T Chilca, ver valor en el modelo de despacho. </t>
  </si>
  <si>
    <t>CENTRAL EOLICA WAYRA I</t>
  </si>
  <si>
    <t>Modo de control por consigna de tensión Q(V) desactivado temporalmente por confiabilidad de la central</t>
  </si>
  <si>
    <t>UNIDAD CON SISTEMA RSF INDISPONIBLE.</t>
  </si>
  <si>
    <t xml:space="preserve">Restricción de temperatura del CC3x1 (TG1+TG2+TG3+TV) de CT Las Kallpa, ver valor en el modelo de despacho. </t>
  </si>
  <si>
    <t>MINI CENTRAL CERRO DEL AGUILA</t>
  </si>
  <si>
    <t xml:space="preserve">CENTRAL                  </t>
  </si>
  <si>
    <t>Caudal ecológico de la Mini CH Cerro del Águila es de 7.6m3/s.</t>
  </si>
  <si>
    <t>RESERV. SHEQUE</t>
  </si>
  <si>
    <t>Volumen minimo en Embalse Seque 0.2 Hm3.</t>
  </si>
  <si>
    <t>STATKRAFT S.A</t>
  </si>
  <si>
    <t>Central limitada a 98 MW debido a desgaste en los inyectores.</t>
  </si>
  <si>
    <t>RSF indisponible desde el 13/08/2023.</t>
  </si>
  <si>
    <t>CL-2242</t>
  </si>
  <si>
    <t>INDISPONIBILIDAD DE REALIZAR CAMBIO DE BARRAS 220KV DEBIDO A CONTACTO PRINCIPAL ATASCADO EN SECCIONADOR PANTÓGRAFO SA-8539 DE LA CL-2242, LO CUAL IMPIDE SU CIERRE.</t>
  </si>
  <si>
    <t>La CH Cheves no se debe PONER FUERA DE SERVICIO para evitar vertimiento por la cámara de carga</t>
  </si>
  <si>
    <t>20/10/2023</t>
  </si>
  <si>
    <t>C.S. TACNA SOLAR - RADIACIÓN SOLAR (W/m2)</t>
  </si>
  <si>
    <t>C.S. REPARTICION SOLAR 20T - RADIACIÓN SOLAR (W/m2)</t>
  </si>
  <si>
    <t>DOÑA CATALINA G2 - VOLUMEN DE BIOGAS (m3)</t>
  </si>
  <si>
    <t>DOÑA CATALINA G1 - VOLUMEN DE BIOGAS (m3)</t>
  </si>
  <si>
    <t>CALLAO G2 - VOLUMEN DE BIOGÁS (m3)</t>
  </si>
  <si>
    <t>CALLAO G1 - VOUMEN DE BIOGÁS (m3)</t>
  </si>
  <si>
    <t>LA GRINGA V - G2 - VOLUMEN DE BIOGAS (m3)</t>
  </si>
  <si>
    <t>LA GRINGA V - G1 - VOLUMEN DE BIOGAS (m3)</t>
  </si>
  <si>
    <t>HUAYCOLORO G3 - VOLUMEN DE BIOGAS (m3)</t>
  </si>
  <si>
    <t>HUAYCOLORO G2 - VOLUMEN DE BIOGAS (m3)</t>
  </si>
  <si>
    <t>HUAYCOLORO G1 - VOLUMEN DE BIOGAS (m3)</t>
  </si>
  <si>
    <t>C.E. PARQUE EOLICO 3 HERMANAS (m/s)</t>
  </si>
  <si>
    <t>C.E. PARQUE EOLICO MARCONA (m/s)</t>
  </si>
  <si>
    <t>C.S. PANAMERICANA SOLAR - RADIACIÓN SOLAR (W/m2)</t>
  </si>
  <si>
    <t>C.S. MOQUEGUA FV - RADIACIÓN SOLAR (W/m2)</t>
  </si>
  <si>
    <t>C.S. MAJES SOLAR 20T - RADIACIÓN SOLAR (W/m2)</t>
  </si>
  <si>
    <t>C.E. Duna (m/s)</t>
  </si>
  <si>
    <t>C.E. HUAMBOS (m/s)</t>
  </si>
  <si>
    <t>C.S. INTIPAMPA - RADIACIÓN SOLAR (W/m2)</t>
  </si>
  <si>
    <t>C.E. PUNTA LOMITAS - II (m/s)</t>
  </si>
  <si>
    <t>C.E. PUNTA LOMITAS - I (m/s)</t>
  </si>
  <si>
    <t>C.E. PUNTA LOMITAS EXP - BL-2 (m/s)</t>
  </si>
  <si>
    <t>C.E. PUNTA LOMITAS EXP - BL-1 (m/s)</t>
  </si>
  <si>
    <t>C.E. PARQUE EOLICO TALARA (m/s)</t>
  </si>
  <si>
    <t>C.E. PARQUE EOLICO CUPISNIQUE (m/s)</t>
  </si>
  <si>
    <t>C.S. RUBI - RADIACIÓN SOLAR (W/m2)</t>
  </si>
  <si>
    <t>C.S. CLEMESÍ - RADIACIÓN SOLAR (W/m2)</t>
  </si>
  <si>
    <t>C.E. CENTRAL EOLICA WAYRA I (m/s)</t>
  </si>
  <si>
    <t>C.S. YARUCAYA - RADIACIÓN SOLAR (W/m2)</t>
  </si>
  <si>
    <t>CT CAÑA BRAVA VOLUMEN DE BAGAZO</t>
  </si>
  <si>
    <t>C.T. SAN JACINTO TV - VOLUMEN DE BAGAZO (Tn)</t>
  </si>
  <si>
    <t>C.T. MAPLE ETANOL TV - VOLUMEN DE BAGAZO (Tn)</t>
  </si>
  <si>
    <t>C.T. PARAMONGA TV01 - VOLUMEN DE BAGAZO (Tn)</t>
  </si>
  <si>
    <t>TACNA SOLAR SAC.</t>
  </si>
  <si>
    <t>REPARTICIÓN ARCUS S.A.C.</t>
  </si>
  <si>
    <t>PARQUE EOLICO TRES HERMANAS S.A.C.</t>
  </si>
  <si>
    <t>PARQUE EOLICO MARCONA S.A.C.</t>
  </si>
  <si>
    <t>PANAMERICANA  SOLAR SAC.</t>
  </si>
  <si>
    <t>MOQUEGUA FV S.A.C.</t>
  </si>
  <si>
    <t>MAJES ARCUS S.A.C.</t>
  </si>
  <si>
    <t>GR TARUCA SOCIEDAD ANONIMA CERRADA</t>
  </si>
  <si>
    <t>GR PAINO SOCIEDAD ANONIMA CERRADA</t>
  </si>
  <si>
    <t>ENERGÍA EÓLICA S.A.</t>
  </si>
  <si>
    <t>BIOENERGIA DEL CHIRA S.A.</t>
  </si>
  <si>
    <t>AGROINDUSTRIAS SAN JACINTO S.A.A.</t>
  </si>
  <si>
    <t>AGRO INDUSTRIAL PARAMONGA</t>
  </si>
  <si>
    <t>FUENTE DE ENERGÍA PRIMARIA DE LAS UNIDADES RER</t>
  </si>
  <si>
    <t>jueves, 19 de octubre del 2023</t>
  </si>
  <si>
    <t>EJEC MWh</t>
  </si>
  <si>
    <t>Calor Útil de sus Unidades de Generación</t>
  </si>
  <si>
    <t>Calor Útil Recibido del Proceso Industrial</t>
  </si>
  <si>
    <t>TOTAL CALOR ÚTIL</t>
  </si>
  <si>
    <t>CALOR ÚTIL (MW)</t>
  </si>
  <si>
    <t>m3</t>
  </si>
  <si>
    <t>G2 CALLAO</t>
  </si>
  <si>
    <t>C.T.B. CALLAO</t>
  </si>
  <si>
    <t>G1 CALLAO</t>
  </si>
  <si>
    <t>Tn</t>
  </si>
  <si>
    <t>G-FAB-G01</t>
  </si>
  <si>
    <t>G-FAB-G02</t>
  </si>
  <si>
    <t>G1</t>
  </si>
  <si>
    <t>C.T. SAN JACINTO</t>
  </si>
  <si>
    <t>Catalina_G2</t>
  </si>
  <si>
    <t>C.T.B DOÑA CATALINA</t>
  </si>
  <si>
    <t>Catalina_G1</t>
  </si>
  <si>
    <t>GAS NATURAL</t>
  </si>
  <si>
    <t>C.T. MALACAS 1</t>
  </si>
  <si>
    <t>ENEL GENERACION PIURA S.A.</t>
  </si>
  <si>
    <t>NEPI_TG43</t>
  </si>
  <si>
    <t>C.T. NEPI</t>
  </si>
  <si>
    <t>NEPI_TG42</t>
  </si>
  <si>
    <t>NEPI_TG41</t>
  </si>
  <si>
    <t>C.T. RF PUCALLPA</t>
  </si>
  <si>
    <t>INFRAESTRUCTURAS Y ENERGIAS DEL PERU S.A.C.</t>
  </si>
  <si>
    <t>C.T. RF PTO MALDONADO</t>
  </si>
  <si>
    <t>CHILCA2_TG41</t>
  </si>
  <si>
    <t>C.T. CHILCA 2</t>
  </si>
  <si>
    <t>PUERTO BRAVO TG4</t>
  </si>
  <si>
    <t>C.T. PUERTO BRAVO</t>
  </si>
  <si>
    <t>SAMAY I S.A.</t>
  </si>
  <si>
    <t>PUERTO BRAVO TG3</t>
  </si>
  <si>
    <t>PUERTO BRAVO TG2</t>
  </si>
  <si>
    <t>PUERTO BRAVO TG1</t>
  </si>
  <si>
    <t>Gringa_G2</t>
  </si>
  <si>
    <t>C.T. LA GRINGA</t>
  </si>
  <si>
    <t>Gringa_G1</t>
  </si>
  <si>
    <t>CHILTG_TG</t>
  </si>
  <si>
    <t>C.T. CHILINA DIESEL</t>
  </si>
  <si>
    <t>RECKA TG1-01MKA10</t>
  </si>
  <si>
    <t>C.T. RECKA</t>
  </si>
  <si>
    <t>RF ETEN TG2</t>
  </si>
  <si>
    <t>C.T. RF DE GENERACION ETEN</t>
  </si>
  <si>
    <t>PLANTA DE RESERVA FRIA DE GENERACION  DE ETEN S.A.</t>
  </si>
  <si>
    <t>RF ETEN TG1</t>
  </si>
  <si>
    <t>C.T. OLLEROS</t>
  </si>
  <si>
    <t>FENIX GT11</t>
  </si>
  <si>
    <t>C.T. FENIX</t>
  </si>
  <si>
    <t>FENIX GT12</t>
  </si>
  <si>
    <t>M_TG5</t>
  </si>
  <si>
    <t>C.T. RF DE GENERACION TALARA</t>
  </si>
  <si>
    <t>PLANTAILO_TG1</t>
  </si>
  <si>
    <t>C.T. RF PLANTA ILO</t>
  </si>
  <si>
    <t>PLANTAILO_TG3</t>
  </si>
  <si>
    <t>PLANTAILO_TG2</t>
  </si>
  <si>
    <t>C.T. MAPLE ETANOL</t>
  </si>
  <si>
    <t>Huay_G3</t>
  </si>
  <si>
    <t>C.T. HUAYCOLORO</t>
  </si>
  <si>
    <t>Huay_G2</t>
  </si>
  <si>
    <t>Huay_G1</t>
  </si>
  <si>
    <t>INDEP_WAR4</t>
  </si>
  <si>
    <t>INDEP_WAR3</t>
  </si>
  <si>
    <t>INDEP_WAR2</t>
  </si>
  <si>
    <t>INDEP_WAR1</t>
  </si>
  <si>
    <t>TG1-LAS FLORES</t>
  </si>
  <si>
    <t>KALLPATG3</t>
  </si>
  <si>
    <t>C.T. KALLPA</t>
  </si>
  <si>
    <t>TGV01</t>
  </si>
  <si>
    <t>C.T. PARAMONGA</t>
  </si>
  <si>
    <t>CHILCA1_TG13</t>
  </si>
  <si>
    <t>C.T. CHILCA 1</t>
  </si>
  <si>
    <t>TG8 SIEMENS</t>
  </si>
  <si>
    <t>C.T. SANTA ROSA II</t>
  </si>
  <si>
    <t>OQUENDO_TG1</t>
  </si>
  <si>
    <t>C.T. SAN NICOLAS</t>
  </si>
  <si>
    <t>MAK2</t>
  </si>
  <si>
    <t>C.T. TUMBES</t>
  </si>
  <si>
    <t>MAK1</t>
  </si>
  <si>
    <t>KALLPATG2</t>
  </si>
  <si>
    <t>KALLPATG1</t>
  </si>
  <si>
    <t>CHILCA1_TG12</t>
  </si>
  <si>
    <t>CHILCA1_TG11</t>
  </si>
  <si>
    <t>CARBON</t>
  </si>
  <si>
    <t>ILO2_CARB_TV1</t>
  </si>
  <si>
    <t>C.T. ILO 2</t>
  </si>
  <si>
    <t>MOLL123_GD3</t>
  </si>
  <si>
    <t>C.T. MOLLENDO DIESEL</t>
  </si>
  <si>
    <t>MOLL123_GD2</t>
  </si>
  <si>
    <t>MOLL123_GD1</t>
  </si>
  <si>
    <t>CHI_SLZ12_SLZ2</t>
  </si>
  <si>
    <t>CHI_SLZ12_SLZ1</t>
  </si>
  <si>
    <t>AGE_TG2</t>
  </si>
  <si>
    <t>AGE_TG1</t>
  </si>
  <si>
    <t>SH_TV3</t>
  </si>
  <si>
    <t>SH_TV2</t>
  </si>
  <si>
    <t>SH_TV1</t>
  </si>
  <si>
    <t>AGUA</t>
  </si>
  <si>
    <t>M_TG4</t>
  </si>
  <si>
    <t>C.T. MALACAS 2</t>
  </si>
  <si>
    <t>C.T. SANTA ROSA I</t>
  </si>
  <si>
    <t>TG7 WEST</t>
  </si>
  <si>
    <t>VENT_TG4</t>
  </si>
  <si>
    <t>VENT_TG3</t>
  </si>
  <si>
    <t>19/Oct</t>
  </si>
  <si>
    <t>TIPO COMBUSTIBLE</t>
  </si>
  <si>
    <t>MEDIDOR</t>
  </si>
  <si>
    <t>CONSUMO DE COMBUSTIBLES - LÍQUIDO, SÓLIDO, GASEOSO</t>
  </si>
  <si>
    <t>Fecha Fin:</t>
  </si>
  <si>
    <t>Fecha Inicio:</t>
  </si>
  <si>
    <t>Reporte de Consumo de Combustibles</t>
  </si>
  <si>
    <t>19/10/2023 23:00</t>
  </si>
  <si>
    <t>19/10/2023 22:00</t>
  </si>
  <si>
    <t>19/10/2023 21:00</t>
  </si>
  <si>
    <t>19/10/2023 20:00</t>
  </si>
  <si>
    <t>19/10/2023 19:00</t>
  </si>
  <si>
    <t>19/10/2023 18:00</t>
  </si>
  <si>
    <t>19/10/2023 17:00</t>
  </si>
  <si>
    <t>19/10/2023 16:00</t>
  </si>
  <si>
    <t>19/10/2023 15:00</t>
  </si>
  <si>
    <t>19/10/2023 14:00</t>
  </si>
  <si>
    <t>19/10/2023 13:00</t>
  </si>
  <si>
    <t>19/10/2023 12:00</t>
  </si>
  <si>
    <t>19/10/2023 11:00</t>
  </si>
  <si>
    <t>19/10/2023 10:00</t>
  </si>
  <si>
    <t>19/10/2023 09:00</t>
  </si>
  <si>
    <t>19/10/2023 08:00</t>
  </si>
  <si>
    <t>19/10/2023 07:00</t>
  </si>
  <si>
    <t>19/10/2023 06:00</t>
  </si>
  <si>
    <t>19/10/2023 05:00</t>
  </si>
  <si>
    <t>19/10/2023 04:00</t>
  </si>
  <si>
    <t>19/10/2023 03:00</t>
  </si>
  <si>
    <t>19/10/2023 02:00</t>
  </si>
  <si>
    <t>19/10/2023 01:00</t>
  </si>
  <si>
    <t>19/10/2023 00:00</t>
  </si>
  <si>
    <t>TG8 SIEMENS - PRESION DE GAS</t>
  </si>
  <si>
    <t>CT STA ROSA UTI - PRESION GAS</t>
  </si>
  <si>
    <t>CT CHILCA 2 - PRESION DE GAS</t>
  </si>
  <si>
    <t>TG1</t>
  </si>
  <si>
    <t>CT AGUAYTIA PRESION DE GAS</t>
  </si>
  <si>
    <t>CT FENIX PRESION DE GAS</t>
  </si>
  <si>
    <t>C.T. CHILCAI - PRESION DE GAS</t>
  </si>
  <si>
    <t>C.T. VENTANILLA - PRESION DE GAS</t>
  </si>
  <si>
    <t>PRESIONES GAS(kPa)</t>
  </si>
  <si>
    <t>Presiones de Gas Natural de las Centrales Termoeléctricas</t>
  </si>
  <si>
    <t>TEMPERATURA AMBIENTE (ºC)</t>
  </si>
  <si>
    <t>Temperatura Ambiente de las Centrales Termoeléctricas</t>
  </si>
  <si>
    <t/>
  </si>
  <si>
    <t>Sin consumo de combustible.</t>
  </si>
  <si>
    <t>Consumo de combustible interno en planta.</t>
  </si>
  <si>
    <t>Segun inventario de stock</t>
  </si>
  <si>
    <t>OBSERVACIONES</t>
  </si>
  <si>
    <t>RECEPCIÓN</t>
  </si>
  <si>
    <t>FINAL DECLARADO</t>
  </si>
  <si>
    <t>INICIO</t>
  </si>
  <si>
    <t>TIPO DE COMBUSTIBLE</t>
  </si>
  <si>
    <t>Reporte de Stock de Combustibles</t>
  </si>
  <si>
    <t>20/10/2023 6:00</t>
  </si>
  <si>
    <t>19/10/2023 6:00</t>
  </si>
  <si>
    <t>GASEODUCTO DE AGUAYTIA (TER)</t>
  </si>
  <si>
    <t>GASEODUCTO DE CAMISEA (TCHILC)</t>
  </si>
  <si>
    <t>GASEODUCTO DE CAMISEA (SDF)</t>
  </si>
  <si>
    <t>GASEODUCTO DE CAMISEA (C.T.LAS FLORES)</t>
  </si>
  <si>
    <t>GASEODUCTO DE CAMISEA (C.T.KALLPA)</t>
  </si>
  <si>
    <t>GASEODUCTO DE CAMISEA (FENIX)</t>
  </si>
  <si>
    <t>GASEODUCTO DE CAMISEA (ENGIE)</t>
  </si>
  <si>
    <t>GASEODUCTO DE MALACAS (ENLP)</t>
  </si>
  <si>
    <t>GASEODUCTO DE CAMISEA (ENELG)</t>
  </si>
  <si>
    <t>GASEODUCTO DE CAMISEA (EGESUR)</t>
  </si>
  <si>
    <t>FINAL</t>
  </si>
  <si>
    <t>VOLUMEN DE GAS (Mm3)</t>
  </si>
  <si>
    <t>GASEODUCTO</t>
  </si>
  <si>
    <t>Disponibilidad de Gas Natural de las Centrales Termoeléctricas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</si>
</sst>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[$-F800]dddd\,\ mmmm\ dd\,\ yyyy"/>
    <numFmt numFmtId="165" formatCode="0.0%"/>
    <numFmt numFmtId="166" formatCode="#,##0.000"/>
    <numFmt numFmtId="167" formatCode="#,##0.0"/>
    <numFmt numFmtId="168" formatCode="0.0"/>
    <numFmt numFmtId="169" formatCode="0.000"/>
    <numFmt numFmtId="170" formatCode="dddd\ \ \ \ dd\ \ &quot;de&quot;\ \ mmmm\ \ &quot;de&quot;\ \ yyyy"/>
    <numFmt numFmtId="171" formatCode="dddd&quot;,&quot;\ dd\ &quot;de&quot;\ mmmm\ &quot;de&quot;\ yyyy"/>
    <numFmt numFmtId="172" formatCode="_ * #,##0.00_ ;_ * \-#,##0.00_ ;_ * &quot;-&quot;??_ ;_ @_ "/>
    <numFmt numFmtId="173" formatCode="0.0000"/>
    <numFmt numFmtId="174" formatCode="yyyy\-mm\-dd;@"/>
  </numFmts>
  <fonts count="10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rgb="FFFF000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8"/>
      <color theme="0"/>
      <name val="Arial"/>
      <family val="2"/>
    </font>
    <font>
      <b/>
      <sz val="7"/>
      <color theme="0"/>
      <name val="Arial"/>
      <family val="2"/>
    </font>
    <font>
      <sz val="11"/>
      <color theme="0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rgb="FFFF0000"/>
      <name val="Arial"/>
      <family val="2"/>
    </font>
    <font>
      <b/>
      <sz val="12"/>
      <color theme="0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8"/>
      <color theme="0"/>
      <name val="Arial"/>
      <family val="2"/>
    </font>
    <font>
      <b/>
      <sz val="16"/>
      <color theme="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4"/>
      <color theme="1"/>
      <name val="Arial"/>
      <family val="2"/>
    </font>
    <font>
      <sz val="14"/>
      <color theme="0"/>
      <name val="Arial"/>
      <family val="2"/>
    </font>
    <font>
      <sz val="9"/>
      <color theme="0"/>
      <name val="Arial"/>
      <family val="2"/>
    </font>
    <font>
      <u/>
      <sz val="8"/>
      <color indexed="12"/>
      <name val="Arial"/>
      <family val="2"/>
    </font>
    <font>
      <b/>
      <sz val="9"/>
      <color theme="0"/>
      <name val="Arial"/>
      <family val="2"/>
    </font>
    <font>
      <sz val="8"/>
      <color theme="9" tint="-0.249977111117893"/>
      <name val="Arial"/>
      <family val="2"/>
    </font>
    <font>
      <sz val="16"/>
      <name val="Arial"/>
      <family val="2"/>
    </font>
    <font>
      <sz val="18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1"/>
      <color theme="0"/>
      <name val="Arial"/>
      <family val="2"/>
    </font>
    <font>
      <b/>
      <sz val="18"/>
      <color theme="0"/>
      <name val="Arial"/>
      <family val="2"/>
    </font>
    <font>
      <b/>
      <sz val="20"/>
      <color theme="0"/>
      <name val="Arial"/>
      <family val="2"/>
    </font>
    <font>
      <sz val="9"/>
      <color indexed="9"/>
      <name val="Arial"/>
      <family val="2"/>
    </font>
    <font>
      <sz val="9"/>
      <color indexed="53"/>
      <name val="Arial"/>
      <family val="2"/>
    </font>
    <font>
      <sz val="8"/>
      <color indexed="10"/>
      <name val="Arial"/>
      <family val="2"/>
    </font>
    <font>
      <sz val="8"/>
      <color indexed="9"/>
      <name val="Arial"/>
      <family val="2"/>
    </font>
    <font>
      <sz val="10"/>
      <color indexed="9"/>
      <name val="Arial"/>
      <family val="2"/>
    </font>
    <font>
      <sz val="10"/>
      <color theme="0"/>
      <name val="Arial"/>
      <family val="2"/>
    </font>
    <font>
      <b/>
      <sz val="9"/>
      <color theme="5"/>
      <name val="Arial"/>
      <family val="2"/>
    </font>
    <font>
      <b/>
      <sz val="14"/>
      <name val="Arial"/>
      <family val="2"/>
    </font>
    <font>
      <b/>
      <sz val="9"/>
      <color theme="3" tint="0.39997558519241921"/>
      <name val="Arial"/>
      <family val="2"/>
    </font>
    <font>
      <b/>
      <sz val="9"/>
      <color indexed="12"/>
      <name val="Arial"/>
      <family val="2"/>
    </font>
    <font>
      <b/>
      <sz val="9"/>
      <name val="Arial Narrow"/>
      <family val="2"/>
    </font>
    <font>
      <b/>
      <sz val="9"/>
      <color theme="0"/>
      <name val="Arial Narrow"/>
      <family val="2"/>
    </font>
    <font>
      <sz val="16"/>
      <color theme="0"/>
      <name val="Arial"/>
      <family val="2"/>
    </font>
    <font>
      <b/>
      <sz val="10"/>
      <color theme="0"/>
      <name val="Tahoma"/>
      <family val="2"/>
    </font>
    <font>
      <b/>
      <sz val="8"/>
      <color theme="3" tint="0.39997558519241921"/>
      <name val="Arial"/>
      <family val="2"/>
    </font>
    <font>
      <b/>
      <sz val="11"/>
      <color theme="3" tint="0.39997558519241921"/>
      <name val="Arial"/>
      <family val="2"/>
    </font>
    <font>
      <sz val="12"/>
      <color rgb="FFFF0000"/>
      <name val="Arial"/>
      <family val="2"/>
    </font>
    <font>
      <b/>
      <sz val="20"/>
      <name val="Arial"/>
      <family val="2"/>
    </font>
    <font>
      <sz val="8"/>
      <color theme="3" tint="0.39997558519241921"/>
      <name val="Arial"/>
      <family val="2"/>
    </font>
    <font>
      <sz val="8"/>
      <color rgb="FFC00000"/>
      <name val="Arial"/>
      <family val="2"/>
    </font>
    <font>
      <sz val="8"/>
      <color theme="9"/>
      <name val="Arial"/>
      <family val="2"/>
    </font>
    <font>
      <b/>
      <sz val="12"/>
      <color rgb="FFFF0000"/>
      <name val="Arial"/>
      <family val="2"/>
    </font>
    <font>
      <sz val="9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rgb="FF00B0F0"/>
      <name val="Arial"/>
      <family val="2"/>
    </font>
    <font>
      <b/>
      <sz val="8"/>
      <color theme="1"/>
      <name val="Arial"/>
      <family val="2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8"/>
      <color theme="0"/>
      <name val="Arial"/>
      <family val="2"/>
    </font>
    <font>
      <sz val="8"/>
      <name val="Tahoma"/>
      <family val="2"/>
    </font>
    <font>
      <i/>
      <sz val="10"/>
      <color rgb="FFFF0000"/>
      <name val="Arial Narrow"/>
      <family val="2"/>
    </font>
    <font>
      <sz val="10"/>
      <color rgb="FFFF0000"/>
      <name val="Arial"/>
      <family val="2"/>
    </font>
    <font>
      <b/>
      <sz val="16"/>
      <color rgb="FFFF0000"/>
      <name val="Arial"/>
      <family val="2"/>
    </font>
    <font>
      <sz val="6"/>
      <color theme="0"/>
      <name val="Arial"/>
      <family val="2"/>
    </font>
    <font>
      <sz val="6"/>
      <color rgb="FFFF0000"/>
      <name val="Arial"/>
      <family val="2"/>
    </font>
    <font>
      <b/>
      <sz val="14"/>
      <color theme="1"/>
      <name val="Arial"/>
      <family val="2"/>
    </font>
    <font>
      <b/>
      <sz val="24"/>
      <color theme="0"/>
      <name val="Arial"/>
      <family val="2"/>
    </font>
    <font>
      <sz val="8"/>
      <color rgb="FF00B0F0"/>
      <name val="Arial"/>
      <family val="2"/>
    </font>
    <font>
      <sz val="20"/>
      <color theme="0"/>
      <name val="Arial"/>
      <family val="2"/>
    </font>
    <font>
      <b/>
      <sz val="18"/>
      <color rgb="FFFF0000"/>
      <name val="Arial"/>
      <family val="2"/>
    </font>
    <font>
      <sz val="7"/>
      <name val="Arial"/>
      <family val="2"/>
    </font>
    <font>
      <sz val="12"/>
      <color rgb="FF0070C0"/>
      <name val="Arial"/>
      <family val="2"/>
    </font>
    <font>
      <b/>
      <sz val="11"/>
      <color rgb="FF00B050"/>
      <name val="Arial"/>
      <family val="2"/>
    </font>
    <font>
      <sz val="11"/>
      <name val="Calibri"/>
      <family val="2"/>
    </font>
    <font>
      <b/>
      <sz val="8"/>
      <color rgb="FFFFFFFF"/>
      <name val="Arial"/>
      <family val="2"/>
    </font>
    <font>
      <b/>
      <sz val="11"/>
      <color rgb="FFFFFFFF"/>
      <name val="Arial"/>
      <family val="2"/>
    </font>
    <font>
      <b/>
      <sz val="9"/>
      <color rgb="FFFFFFFF"/>
      <name val="Arial"/>
      <family val="2"/>
    </font>
    <font>
      <b/>
      <sz val="18"/>
      <color rgb="FFFFFFFF"/>
      <name val="Arial"/>
      <family val="2"/>
    </font>
    <font>
      <sz val="14"/>
      <name val="Arial"/>
      <family val="2"/>
    </font>
    <font>
      <sz val="8"/>
      <name val="Calibri"/>
      <family val="2"/>
    </font>
    <font>
      <sz val="8"/>
      <color rgb="FFFFFFFF"/>
      <name val="Calibri"/>
      <family val="2"/>
    </font>
    <font>
      <b/>
      <sz val="8"/>
      <name val="Calibri"/>
      <family val="2"/>
    </font>
    <font>
      <b/>
      <sz val="16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28DD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E1F2"/>
      </patternFill>
    </fill>
    <fill>
      <patternFill patternType="solid">
        <fgColor rgb="FF5081BD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4E81BD"/>
        <bgColor indexed="64"/>
      </patternFill>
    </fill>
    <fill>
      <patternFill patternType="solid">
        <fgColor indexed="42"/>
        <bgColor indexed="41"/>
      </patternFill>
    </fill>
    <fill>
      <patternFill patternType="solid">
        <fgColor rgb="FFFFFFFF"/>
      </patternFill>
    </fill>
    <fill>
      <patternFill patternType="solid">
        <fgColor rgb="FF4472C4"/>
      </patternFill>
    </fill>
    <fill>
      <patternFill patternType="solid">
        <fgColor rgb="FFD6DCE4"/>
      </patternFill>
    </fill>
    <fill>
      <patternFill patternType="solid">
        <fgColor rgb="FF17375D"/>
      </patternFill>
    </fill>
  </fills>
  <borders count="286">
    <border>
      <left/>
      <right/>
      <top/>
      <bottom/>
      <diagonal/>
    </border>
    <border>
      <left style="medium">
        <color theme="3" tint="0.39991454817346722"/>
      </left>
      <right/>
      <top style="medium">
        <color theme="3" tint="0.39991454817346722"/>
      </top>
      <bottom/>
      <diagonal/>
    </border>
    <border>
      <left/>
      <right/>
      <top style="medium">
        <color theme="3" tint="0.39991454817346722"/>
      </top>
      <bottom/>
      <diagonal/>
    </border>
    <border>
      <left/>
      <right style="medium">
        <color theme="3" tint="0.39991454817346722"/>
      </right>
      <top style="medium">
        <color theme="3" tint="0.39991454817346722"/>
      </top>
      <bottom/>
      <diagonal/>
    </border>
    <border>
      <left style="medium">
        <color theme="3" tint="0.39991454817346722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 style="medium">
        <color theme="3" tint="0.39991454817346722"/>
      </right>
      <top style="medium">
        <color theme="0"/>
      </top>
      <bottom style="thin">
        <color theme="0"/>
      </bottom>
      <diagonal/>
    </border>
    <border>
      <left style="medium">
        <color theme="3" tint="0.39991454817346722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 style="medium">
        <color theme="3" tint="0.39991454817346722"/>
      </right>
      <top style="thin">
        <color theme="0"/>
      </top>
      <bottom/>
      <diagonal/>
    </border>
    <border>
      <left style="medium">
        <color theme="3" tint="0.39991454817346722"/>
      </left>
      <right style="thin">
        <color theme="0"/>
      </right>
      <top/>
      <bottom style="medium">
        <color theme="3" tint="0.399945066682943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3" tint="0.39994506668294322"/>
      </bottom>
      <diagonal/>
    </border>
    <border>
      <left style="thin">
        <color theme="0"/>
      </left>
      <right/>
      <top style="thin">
        <color theme="0"/>
      </top>
      <bottom style="medium">
        <color theme="3" tint="0.39994506668294322"/>
      </bottom>
      <diagonal/>
    </border>
    <border>
      <left style="medium">
        <color theme="0"/>
      </left>
      <right style="medium">
        <color theme="3" tint="0.39991454817346722"/>
      </right>
      <top/>
      <bottom style="medium">
        <color theme="3" tint="0.39994506668294322"/>
      </bottom>
      <diagonal/>
    </border>
    <border>
      <left style="medium">
        <color theme="3" tint="0.39991454817346722"/>
      </left>
      <right/>
      <top/>
      <bottom style="hair">
        <color theme="4"/>
      </bottom>
      <diagonal/>
    </border>
    <border>
      <left style="thin">
        <color theme="4"/>
      </left>
      <right style="thin">
        <color theme="4"/>
      </right>
      <top/>
      <bottom style="hair">
        <color theme="4"/>
      </bottom>
      <diagonal/>
    </border>
    <border>
      <left style="thin">
        <color theme="4"/>
      </left>
      <right/>
      <top/>
      <bottom style="hair">
        <color theme="4"/>
      </bottom>
      <diagonal/>
    </border>
    <border>
      <left style="medium">
        <color theme="4"/>
      </left>
      <right style="thin">
        <color theme="4"/>
      </right>
      <top/>
      <bottom style="hair">
        <color theme="4"/>
      </bottom>
      <diagonal/>
    </border>
    <border>
      <left style="thin">
        <color theme="4"/>
      </left>
      <right style="medium">
        <color theme="4"/>
      </right>
      <top/>
      <bottom style="hair">
        <color theme="4"/>
      </bottom>
      <diagonal/>
    </border>
    <border>
      <left/>
      <right style="thin">
        <color theme="4"/>
      </right>
      <top/>
      <bottom style="hair">
        <color theme="4"/>
      </bottom>
      <diagonal/>
    </border>
    <border>
      <left style="medium">
        <color theme="4"/>
      </left>
      <right style="medium">
        <color theme="3" tint="0.39991454817346722"/>
      </right>
      <top/>
      <bottom style="hair">
        <color theme="4"/>
      </bottom>
      <diagonal/>
    </border>
    <border>
      <left style="medium">
        <color theme="3" tint="0.39991454817346722"/>
      </left>
      <right/>
      <top style="hair">
        <color theme="4"/>
      </top>
      <bottom style="hair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/>
      <top style="hair">
        <color theme="4"/>
      </top>
      <bottom style="hair">
        <color theme="4"/>
      </bottom>
      <diagonal/>
    </border>
    <border>
      <left style="medium">
        <color theme="4"/>
      </left>
      <right style="thin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/>
      <right style="thin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medium">
        <color theme="3" tint="0.39991454817346722"/>
      </right>
      <top style="hair">
        <color theme="4"/>
      </top>
      <bottom style="hair">
        <color theme="4"/>
      </bottom>
      <diagonal/>
    </border>
    <border>
      <left style="medium">
        <color theme="3" tint="0.39991454817346722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/>
      <right/>
      <top style="hair">
        <color theme="4"/>
      </top>
      <bottom style="hair">
        <color theme="4"/>
      </bottom>
      <diagonal/>
    </border>
    <border>
      <left style="medium">
        <color theme="3" tint="0.39991454817346722"/>
      </left>
      <right style="medium">
        <color theme="4"/>
      </right>
      <top style="hair">
        <color theme="4"/>
      </top>
      <bottom/>
      <diagonal/>
    </border>
    <border>
      <left/>
      <right/>
      <top style="hair">
        <color theme="4"/>
      </top>
      <bottom/>
      <diagonal/>
    </border>
    <border>
      <left style="thin">
        <color theme="4"/>
      </left>
      <right style="thin">
        <color theme="4"/>
      </right>
      <top style="hair">
        <color theme="4"/>
      </top>
      <bottom/>
      <diagonal/>
    </border>
    <border>
      <left style="thin">
        <color theme="4"/>
      </left>
      <right/>
      <top style="hair">
        <color theme="4"/>
      </top>
      <bottom/>
      <diagonal/>
    </border>
    <border>
      <left style="medium">
        <color theme="4"/>
      </left>
      <right style="thin">
        <color theme="4"/>
      </right>
      <top style="hair">
        <color theme="4"/>
      </top>
      <bottom/>
      <diagonal/>
    </border>
    <border>
      <left style="thin">
        <color theme="4"/>
      </left>
      <right style="medium">
        <color theme="4"/>
      </right>
      <top style="hair">
        <color theme="4"/>
      </top>
      <bottom/>
      <diagonal/>
    </border>
    <border>
      <left/>
      <right style="thin">
        <color theme="4"/>
      </right>
      <top style="hair">
        <color theme="4"/>
      </top>
      <bottom/>
      <diagonal/>
    </border>
    <border>
      <left style="medium">
        <color theme="4"/>
      </left>
      <right style="medium">
        <color theme="3" tint="0.39991454817346722"/>
      </right>
      <top style="hair">
        <color theme="4"/>
      </top>
      <bottom/>
      <diagonal/>
    </border>
    <border>
      <left style="medium">
        <color theme="3" tint="0.39991454817346722"/>
      </left>
      <right style="medium">
        <color theme="4"/>
      </right>
      <top style="medium">
        <color theme="0"/>
      </top>
      <bottom style="medium">
        <color theme="3" tint="0.39991454817346722"/>
      </bottom>
      <diagonal/>
    </border>
    <border>
      <left style="medium">
        <color theme="4"/>
      </left>
      <right/>
      <top style="thin">
        <color theme="0"/>
      </top>
      <bottom style="medium">
        <color theme="3" tint="0.399914548173467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3" tint="0.39991454817346722"/>
      </bottom>
      <diagonal/>
    </border>
    <border>
      <left style="thin">
        <color theme="0"/>
      </left>
      <right/>
      <top style="thin">
        <color theme="0"/>
      </top>
      <bottom style="medium">
        <color theme="3" tint="0.39991454817346722"/>
      </bottom>
      <diagonal/>
    </border>
    <border>
      <left style="thick">
        <color theme="0"/>
      </left>
      <right style="thin">
        <color theme="0"/>
      </right>
      <top style="thin">
        <color theme="0"/>
      </top>
      <bottom style="medium">
        <color theme="3" tint="0.39991454817346722"/>
      </bottom>
      <diagonal/>
    </border>
    <border>
      <left style="thick">
        <color theme="0"/>
      </left>
      <right style="medium">
        <color theme="3" tint="0.39991454817346722"/>
      </right>
      <top style="thin">
        <color theme="0"/>
      </top>
      <bottom style="medium">
        <color theme="3" tint="0.39991454817346722"/>
      </bottom>
      <diagonal/>
    </border>
    <border>
      <left style="medium">
        <color theme="4"/>
      </left>
      <right style="thin">
        <color theme="0"/>
      </right>
      <top style="medium">
        <color theme="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4"/>
      </top>
      <bottom style="thin">
        <color theme="0"/>
      </bottom>
      <diagonal/>
    </border>
    <border>
      <left style="thin">
        <color theme="0"/>
      </left>
      <right style="medium">
        <color theme="4"/>
      </right>
      <top style="medium">
        <color theme="4"/>
      </top>
      <bottom style="thin">
        <color theme="0"/>
      </bottom>
      <diagonal/>
    </border>
    <border>
      <left style="medium">
        <color theme="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4"/>
      </right>
      <top style="thin">
        <color theme="0"/>
      </top>
      <bottom style="thin">
        <color theme="0"/>
      </bottom>
      <diagonal/>
    </border>
    <border>
      <left style="medium">
        <color theme="4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3" tint="0.59996337778862885"/>
      </bottom>
      <diagonal/>
    </border>
    <border>
      <left style="thin">
        <color theme="0"/>
      </left>
      <right style="medium">
        <color theme="4"/>
      </right>
      <top style="thin">
        <color theme="0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/>
      <bottom/>
      <diagonal/>
    </border>
    <border>
      <left style="medium">
        <color theme="4"/>
      </left>
      <right style="thin">
        <color theme="4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 style="thin">
        <color theme="4"/>
      </left>
      <right/>
      <top style="thin">
        <color theme="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0"/>
      </left>
      <right style="thin">
        <color theme="4"/>
      </right>
      <top style="thin">
        <color theme="4"/>
      </top>
      <bottom style="thin">
        <color theme="0"/>
      </bottom>
      <diagonal/>
    </border>
    <border>
      <left style="thin">
        <color theme="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4"/>
      </right>
      <top style="thin">
        <color theme="0"/>
      </top>
      <bottom style="thin">
        <color theme="0"/>
      </bottom>
      <diagonal/>
    </border>
    <border>
      <left style="thin">
        <color theme="4"/>
      </left>
      <right/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4"/>
      </right>
      <top style="thin">
        <color theme="0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0"/>
      </bottom>
      <diagonal/>
    </border>
    <border>
      <left/>
      <right style="thin">
        <color theme="4"/>
      </right>
      <top style="thin">
        <color theme="4"/>
      </top>
      <bottom style="thin">
        <color theme="0"/>
      </bottom>
      <diagonal/>
    </border>
    <border>
      <left style="thin">
        <color theme="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4"/>
      </right>
      <top style="thin">
        <color theme="0"/>
      </top>
      <bottom style="medium">
        <color theme="0"/>
      </bottom>
      <diagonal/>
    </border>
    <border>
      <left style="medium">
        <color theme="4"/>
      </left>
      <right style="thin">
        <color theme="4"/>
      </right>
      <top style="medium">
        <color theme="0"/>
      </top>
      <bottom/>
      <diagonal/>
    </border>
    <border>
      <left style="thin">
        <color theme="4"/>
      </left>
      <right style="thin">
        <color theme="4"/>
      </right>
      <top style="medium">
        <color theme="0"/>
      </top>
      <bottom/>
      <diagonal/>
    </border>
    <border>
      <left/>
      <right style="medium">
        <color theme="4"/>
      </right>
      <top style="medium">
        <color theme="0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 style="thin">
        <color theme="4"/>
      </right>
      <top style="thin">
        <color theme="4"/>
      </top>
      <bottom/>
      <diagonal/>
    </border>
    <border>
      <left/>
      <right style="medium">
        <color theme="4"/>
      </right>
      <top style="thin">
        <color theme="4"/>
      </top>
      <bottom/>
      <diagonal/>
    </border>
    <border>
      <left style="thin">
        <color theme="4"/>
      </left>
      <right style="medium">
        <color theme="4"/>
      </right>
      <top/>
      <bottom/>
      <diagonal/>
    </border>
    <border>
      <left style="medium">
        <color theme="4"/>
      </left>
      <right style="thin">
        <color theme="4"/>
      </right>
      <top/>
      <bottom style="thin">
        <color theme="4"/>
      </bottom>
      <diagonal/>
    </border>
    <border>
      <left/>
      <right style="medium">
        <color theme="4"/>
      </right>
      <top/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0"/>
      </left>
      <right/>
      <top style="thin">
        <color theme="4"/>
      </top>
      <bottom style="thin">
        <color theme="0"/>
      </bottom>
      <diagonal/>
    </border>
    <border>
      <left style="thin">
        <color theme="4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/>
      <diagonal/>
    </border>
    <border>
      <left style="thin">
        <color theme="4"/>
      </left>
      <right style="medium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/>
      <bottom style="hair">
        <color theme="4"/>
      </bottom>
      <diagonal/>
    </border>
    <border>
      <left style="medium">
        <color theme="0"/>
      </left>
      <right/>
      <top/>
      <bottom style="hair">
        <color theme="4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 style="medium">
        <color theme="0"/>
      </left>
      <right/>
      <top style="hair">
        <color theme="4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4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4"/>
      </left>
      <right/>
      <top style="thin">
        <color theme="4"/>
      </top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/>
      <bottom style="thin">
        <color theme="4"/>
      </bottom>
      <diagonal/>
    </border>
    <border>
      <left style="thin">
        <color theme="4"/>
      </left>
      <right style="thin">
        <color theme="0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0"/>
      </right>
      <top/>
      <bottom style="thin">
        <color theme="4"/>
      </bottom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0"/>
      </top>
      <bottom/>
      <diagonal/>
    </border>
    <border>
      <left style="medium">
        <color theme="4"/>
      </left>
      <right/>
      <top style="thin">
        <color theme="0"/>
      </top>
      <bottom/>
      <diagonal/>
    </border>
    <border>
      <left style="medium">
        <color theme="4"/>
      </left>
      <right style="medium">
        <color theme="4"/>
      </right>
      <top style="thin">
        <color theme="0"/>
      </top>
      <bottom/>
      <diagonal/>
    </border>
    <border>
      <left style="medium">
        <color theme="4"/>
      </left>
      <right style="thin">
        <color theme="4"/>
      </right>
      <top style="thin">
        <color theme="0"/>
      </top>
      <bottom/>
      <diagonal/>
    </border>
    <border>
      <left style="thin">
        <color theme="4"/>
      </left>
      <right style="medium">
        <color theme="4"/>
      </right>
      <top style="thin">
        <color theme="0"/>
      </top>
      <bottom/>
      <diagonal/>
    </border>
    <border>
      <left/>
      <right style="thin">
        <color theme="4"/>
      </right>
      <top style="thin">
        <color theme="0"/>
      </top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indexed="64"/>
      </bottom>
      <diagonal/>
    </border>
    <border>
      <left style="thin">
        <color theme="4"/>
      </left>
      <right style="medium">
        <color theme="4"/>
      </right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medium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medium">
        <color theme="4"/>
      </right>
      <top/>
      <bottom style="medium">
        <color theme="4"/>
      </bottom>
      <diagonal/>
    </border>
    <border>
      <left/>
      <right style="thin">
        <color theme="4"/>
      </right>
      <top/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medium">
        <color indexed="64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3" tint="0.39994506668294322"/>
      </left>
      <right style="thin">
        <color theme="0"/>
      </right>
      <top style="thin">
        <color theme="3" tint="0.3999450666829432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3" tint="0.39994506668294322"/>
      </top>
      <bottom style="thin">
        <color theme="0"/>
      </bottom>
      <diagonal/>
    </border>
    <border>
      <left style="thin">
        <color theme="0"/>
      </left>
      <right style="thin">
        <color theme="3" tint="0.39994506668294322"/>
      </right>
      <top style="thin">
        <color theme="3" tint="0.39994506668294322"/>
      </top>
      <bottom style="thin">
        <color theme="0"/>
      </bottom>
      <diagonal/>
    </border>
    <border>
      <left style="thin">
        <color theme="3" tint="0.399945066682943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3" tint="0.39994506668294322"/>
      </right>
      <top style="thin">
        <color theme="0"/>
      </top>
      <bottom style="thin">
        <color theme="0"/>
      </bottom>
      <diagonal/>
    </border>
    <border>
      <left style="medium">
        <color theme="3" tint="0.39991454817346722"/>
      </left>
      <right/>
      <top style="medium">
        <color theme="3" tint="0.39991454817346722"/>
      </top>
      <bottom style="thin">
        <color theme="3" tint="0.39991454817346722"/>
      </bottom>
      <diagonal/>
    </border>
    <border>
      <left/>
      <right style="medium">
        <color theme="3" tint="0.39991454817346722"/>
      </right>
      <top style="medium">
        <color theme="3" tint="0.39991454817346722"/>
      </top>
      <bottom style="thin">
        <color theme="3" tint="0.39991454817346722"/>
      </bottom>
      <diagonal/>
    </border>
    <border>
      <left style="thin">
        <color theme="3" tint="0.39994506668294322"/>
      </left>
      <right style="thin">
        <color theme="0"/>
      </right>
      <top style="thin">
        <color theme="0"/>
      </top>
      <bottom style="thin">
        <color theme="3" tint="0.399945066682943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3" tint="0.39994506668294322"/>
      </bottom>
      <diagonal/>
    </border>
    <border>
      <left style="thin">
        <color theme="0"/>
      </left>
      <right style="thin">
        <color theme="3" tint="0.39994506668294322"/>
      </right>
      <top style="thin">
        <color theme="0"/>
      </top>
      <bottom style="thin">
        <color theme="3" tint="0.39994506668294322"/>
      </bottom>
      <diagonal/>
    </border>
    <border>
      <left style="medium">
        <color theme="3" tint="0.39991454817346722"/>
      </left>
      <right style="thin">
        <color theme="3" tint="0.39991454817346722"/>
      </right>
      <top style="thin">
        <color theme="3" tint="0.39991454817346722"/>
      </top>
      <bottom style="thin">
        <color theme="3" tint="0.39991454817346722"/>
      </bottom>
      <diagonal/>
    </border>
    <border>
      <left style="thin">
        <color theme="3" tint="0.39991454817346722"/>
      </left>
      <right style="medium">
        <color theme="3" tint="0.39991454817346722"/>
      </right>
      <top style="thin">
        <color theme="3" tint="0.39991454817346722"/>
      </top>
      <bottom style="thin">
        <color theme="3" tint="0.39991454817346722"/>
      </bottom>
      <diagonal/>
    </border>
    <border>
      <left/>
      <right/>
      <top/>
      <bottom style="medium">
        <color indexed="64"/>
      </bottom>
      <diagonal/>
    </border>
    <border>
      <left style="medium">
        <color theme="3" tint="0.39991454817346722"/>
      </left>
      <right style="thin">
        <color theme="3" tint="0.39991454817346722"/>
      </right>
      <top style="thin">
        <color theme="3" tint="0.39991454817346722"/>
      </top>
      <bottom style="medium">
        <color theme="3" tint="0.39991454817346722"/>
      </bottom>
      <diagonal/>
    </border>
    <border>
      <left style="thin">
        <color theme="3" tint="0.39991454817346722"/>
      </left>
      <right style="medium">
        <color theme="3" tint="0.39991454817346722"/>
      </right>
      <top style="thin">
        <color theme="3" tint="0.39991454817346722"/>
      </top>
      <bottom style="medium">
        <color theme="3" tint="0.39991454817346722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theme="0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theme="0"/>
      </right>
      <top/>
      <bottom style="thin">
        <color rgb="FF000000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 style="thin">
        <color theme="4"/>
      </bottom>
      <diagonal/>
    </border>
    <border>
      <left/>
      <right style="thin">
        <color theme="0"/>
      </right>
      <top style="thin">
        <color theme="4"/>
      </top>
      <bottom style="thin">
        <color theme="0"/>
      </bottom>
      <diagonal/>
    </border>
    <border>
      <left style="double">
        <color theme="0"/>
      </left>
      <right/>
      <top style="thin">
        <color theme="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4"/>
      </bottom>
      <diagonal/>
    </border>
    <border>
      <left style="double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/>
      <right style="thin">
        <color theme="4"/>
      </right>
      <top style="thin">
        <color theme="0"/>
      </top>
      <bottom style="thin">
        <color theme="4"/>
      </bottom>
      <diagonal/>
    </border>
    <border>
      <left style="thin">
        <color theme="3"/>
      </left>
      <right style="hair">
        <color theme="3"/>
      </right>
      <top/>
      <bottom style="hair">
        <color theme="3"/>
      </bottom>
      <diagonal/>
    </border>
    <border>
      <left style="hair">
        <color theme="3"/>
      </left>
      <right style="hair">
        <color theme="3"/>
      </right>
      <top/>
      <bottom style="hair">
        <color theme="3"/>
      </bottom>
      <diagonal/>
    </border>
    <border>
      <left style="hair">
        <color theme="3"/>
      </left>
      <right/>
      <top/>
      <bottom style="hair">
        <color theme="3"/>
      </bottom>
      <diagonal/>
    </border>
    <border>
      <left style="double">
        <color theme="4"/>
      </left>
      <right style="hair">
        <color theme="3"/>
      </right>
      <top/>
      <bottom style="hair">
        <color theme="3"/>
      </bottom>
      <diagonal/>
    </border>
    <border>
      <left style="hair">
        <color theme="3"/>
      </left>
      <right style="thin">
        <color theme="3"/>
      </right>
      <top/>
      <bottom style="hair">
        <color theme="3"/>
      </bottom>
      <diagonal/>
    </border>
    <border>
      <left style="thin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hair">
        <color theme="3"/>
      </left>
      <right/>
      <top style="hair">
        <color theme="3"/>
      </top>
      <bottom style="hair">
        <color theme="3"/>
      </bottom>
      <diagonal/>
    </border>
    <border>
      <left style="double">
        <color theme="4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hair">
        <color theme="3"/>
      </left>
      <right style="thin">
        <color theme="3"/>
      </right>
      <top style="hair">
        <color theme="3"/>
      </top>
      <bottom style="hair">
        <color theme="3"/>
      </bottom>
      <diagonal/>
    </border>
    <border>
      <left style="thin">
        <color theme="4"/>
      </left>
      <right/>
      <top style="hair">
        <color theme="3"/>
      </top>
      <bottom style="hair">
        <color theme="3"/>
      </bottom>
      <diagonal/>
    </border>
    <border>
      <left style="thin">
        <color theme="4"/>
      </left>
      <right/>
      <top style="hair">
        <color theme="3"/>
      </top>
      <bottom style="thin">
        <color theme="0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thin">
        <color theme="0"/>
      </bottom>
      <diagonal/>
    </border>
    <border>
      <left style="thin">
        <color theme="3"/>
      </left>
      <right style="hair">
        <color theme="3"/>
      </right>
      <top style="hair">
        <color theme="3"/>
      </top>
      <bottom style="thin">
        <color theme="0"/>
      </bottom>
      <diagonal/>
    </border>
    <border>
      <left style="medium">
        <color theme="4"/>
      </left>
      <right/>
      <top style="medium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4"/>
      </left>
      <right/>
      <top/>
      <bottom style="medium">
        <color theme="0"/>
      </bottom>
      <diagonal/>
    </border>
    <border>
      <left style="thin">
        <color theme="3"/>
      </left>
      <right/>
      <top/>
      <bottom style="hair">
        <color theme="3"/>
      </bottom>
      <diagonal/>
    </border>
    <border>
      <left/>
      <right/>
      <top/>
      <bottom style="hair">
        <color theme="3"/>
      </bottom>
      <diagonal/>
    </border>
    <border>
      <left style="thin">
        <color theme="3"/>
      </left>
      <right style="hair">
        <color theme="3"/>
      </right>
      <top style="thin">
        <color theme="4"/>
      </top>
      <bottom style="hair">
        <color theme="3"/>
      </bottom>
      <diagonal/>
    </border>
    <border>
      <left style="hair">
        <color theme="3"/>
      </left>
      <right style="thin">
        <color theme="3"/>
      </right>
      <top style="thin">
        <color theme="4"/>
      </top>
      <bottom style="hair">
        <color theme="3"/>
      </bottom>
      <diagonal/>
    </border>
    <border>
      <left style="thin">
        <color theme="3"/>
      </left>
      <right/>
      <top style="thin">
        <color theme="4"/>
      </top>
      <bottom style="hair">
        <color theme="3"/>
      </bottom>
      <diagonal/>
    </border>
    <border>
      <left/>
      <right style="thin">
        <color theme="3"/>
      </right>
      <top style="thin">
        <color theme="4"/>
      </top>
      <bottom style="hair">
        <color theme="3"/>
      </bottom>
      <diagonal/>
    </border>
    <border>
      <left/>
      <right style="thin">
        <color theme="3"/>
      </right>
      <top/>
      <bottom style="hair">
        <color theme="3"/>
      </bottom>
      <diagonal/>
    </border>
    <border>
      <left style="thin">
        <color theme="3"/>
      </left>
      <right style="thin">
        <color theme="3"/>
      </right>
      <top style="thin">
        <color theme="4"/>
      </top>
      <bottom style="hair">
        <color theme="3"/>
      </bottom>
      <diagonal/>
    </border>
    <border>
      <left style="hair">
        <color theme="3"/>
      </left>
      <right/>
      <top style="thin">
        <color theme="4"/>
      </top>
      <bottom style="hair">
        <color theme="3"/>
      </bottom>
      <diagonal/>
    </border>
    <border>
      <left style="thin">
        <color theme="4"/>
      </left>
      <right style="thin">
        <color theme="3"/>
      </right>
      <top style="thin">
        <color theme="4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thin">
        <color theme="4"/>
      </top>
      <bottom style="hair">
        <color theme="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theme="3"/>
      </left>
      <right/>
      <top style="hair">
        <color theme="3"/>
      </top>
      <bottom style="hair">
        <color theme="3"/>
      </bottom>
      <diagonal/>
    </border>
    <border>
      <left/>
      <right/>
      <top style="hair">
        <color theme="3"/>
      </top>
      <bottom style="hair">
        <color theme="3"/>
      </bottom>
      <diagonal/>
    </border>
    <border>
      <left/>
      <right style="thin">
        <color theme="3"/>
      </right>
      <top style="hair">
        <color theme="3"/>
      </top>
      <bottom style="hair">
        <color theme="3"/>
      </bottom>
      <diagonal/>
    </border>
    <border>
      <left style="thin">
        <color theme="3"/>
      </left>
      <right style="thin">
        <color theme="3"/>
      </right>
      <top style="hair">
        <color theme="3"/>
      </top>
      <bottom style="hair">
        <color theme="3"/>
      </bottom>
      <diagonal/>
    </border>
    <border>
      <left style="thin">
        <color theme="4"/>
      </left>
      <right style="thin">
        <color theme="3"/>
      </right>
      <top style="hair">
        <color theme="3"/>
      </top>
      <bottom style="hair">
        <color theme="3"/>
      </bottom>
      <diagonal/>
    </border>
    <border>
      <left style="thin">
        <color theme="3"/>
      </left>
      <right/>
      <top style="hair">
        <color theme="3"/>
      </top>
      <bottom/>
      <diagonal/>
    </border>
    <border>
      <left style="hair">
        <color theme="3"/>
      </left>
      <right style="hair">
        <color theme="3"/>
      </right>
      <top style="hair">
        <color theme="3"/>
      </top>
      <bottom/>
      <diagonal/>
    </border>
    <border>
      <left style="hair">
        <color theme="3"/>
      </left>
      <right style="thin">
        <color theme="3"/>
      </right>
      <top style="hair">
        <color theme="3"/>
      </top>
      <bottom/>
      <diagonal/>
    </border>
    <border>
      <left/>
      <right/>
      <top style="hair">
        <color theme="3"/>
      </top>
      <bottom/>
      <diagonal/>
    </border>
    <border>
      <left style="thin">
        <color theme="3"/>
      </left>
      <right style="hair">
        <color theme="3"/>
      </right>
      <top style="hair">
        <color theme="3"/>
      </top>
      <bottom/>
      <diagonal/>
    </border>
    <border>
      <left style="hair">
        <color theme="3"/>
      </left>
      <right/>
      <top style="hair">
        <color theme="3"/>
      </top>
      <bottom/>
      <diagonal/>
    </border>
    <border>
      <left/>
      <right style="thin">
        <color theme="3"/>
      </right>
      <top style="hair">
        <color theme="3"/>
      </top>
      <bottom/>
      <diagonal/>
    </border>
    <border>
      <left style="thin">
        <color theme="3"/>
      </left>
      <right style="thin">
        <color theme="3"/>
      </right>
      <top style="hair">
        <color theme="3"/>
      </top>
      <bottom/>
      <diagonal/>
    </border>
    <border>
      <left style="thin">
        <color theme="4"/>
      </left>
      <right style="thin">
        <color theme="3"/>
      </right>
      <top style="hair">
        <color theme="3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thin">
        <color theme="3"/>
      </top>
      <bottom style="hair">
        <color theme="3"/>
      </bottom>
      <diagonal/>
    </border>
    <border>
      <left style="hair">
        <color theme="3"/>
      </left>
      <right style="thin">
        <color theme="3"/>
      </right>
      <top style="thin">
        <color theme="3"/>
      </top>
      <bottom style="hair">
        <color theme="3"/>
      </bottom>
      <diagonal/>
    </border>
    <border>
      <left/>
      <right/>
      <top style="thin">
        <color theme="3"/>
      </top>
      <bottom style="hair">
        <color theme="3"/>
      </bottom>
      <diagonal/>
    </border>
    <border>
      <left style="thin">
        <color theme="3"/>
      </left>
      <right style="hair">
        <color theme="3"/>
      </right>
      <top style="thin">
        <color theme="3"/>
      </top>
      <bottom style="hair">
        <color theme="3"/>
      </bottom>
      <diagonal/>
    </border>
    <border>
      <left style="hair">
        <color theme="3"/>
      </left>
      <right/>
      <top style="thin">
        <color theme="3"/>
      </top>
      <bottom style="hair">
        <color theme="3"/>
      </bottom>
      <diagonal/>
    </border>
    <border>
      <left/>
      <right style="thin">
        <color theme="3"/>
      </right>
      <top style="thin">
        <color theme="3"/>
      </top>
      <bottom style="hair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hair">
        <color theme="3"/>
      </bottom>
      <diagonal/>
    </border>
    <border>
      <left style="thin">
        <color theme="4"/>
      </left>
      <right style="thin">
        <color theme="3"/>
      </right>
      <top style="thin">
        <color theme="3"/>
      </top>
      <bottom style="hair">
        <color theme="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3"/>
      </left>
      <right/>
      <top style="hair">
        <color theme="3"/>
      </top>
      <bottom style="thin">
        <color theme="3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thin">
        <color theme="3"/>
      </bottom>
      <diagonal/>
    </border>
    <border>
      <left style="hair">
        <color theme="3"/>
      </left>
      <right style="thin">
        <color theme="3"/>
      </right>
      <top style="hair">
        <color theme="3"/>
      </top>
      <bottom style="thin">
        <color theme="3"/>
      </bottom>
      <diagonal/>
    </border>
    <border>
      <left/>
      <right/>
      <top style="hair">
        <color theme="3"/>
      </top>
      <bottom style="thin">
        <color theme="3"/>
      </bottom>
      <diagonal/>
    </border>
    <border>
      <left style="thin">
        <color theme="3"/>
      </left>
      <right style="hair">
        <color theme="3"/>
      </right>
      <top style="hair">
        <color theme="3"/>
      </top>
      <bottom style="thin">
        <color theme="3"/>
      </bottom>
      <diagonal/>
    </border>
    <border>
      <left style="hair">
        <color theme="3"/>
      </left>
      <right/>
      <top style="hair">
        <color theme="3"/>
      </top>
      <bottom style="thin">
        <color theme="3"/>
      </bottom>
      <diagonal/>
    </border>
    <border>
      <left/>
      <right style="thin">
        <color theme="3"/>
      </right>
      <top style="hair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hair">
        <color theme="3"/>
      </top>
      <bottom style="thin">
        <color theme="3"/>
      </bottom>
      <diagonal/>
    </border>
    <border>
      <left style="thin">
        <color theme="4"/>
      </left>
      <right style="thin">
        <color theme="3"/>
      </right>
      <top style="hair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hair">
        <color theme="3"/>
      </bottom>
      <diagonal/>
    </border>
    <border>
      <left style="thin">
        <color theme="4"/>
      </left>
      <right style="thin">
        <color theme="3"/>
      </right>
      <top/>
      <bottom style="hair">
        <color theme="3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theme="3"/>
      </right>
      <top/>
      <bottom style="hair">
        <color theme="3"/>
      </bottom>
      <diagonal/>
    </border>
    <border>
      <left/>
      <right style="hair">
        <color theme="3"/>
      </right>
      <top style="hair">
        <color theme="3"/>
      </top>
      <bottom style="hair">
        <color theme="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3"/>
      </left>
      <right style="thin">
        <color theme="3"/>
      </right>
      <top style="hair">
        <color theme="3"/>
      </top>
      <bottom style="thin">
        <color theme="0"/>
      </bottom>
      <diagonal/>
    </border>
    <border>
      <left style="thin">
        <color theme="3"/>
      </left>
      <right/>
      <top style="hair">
        <color theme="3"/>
      </top>
      <bottom style="thin">
        <color theme="0"/>
      </bottom>
      <diagonal/>
    </border>
    <border>
      <left style="hair">
        <color theme="3"/>
      </left>
      <right style="thin">
        <color theme="3"/>
      </right>
      <top style="hair">
        <color theme="3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0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FF"/>
      </left>
      <right style="thin">
        <color rgb="FF0000FF"/>
      </right>
      <top style="medium">
        <color rgb="FF4472C4"/>
      </top>
      <bottom style="medium">
        <color rgb="FF4472C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5">
    <xf numFmtId="0" fontId="0" fillId="0" borderId="0"/>
    <xf numFmtId="0" fontId="1" fillId="0" borderId="0"/>
    <xf numFmtId="0" fontId="4" fillId="0" borderId="0" applyAlignment="0"/>
    <xf numFmtId="9" fontId="1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 applyAlignment="0"/>
    <xf numFmtId="0" fontId="4" fillId="0" borderId="0" applyAlignment="0"/>
    <xf numFmtId="0" fontId="27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7" fillId="0" borderId="0"/>
    <xf numFmtId="172" fontId="1" fillId="0" borderId="0" applyFont="0" applyFill="0" applyBorder="0" applyAlignment="0" applyProtection="0"/>
    <xf numFmtId="0" fontId="27" fillId="0" borderId="0"/>
    <xf numFmtId="0" fontId="90" fillId="0" borderId="0"/>
    <xf numFmtId="0" fontId="90" fillId="0" borderId="0"/>
  </cellStyleXfs>
  <cellXfs count="996">
    <xf numFmtId="0" fontId="0" fillId="0" borderId="0" xfId="0"/>
    <xf numFmtId="0" fontId="2" fillId="2" borderId="0" xfId="1" applyFont="1" applyFill="1"/>
    <xf numFmtId="164" fontId="3" fillId="2" borderId="0" xfId="1" applyNumberFormat="1" applyFont="1" applyFill="1" applyAlignment="1">
      <alignment horizontal="left"/>
    </xf>
    <xf numFmtId="0" fontId="1" fillId="2" borderId="0" xfId="1" applyFill="1"/>
    <xf numFmtId="0" fontId="7" fillId="3" borderId="12" xfId="2" applyFont="1" applyFill="1" applyBorder="1" applyAlignment="1">
      <alignment horizontal="center" vertical="center"/>
    </xf>
    <xf numFmtId="0" fontId="7" fillId="3" borderId="13" xfId="2" applyFont="1" applyFill="1" applyBorder="1" applyAlignment="1">
      <alignment horizontal="center" vertical="center"/>
    </xf>
    <xf numFmtId="0" fontId="7" fillId="3" borderId="14" xfId="2" applyFont="1" applyFill="1" applyBorder="1" applyAlignment="1">
      <alignment horizontal="center" vertical="center"/>
    </xf>
    <xf numFmtId="0" fontId="6" fillId="3" borderId="15" xfId="2" applyFont="1" applyFill="1" applyBorder="1" applyAlignment="1">
      <alignment horizontal="center" vertical="center"/>
    </xf>
    <xf numFmtId="0" fontId="8" fillId="2" borderId="0" xfId="1" applyFont="1" applyFill="1"/>
    <xf numFmtId="0" fontId="9" fillId="3" borderId="16" xfId="2" applyFont="1" applyFill="1" applyBorder="1" applyAlignment="1">
      <alignment vertical="center"/>
    </xf>
    <xf numFmtId="4" fontId="10" fillId="0" borderId="17" xfId="1" applyNumberFormat="1" applyFont="1" applyBorder="1" applyAlignment="1">
      <alignment horizontal="right"/>
    </xf>
    <xf numFmtId="4" fontId="11" fillId="0" borderId="18" xfId="1" applyNumberFormat="1" applyFont="1" applyBorder="1" applyAlignment="1">
      <alignment horizontal="right"/>
    </xf>
    <xf numFmtId="4" fontId="10" fillId="0" borderId="19" xfId="1" applyNumberFormat="1" applyFont="1" applyBorder="1" applyAlignment="1">
      <alignment horizontal="right"/>
    </xf>
    <xf numFmtId="4" fontId="11" fillId="0" borderId="20" xfId="1" applyNumberFormat="1" applyFont="1" applyBorder="1" applyAlignment="1">
      <alignment horizontal="right"/>
    </xf>
    <xf numFmtId="4" fontId="10" fillId="0" borderId="21" xfId="1" applyNumberFormat="1" applyFont="1" applyBorder="1" applyAlignment="1">
      <alignment horizontal="right"/>
    </xf>
    <xf numFmtId="165" fontId="11" fillId="0" borderId="22" xfId="3" applyNumberFormat="1" applyFont="1" applyBorder="1" applyAlignment="1">
      <alignment horizontal="center"/>
    </xf>
    <xf numFmtId="0" fontId="9" fillId="3" borderId="23" xfId="2" applyFont="1" applyFill="1" applyBorder="1" applyAlignment="1">
      <alignment vertical="center"/>
    </xf>
    <xf numFmtId="4" fontId="10" fillId="0" borderId="24" xfId="1" applyNumberFormat="1" applyFont="1" applyBorder="1" applyAlignment="1">
      <alignment horizontal="right"/>
    </xf>
    <xf numFmtId="4" fontId="11" fillId="0" borderId="25" xfId="1" applyNumberFormat="1" applyFont="1" applyBorder="1" applyAlignment="1">
      <alignment horizontal="right"/>
    </xf>
    <xf numFmtId="4" fontId="10" fillId="0" borderId="26" xfId="1" applyNumberFormat="1" applyFont="1" applyBorder="1" applyAlignment="1">
      <alignment horizontal="right"/>
    </xf>
    <xf numFmtId="4" fontId="11" fillId="0" borderId="27" xfId="1" applyNumberFormat="1" applyFont="1" applyBorder="1" applyAlignment="1">
      <alignment horizontal="right"/>
    </xf>
    <xf numFmtId="4" fontId="10" fillId="0" borderId="28" xfId="1" applyNumberFormat="1" applyFont="1" applyBorder="1" applyAlignment="1">
      <alignment horizontal="right"/>
    </xf>
    <xf numFmtId="165" fontId="11" fillId="0" borderId="29" xfId="3" applyNumberFormat="1" applyFont="1" applyBorder="1" applyAlignment="1">
      <alignment horizontal="center"/>
    </xf>
    <xf numFmtId="0" fontId="12" fillId="2" borderId="0" xfId="1" applyFont="1" applyFill="1"/>
    <xf numFmtId="0" fontId="13" fillId="2" borderId="0" xfId="1" applyFont="1" applyFill="1"/>
    <xf numFmtId="0" fontId="15" fillId="2" borderId="0" xfId="1" applyFont="1" applyFill="1"/>
    <xf numFmtId="0" fontId="9" fillId="3" borderId="30" xfId="2" applyFont="1" applyFill="1" applyBorder="1" applyAlignment="1">
      <alignment vertical="center"/>
    </xf>
    <xf numFmtId="4" fontId="10" fillId="0" borderId="31" xfId="1" applyNumberFormat="1" applyFont="1" applyBorder="1" applyAlignment="1">
      <alignment horizontal="right"/>
    </xf>
    <xf numFmtId="0" fontId="9" fillId="3" borderId="32" xfId="2" applyFont="1" applyFill="1" applyBorder="1" applyAlignment="1">
      <alignment vertical="center"/>
    </xf>
    <xf numFmtId="4" fontId="10" fillId="0" borderId="33" xfId="1" applyNumberFormat="1" applyFont="1" applyBorder="1" applyAlignment="1">
      <alignment horizontal="right"/>
    </xf>
    <xf numFmtId="4" fontId="10" fillId="0" borderId="34" xfId="1" applyNumberFormat="1" applyFont="1" applyBorder="1" applyAlignment="1">
      <alignment horizontal="right"/>
    </xf>
    <xf numFmtId="4" fontId="11" fillId="0" borderId="35" xfId="1" applyNumberFormat="1" applyFont="1" applyBorder="1" applyAlignment="1">
      <alignment horizontal="right"/>
    </xf>
    <xf numFmtId="4" fontId="10" fillId="0" borderId="36" xfId="1" applyNumberFormat="1" applyFont="1" applyBorder="1" applyAlignment="1">
      <alignment horizontal="right"/>
    </xf>
    <xf numFmtId="4" fontId="11" fillId="0" borderId="37" xfId="1" applyNumberFormat="1" applyFont="1" applyBorder="1" applyAlignment="1">
      <alignment horizontal="right"/>
    </xf>
    <xf numFmtId="4" fontId="10" fillId="0" borderId="38" xfId="1" applyNumberFormat="1" applyFont="1" applyBorder="1" applyAlignment="1">
      <alignment horizontal="right"/>
    </xf>
    <xf numFmtId="165" fontId="11" fillId="0" borderId="39" xfId="3" applyNumberFormat="1" applyFont="1" applyBorder="1" applyAlignment="1">
      <alignment horizontal="center"/>
    </xf>
    <xf numFmtId="0" fontId="16" fillId="2" borderId="0" xfId="1" applyFont="1" applyFill="1"/>
    <xf numFmtId="0" fontId="9" fillId="3" borderId="40" xfId="2" applyFont="1" applyFill="1" applyBorder="1" applyAlignment="1">
      <alignment horizontal="center" wrapText="1"/>
    </xf>
    <xf numFmtId="4" fontId="17" fillId="3" borderId="41" xfId="1" applyNumberFormat="1" applyFont="1" applyFill="1" applyBorder="1" applyAlignment="1">
      <alignment horizontal="right"/>
    </xf>
    <xf numFmtId="4" fontId="17" fillId="3" borderId="42" xfId="1" applyNumberFormat="1" applyFont="1" applyFill="1" applyBorder="1" applyAlignment="1">
      <alignment horizontal="right"/>
    </xf>
    <xf numFmtId="4" fontId="17" fillId="3" borderId="43" xfId="1" applyNumberFormat="1" applyFont="1" applyFill="1" applyBorder="1" applyAlignment="1">
      <alignment horizontal="right"/>
    </xf>
    <xf numFmtId="4" fontId="17" fillId="3" borderId="44" xfId="1" applyNumberFormat="1" applyFont="1" applyFill="1" applyBorder="1" applyAlignment="1">
      <alignment horizontal="right"/>
    </xf>
    <xf numFmtId="9" fontId="17" fillId="3" borderId="45" xfId="3" applyFont="1" applyFill="1" applyBorder="1" applyAlignment="1">
      <alignment horizontal="center"/>
    </xf>
    <xf numFmtId="0" fontId="20" fillId="4" borderId="53" xfId="2" applyFont="1" applyFill="1" applyBorder="1" applyAlignment="1">
      <alignment horizontal="center" vertical="center"/>
    </xf>
    <xf numFmtId="0" fontId="21" fillId="4" borderId="55" xfId="2" applyFont="1" applyFill="1" applyBorder="1" applyAlignment="1">
      <alignment vertical="center"/>
    </xf>
    <xf numFmtId="4" fontId="11" fillId="0" borderId="17" xfId="1" applyNumberFormat="1" applyFont="1" applyBorder="1" applyAlignment="1">
      <alignment horizontal="right"/>
    </xf>
    <xf numFmtId="165" fontId="11" fillId="0" borderId="20" xfId="3" applyNumberFormat="1" applyFont="1" applyBorder="1" applyAlignment="1">
      <alignment horizontal="center"/>
    </xf>
    <xf numFmtId="0" fontId="21" fillId="4" borderId="26" xfId="2" applyFont="1" applyFill="1" applyBorder="1" applyAlignment="1">
      <alignment vertical="center"/>
    </xf>
    <xf numFmtId="4" fontId="11" fillId="0" borderId="24" xfId="1" applyNumberFormat="1" applyFont="1" applyBorder="1" applyAlignment="1">
      <alignment horizontal="right"/>
    </xf>
    <xf numFmtId="165" fontId="11" fillId="0" borderId="27" xfId="3" applyNumberFormat="1" applyFont="1" applyBorder="1" applyAlignment="1">
      <alignment horizontal="center"/>
    </xf>
    <xf numFmtId="0" fontId="11" fillId="4" borderId="26" xfId="2" applyFont="1" applyFill="1" applyBorder="1" applyAlignment="1">
      <alignment vertical="center"/>
    </xf>
    <xf numFmtId="0" fontId="11" fillId="4" borderId="56" xfId="2" applyFont="1" applyFill="1" applyBorder="1" applyAlignment="1">
      <alignment vertical="center"/>
    </xf>
    <xf numFmtId="4" fontId="11" fillId="0" borderId="34" xfId="1" applyNumberFormat="1" applyFont="1" applyBorder="1" applyAlignment="1">
      <alignment horizontal="right"/>
    </xf>
    <xf numFmtId="165" fontId="11" fillId="0" borderId="37" xfId="3" applyNumberFormat="1" applyFont="1" applyBorder="1" applyAlignment="1">
      <alignment horizontal="center"/>
    </xf>
    <xf numFmtId="0" fontId="11" fillId="4" borderId="57" xfId="2" applyFont="1" applyFill="1" applyBorder="1" applyAlignment="1">
      <alignment horizontal="center" vertical="center" wrapText="1"/>
    </xf>
    <xf numFmtId="4" fontId="11" fillId="4" borderId="58" xfId="1" applyNumberFormat="1" applyFont="1" applyFill="1" applyBorder="1" applyAlignment="1">
      <alignment horizontal="right"/>
    </xf>
    <xf numFmtId="4" fontId="11" fillId="4" borderId="59" xfId="1" applyNumberFormat="1" applyFont="1" applyFill="1" applyBorder="1" applyAlignment="1">
      <alignment horizontal="right"/>
    </xf>
    <xf numFmtId="9" fontId="11" fillId="4" borderId="60" xfId="3" applyFont="1" applyFill="1" applyBorder="1" applyAlignment="1">
      <alignment horizontal="center"/>
    </xf>
    <xf numFmtId="0" fontId="22" fillId="2" borderId="0" xfId="1" applyFont="1" applyFill="1" applyAlignment="1">
      <alignment horizontal="left"/>
    </xf>
    <xf numFmtId="0" fontId="24" fillId="2" borderId="0" xfId="1" applyFont="1" applyFill="1" applyAlignment="1">
      <alignment horizontal="center"/>
    </xf>
    <xf numFmtId="0" fontId="24" fillId="2" borderId="0" xfId="1" applyFont="1" applyFill="1"/>
    <xf numFmtId="1" fontId="24" fillId="2" borderId="0" xfId="2" applyNumberFormat="1" applyFont="1" applyFill="1" applyAlignment="1">
      <alignment horizontal="center"/>
    </xf>
    <xf numFmtId="0" fontId="19" fillId="7" borderId="67" xfId="1" applyFont="1" applyFill="1" applyBorder="1" applyAlignment="1">
      <alignment horizontal="center" vertical="center" wrapText="1"/>
    </xf>
    <xf numFmtId="0" fontId="6" fillId="8" borderId="67" xfId="1" applyFont="1" applyFill="1" applyBorder="1" applyAlignment="1">
      <alignment horizontal="center" vertical="center" wrapText="1"/>
    </xf>
    <xf numFmtId="0" fontId="6" fillId="5" borderId="67" xfId="1" applyFont="1" applyFill="1" applyBorder="1" applyAlignment="1">
      <alignment horizontal="center" vertical="center" wrapText="1"/>
    </xf>
    <xf numFmtId="0" fontId="6" fillId="6" borderId="67" xfId="1" applyFont="1" applyFill="1" applyBorder="1" applyAlignment="1">
      <alignment horizontal="center" vertical="center" wrapText="1"/>
    </xf>
    <xf numFmtId="0" fontId="6" fillId="6" borderId="68" xfId="1" applyFont="1" applyFill="1" applyBorder="1" applyAlignment="1">
      <alignment horizontal="center" vertical="center" wrapText="1"/>
    </xf>
    <xf numFmtId="20" fontId="26" fillId="2" borderId="69" xfId="2" applyNumberFormat="1" applyFont="1" applyFill="1" applyBorder="1" applyAlignment="1">
      <alignment horizontal="center"/>
    </xf>
    <xf numFmtId="4" fontId="1" fillId="2" borderId="69" xfId="1" applyNumberFormat="1" applyFill="1" applyBorder="1" applyAlignment="1">
      <alignment horizontal="center"/>
    </xf>
    <xf numFmtId="4" fontId="27" fillId="2" borderId="69" xfId="1" applyNumberFormat="1" applyFont="1" applyFill="1" applyBorder="1" applyAlignment="1">
      <alignment horizontal="center"/>
    </xf>
    <xf numFmtId="4" fontId="19" fillId="9" borderId="69" xfId="1" applyNumberFormat="1" applyFont="1" applyFill="1" applyBorder="1" applyAlignment="1">
      <alignment horizontal="center"/>
    </xf>
    <xf numFmtId="20" fontId="26" fillId="2" borderId="70" xfId="2" applyNumberFormat="1" applyFont="1" applyFill="1" applyBorder="1" applyAlignment="1">
      <alignment horizontal="center"/>
    </xf>
    <xf numFmtId="4" fontId="1" fillId="2" borderId="70" xfId="1" applyNumberFormat="1" applyFill="1" applyBorder="1" applyAlignment="1">
      <alignment horizontal="center"/>
    </xf>
    <xf numFmtId="4" fontId="27" fillId="2" borderId="70" xfId="1" applyNumberFormat="1" applyFont="1" applyFill="1" applyBorder="1" applyAlignment="1">
      <alignment horizontal="center"/>
    </xf>
    <xf numFmtId="4" fontId="19" fillId="9" borderId="70" xfId="1" applyNumberFormat="1" applyFont="1" applyFill="1" applyBorder="1" applyAlignment="1">
      <alignment horizontal="center"/>
    </xf>
    <xf numFmtId="20" fontId="26" fillId="2" borderId="71" xfId="2" applyNumberFormat="1" applyFont="1" applyFill="1" applyBorder="1" applyAlignment="1">
      <alignment horizontal="center"/>
    </xf>
    <xf numFmtId="4" fontId="1" fillId="2" borderId="71" xfId="1" applyNumberFormat="1" applyFill="1" applyBorder="1" applyAlignment="1">
      <alignment horizontal="center"/>
    </xf>
    <xf numFmtId="4" fontId="27" fillId="2" borderId="71" xfId="1" applyNumberFormat="1" applyFont="1" applyFill="1" applyBorder="1" applyAlignment="1">
      <alignment horizontal="center"/>
    </xf>
    <xf numFmtId="4" fontId="19" fillId="9" borderId="71" xfId="1" applyNumberFormat="1" applyFont="1" applyFill="1" applyBorder="1" applyAlignment="1">
      <alignment horizontal="center"/>
    </xf>
    <xf numFmtId="20" fontId="26" fillId="9" borderId="72" xfId="2" applyNumberFormat="1" applyFont="1" applyFill="1" applyBorder="1" applyAlignment="1">
      <alignment horizontal="center" vertical="center"/>
    </xf>
    <xf numFmtId="4" fontId="28" fillId="9" borderId="72" xfId="1" applyNumberFormat="1" applyFont="1" applyFill="1" applyBorder="1" applyAlignment="1">
      <alignment horizontal="center" vertical="center"/>
    </xf>
    <xf numFmtId="4" fontId="29" fillId="9" borderId="72" xfId="1" applyNumberFormat="1" applyFont="1" applyFill="1" applyBorder="1" applyAlignment="1">
      <alignment horizontal="center" vertical="center"/>
    </xf>
    <xf numFmtId="165" fontId="30" fillId="2" borderId="0" xfId="3" applyNumberFormat="1" applyFont="1" applyFill="1" applyAlignment="1">
      <alignment vertical="center"/>
    </xf>
    <xf numFmtId="0" fontId="1" fillId="2" borderId="0" xfId="1" applyFill="1" applyAlignment="1">
      <alignment vertical="center"/>
    </xf>
    <xf numFmtId="0" fontId="31" fillId="2" borderId="0" xfId="1" applyFont="1" applyFill="1" applyAlignment="1">
      <alignment horizontal="center"/>
    </xf>
    <xf numFmtId="0" fontId="31" fillId="2" borderId="0" xfId="1" applyFont="1" applyFill="1"/>
    <xf numFmtId="0" fontId="24" fillId="2" borderId="0" xfId="1" applyFont="1" applyFill="1" applyAlignment="1">
      <alignment horizontal="center" vertical="center" wrapText="1"/>
    </xf>
    <xf numFmtId="0" fontId="27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center"/>
    </xf>
    <xf numFmtId="0" fontId="27" fillId="2" borderId="0" xfId="1" applyFont="1" applyFill="1"/>
    <xf numFmtId="1" fontId="34" fillId="3" borderId="76" xfId="4" applyNumberFormat="1" applyFont="1" applyFill="1" applyBorder="1" applyAlignment="1" applyProtection="1">
      <alignment horizontal="center" vertical="center"/>
    </xf>
    <xf numFmtId="1" fontId="34" fillId="3" borderId="78" xfId="4" applyNumberFormat="1" applyFont="1" applyFill="1" applyBorder="1" applyAlignment="1" applyProtection="1">
      <alignment horizontal="center" vertical="center"/>
    </xf>
    <xf numFmtId="1" fontId="34" fillId="3" borderId="50" xfId="4" applyNumberFormat="1" applyFont="1" applyFill="1" applyBorder="1" applyAlignment="1" applyProtection="1">
      <alignment horizontal="center" vertical="center"/>
    </xf>
    <xf numFmtId="1" fontId="34" fillId="3" borderId="50" xfId="4" applyNumberFormat="1" applyFont="1" applyFill="1" applyBorder="1" applyAlignment="1" applyProtection="1">
      <alignment horizontal="center" vertical="center" wrapText="1"/>
    </xf>
    <xf numFmtId="1" fontId="34" fillId="3" borderId="76" xfId="4" applyNumberFormat="1" applyFont="1" applyFill="1" applyBorder="1" applyAlignment="1" applyProtection="1">
      <alignment horizontal="center" vertical="center" wrapText="1"/>
    </xf>
    <xf numFmtId="1" fontId="34" fillId="3" borderId="78" xfId="4" applyNumberFormat="1" applyFont="1" applyFill="1" applyBorder="1" applyAlignment="1" applyProtection="1">
      <alignment horizontal="center" vertical="center" wrapText="1"/>
    </xf>
    <xf numFmtId="1" fontId="34" fillId="3" borderId="65" xfId="4" applyNumberFormat="1" applyFont="1" applyFill="1" applyBorder="1" applyAlignment="1" applyProtection="1">
      <alignment horizontal="center" vertical="center" wrapText="1"/>
    </xf>
    <xf numFmtId="0" fontId="6" fillId="3" borderId="58" xfId="2" applyFont="1" applyFill="1" applyBorder="1" applyAlignment="1">
      <alignment horizontal="center" vertical="center"/>
    </xf>
    <xf numFmtId="1" fontId="6" fillId="3" borderId="58" xfId="2" applyNumberFormat="1" applyFont="1" applyFill="1" applyBorder="1" applyAlignment="1">
      <alignment horizontal="center" vertical="center"/>
    </xf>
    <xf numFmtId="0" fontId="6" fillId="3" borderId="58" xfId="2" applyFont="1" applyFill="1" applyBorder="1" applyAlignment="1">
      <alignment horizontal="center" vertical="center" wrapText="1"/>
    </xf>
    <xf numFmtId="0" fontId="17" fillId="3" borderId="80" xfId="2" applyFont="1" applyFill="1" applyBorder="1" applyAlignment="1">
      <alignment horizontal="center" vertical="center"/>
    </xf>
    <xf numFmtId="20" fontId="26" fillId="2" borderId="81" xfId="2" applyNumberFormat="1" applyFont="1" applyFill="1" applyBorder="1" applyAlignment="1">
      <alignment horizontal="center"/>
    </xf>
    <xf numFmtId="4" fontId="4" fillId="2" borderId="82" xfId="1" applyNumberFormat="1" applyFont="1" applyFill="1" applyBorder="1" applyAlignment="1">
      <alignment horizontal="center"/>
    </xf>
    <xf numFmtId="4" fontId="4" fillId="9" borderId="83" xfId="1" applyNumberFormat="1" applyFont="1" applyFill="1" applyBorder="1" applyAlignment="1">
      <alignment horizontal="center"/>
    </xf>
    <xf numFmtId="20" fontId="26" fillId="2" borderId="55" xfId="2" applyNumberFormat="1" applyFont="1" applyFill="1" applyBorder="1" applyAlignment="1">
      <alignment horizontal="center"/>
    </xf>
    <xf numFmtId="4" fontId="4" fillId="2" borderId="70" xfId="1" applyNumberFormat="1" applyFont="1" applyFill="1" applyBorder="1" applyAlignment="1">
      <alignment horizontal="center"/>
    </xf>
    <xf numFmtId="4" fontId="4" fillId="9" borderId="84" xfId="1" applyNumberFormat="1" applyFont="1" applyFill="1" applyBorder="1" applyAlignment="1">
      <alignment horizontal="center"/>
    </xf>
    <xf numFmtId="20" fontId="26" fillId="2" borderId="85" xfId="2" applyNumberFormat="1" applyFont="1" applyFill="1" applyBorder="1" applyAlignment="1">
      <alignment horizontal="center"/>
    </xf>
    <xf numFmtId="4" fontId="4" fillId="2" borderId="69" xfId="1" applyNumberFormat="1" applyFont="1" applyFill="1" applyBorder="1" applyAlignment="1">
      <alignment horizontal="center"/>
    </xf>
    <xf numFmtId="4" fontId="4" fillId="9" borderId="86" xfId="1" applyNumberFormat="1" applyFont="1" applyFill="1" applyBorder="1" applyAlignment="1">
      <alignment horizontal="center"/>
    </xf>
    <xf numFmtId="4" fontId="4" fillId="9" borderId="87" xfId="1" applyNumberFormat="1" applyFont="1" applyFill="1" applyBorder="1" applyAlignment="1">
      <alignment horizontal="center"/>
    </xf>
    <xf numFmtId="20" fontId="26" fillId="2" borderId="88" xfId="2" applyNumberFormat="1" applyFont="1" applyFill="1" applyBorder="1" applyAlignment="1">
      <alignment horizontal="center"/>
    </xf>
    <xf numFmtId="4" fontId="4" fillId="2" borderId="71" xfId="1" applyNumberFormat="1" applyFont="1" applyFill="1" applyBorder="1" applyAlignment="1">
      <alignment horizontal="center"/>
    </xf>
    <xf numFmtId="4" fontId="4" fillId="9" borderId="89" xfId="1" applyNumberFormat="1" applyFont="1" applyFill="1" applyBorder="1" applyAlignment="1">
      <alignment horizontal="center"/>
    </xf>
    <xf numFmtId="0" fontId="24" fillId="2" borderId="0" xfId="1" applyFont="1" applyFill="1" applyAlignment="1">
      <alignment vertical="center"/>
    </xf>
    <xf numFmtId="0" fontId="21" fillId="10" borderId="90" xfId="2" applyFont="1" applyFill="1" applyBorder="1" applyAlignment="1">
      <alignment horizontal="center" vertical="center" wrapText="1"/>
    </xf>
    <xf numFmtId="4" fontId="11" fillId="10" borderId="91" xfId="2" applyNumberFormat="1" applyFont="1" applyFill="1" applyBorder="1" applyAlignment="1">
      <alignment horizontal="center" vertical="center"/>
    </xf>
    <xf numFmtId="165" fontId="31" fillId="2" borderId="0" xfId="3" applyNumberFormat="1" applyFont="1" applyFill="1" applyAlignment="1">
      <alignment vertical="center"/>
    </xf>
    <xf numFmtId="0" fontId="27" fillId="2" borderId="0" xfId="1" applyFont="1" applyFill="1" applyAlignment="1">
      <alignment vertical="center"/>
    </xf>
    <xf numFmtId="0" fontId="32" fillId="2" borderId="0" xfId="1" applyFont="1" applyFill="1"/>
    <xf numFmtId="1" fontId="32" fillId="2" borderId="0" xfId="2" applyNumberFormat="1" applyFont="1" applyFill="1" applyAlignment="1">
      <alignment horizontal="center"/>
    </xf>
    <xf numFmtId="1" fontId="32" fillId="2" borderId="0" xfId="1" applyNumberFormat="1" applyFont="1" applyFill="1" applyAlignment="1">
      <alignment horizontal="center" vertical="center"/>
    </xf>
    <xf numFmtId="166" fontId="32" fillId="2" borderId="0" xfId="1" applyNumberFormat="1" applyFont="1" applyFill="1"/>
    <xf numFmtId="0" fontId="32" fillId="2" borderId="0" xfId="1" applyFont="1" applyFill="1" applyAlignment="1">
      <alignment horizontal="center"/>
    </xf>
    <xf numFmtId="0" fontId="35" fillId="2" borderId="0" xfId="1" applyFont="1" applyFill="1"/>
    <xf numFmtId="0" fontId="6" fillId="2" borderId="0" xfId="1" applyFont="1" applyFill="1" applyAlignment="1">
      <alignment horizontal="center" vertical="center" wrapText="1"/>
    </xf>
    <xf numFmtId="164" fontId="36" fillId="2" borderId="0" xfId="1" applyNumberFormat="1" applyFont="1" applyFill="1" applyAlignment="1">
      <alignment horizontal="left"/>
    </xf>
    <xf numFmtId="0" fontId="6" fillId="3" borderId="50" xfId="2" applyFont="1" applyFill="1" applyBorder="1" applyAlignment="1">
      <alignment horizontal="center" vertical="center" wrapText="1"/>
    </xf>
    <xf numFmtId="0" fontId="6" fillId="3" borderId="67" xfId="2" applyFont="1" applyFill="1" applyBorder="1" applyAlignment="1">
      <alignment horizontal="center" vertical="center"/>
    </xf>
    <xf numFmtId="0" fontId="6" fillId="3" borderId="50" xfId="2" applyFont="1" applyFill="1" applyBorder="1" applyAlignment="1">
      <alignment horizontal="center" vertical="center"/>
    </xf>
    <xf numFmtId="0" fontId="6" fillId="3" borderId="95" xfId="2" applyFont="1" applyFill="1" applyBorder="1" applyAlignment="1">
      <alignment horizontal="center" vertical="center"/>
    </xf>
    <xf numFmtId="0" fontId="9" fillId="3" borderId="68" xfId="2" applyFont="1" applyFill="1" applyBorder="1" applyAlignment="1">
      <alignment horizontal="center" vertical="center"/>
    </xf>
    <xf numFmtId="20" fontId="26" fillId="2" borderId="96" xfId="2" applyNumberFormat="1" applyFont="1" applyFill="1" applyBorder="1" applyAlignment="1">
      <alignment horizontal="center"/>
    </xf>
    <xf numFmtId="167" fontId="4" fillId="2" borderId="70" xfId="1" applyNumberFormat="1" applyFont="1" applyFill="1" applyBorder="1" applyAlignment="1">
      <alignment horizontal="center"/>
    </xf>
    <xf numFmtId="167" fontId="4" fillId="2" borderId="87" xfId="1" applyNumberFormat="1" applyFont="1" applyFill="1" applyBorder="1" applyAlignment="1">
      <alignment horizontal="center"/>
    </xf>
    <xf numFmtId="20" fontId="26" fillId="2" borderId="97" xfId="2" applyNumberFormat="1" applyFont="1" applyFill="1" applyBorder="1" applyAlignment="1">
      <alignment horizontal="center"/>
    </xf>
    <xf numFmtId="167" fontId="4" fillId="2" borderId="69" xfId="1" applyNumberFormat="1" applyFont="1" applyFill="1" applyBorder="1" applyAlignment="1">
      <alignment horizontal="center"/>
    </xf>
    <xf numFmtId="167" fontId="4" fillId="2" borderId="98" xfId="1" applyNumberFormat="1" applyFont="1" applyFill="1" applyBorder="1" applyAlignment="1">
      <alignment horizontal="center"/>
    </xf>
    <xf numFmtId="167" fontId="4" fillId="2" borderId="84" xfId="1" applyNumberFormat="1" applyFont="1" applyFill="1" applyBorder="1" applyAlignment="1">
      <alignment horizontal="center"/>
    </xf>
    <xf numFmtId="20" fontId="26" fillId="2" borderId="99" xfId="2" applyNumberFormat="1" applyFont="1" applyFill="1" applyBorder="1" applyAlignment="1">
      <alignment horizontal="center"/>
    </xf>
    <xf numFmtId="167" fontId="4" fillId="2" borderId="71" xfId="1" applyNumberFormat="1" applyFont="1" applyFill="1" applyBorder="1" applyAlignment="1">
      <alignment horizontal="center"/>
    </xf>
    <xf numFmtId="167" fontId="4" fillId="2" borderId="89" xfId="1" applyNumberFormat="1" applyFont="1" applyFill="1" applyBorder="1" applyAlignment="1">
      <alignment horizontal="center"/>
    </xf>
    <xf numFmtId="167" fontId="4" fillId="2" borderId="86" xfId="1" applyNumberFormat="1" applyFont="1" applyFill="1" applyBorder="1" applyAlignment="1">
      <alignment horizontal="center"/>
    </xf>
    <xf numFmtId="20" fontId="26" fillId="2" borderId="100" xfId="2" applyNumberFormat="1" applyFont="1" applyFill="1" applyBorder="1" applyAlignment="1">
      <alignment horizontal="center"/>
    </xf>
    <xf numFmtId="167" fontId="4" fillId="2" borderId="101" xfId="1" applyNumberFormat="1" applyFont="1" applyFill="1" applyBorder="1" applyAlignment="1">
      <alignment horizontal="center"/>
    </xf>
    <xf numFmtId="167" fontId="4" fillId="2" borderId="102" xfId="1" applyNumberFormat="1" applyFont="1" applyFill="1" applyBorder="1" applyAlignment="1">
      <alignment horizontal="center"/>
    </xf>
    <xf numFmtId="0" fontId="11" fillId="10" borderId="103" xfId="2" applyFont="1" applyFill="1" applyBorder="1" applyAlignment="1">
      <alignment horizontal="center" vertical="center"/>
    </xf>
    <xf numFmtId="167" fontId="11" fillId="10" borderId="104" xfId="2" applyNumberFormat="1" applyFont="1" applyFill="1" applyBorder="1" applyAlignment="1">
      <alignment horizontal="center" vertical="center"/>
    </xf>
    <xf numFmtId="0" fontId="24" fillId="0" borderId="0" xfId="1" applyFont="1"/>
    <xf numFmtId="0" fontId="1" fillId="0" borderId="0" xfId="1"/>
    <xf numFmtId="0" fontId="16" fillId="0" borderId="0" xfId="1" applyFont="1"/>
    <xf numFmtId="0" fontId="22" fillId="2" borderId="0" xfId="5" applyFont="1" applyFill="1"/>
    <xf numFmtId="0" fontId="6" fillId="3" borderId="105" xfId="2" applyFont="1" applyFill="1" applyBorder="1" applyAlignment="1">
      <alignment horizontal="center" vertical="center"/>
    </xf>
    <xf numFmtId="0" fontId="6" fillId="3" borderId="106" xfId="2" applyFont="1" applyFill="1" applyBorder="1" applyAlignment="1">
      <alignment horizontal="center" vertical="center"/>
    </xf>
    <xf numFmtId="0" fontId="38" fillId="0" borderId="106" xfId="2" applyFont="1" applyBorder="1" applyAlignment="1">
      <alignment vertical="center"/>
    </xf>
    <xf numFmtId="0" fontId="38" fillId="3" borderId="106" xfId="2" applyFont="1" applyFill="1" applyBorder="1" applyAlignment="1">
      <alignment vertical="center"/>
    </xf>
    <xf numFmtId="0" fontId="38" fillId="3" borderId="105" xfId="2" applyFont="1" applyFill="1" applyBorder="1" applyAlignment="1">
      <alignment vertical="center"/>
    </xf>
    <xf numFmtId="0" fontId="38" fillId="3" borderId="105" xfId="2" applyFont="1" applyFill="1" applyBorder="1" applyAlignment="1">
      <alignment horizontal="center" vertical="center" wrapText="1"/>
    </xf>
    <xf numFmtId="0" fontId="6" fillId="0" borderId="50" xfId="2" applyFont="1" applyBorder="1" applyAlignment="1">
      <alignment horizontal="center" vertical="center"/>
    </xf>
    <xf numFmtId="0" fontId="32" fillId="3" borderId="107" xfId="2" applyFont="1" applyFill="1" applyBorder="1" applyAlignment="1">
      <alignment vertical="center"/>
    </xf>
    <xf numFmtId="0" fontId="6" fillId="3" borderId="50" xfId="2" applyFont="1" applyFill="1" applyBorder="1" applyAlignment="1">
      <alignment horizontal="left" vertical="center"/>
    </xf>
    <xf numFmtId="167" fontId="13" fillId="2" borderId="70" xfId="1" applyNumberFormat="1" applyFont="1" applyFill="1" applyBorder="1" applyAlignment="1">
      <alignment horizontal="center"/>
    </xf>
    <xf numFmtId="0" fontId="32" fillId="3" borderId="108" xfId="2" applyFont="1" applyFill="1" applyBorder="1" applyAlignment="1">
      <alignment horizontal="left" vertical="center" wrapText="1"/>
    </xf>
    <xf numFmtId="0" fontId="32" fillId="3" borderId="109" xfId="2" applyFont="1" applyFill="1" applyBorder="1" applyAlignment="1">
      <alignment horizontal="left" vertical="center" wrapText="1"/>
    </xf>
    <xf numFmtId="0" fontId="32" fillId="3" borderId="110" xfId="2" applyFont="1" applyFill="1" applyBorder="1" applyAlignment="1">
      <alignment horizontal="left" vertical="center"/>
    </xf>
    <xf numFmtId="0" fontId="32" fillId="3" borderId="111" xfId="2" applyFont="1" applyFill="1" applyBorder="1" applyAlignment="1">
      <alignment horizontal="left" vertical="center"/>
    </xf>
    <xf numFmtId="167" fontId="13" fillId="2" borderId="71" xfId="1" applyNumberFormat="1" applyFont="1" applyFill="1" applyBorder="1" applyAlignment="1">
      <alignment horizontal="center"/>
    </xf>
    <xf numFmtId="167" fontId="13" fillId="2" borderId="69" xfId="1" applyNumberFormat="1" applyFont="1" applyFill="1" applyBorder="1" applyAlignment="1">
      <alignment horizontal="center"/>
    </xf>
    <xf numFmtId="0" fontId="32" fillId="3" borderId="112" xfId="2" applyFont="1" applyFill="1" applyBorder="1" applyAlignment="1">
      <alignment vertical="top"/>
    </xf>
    <xf numFmtId="0" fontId="6" fillId="0" borderId="50" xfId="2" applyFont="1" applyBorder="1" applyAlignment="1">
      <alignment horizontal="center" vertical="center" wrapText="1"/>
    </xf>
    <xf numFmtId="0" fontId="6" fillId="3" borderId="50" xfId="2" applyFont="1" applyFill="1" applyBorder="1" applyAlignment="1">
      <alignment horizontal="left" vertical="center" wrapText="1"/>
    </xf>
    <xf numFmtId="0" fontId="32" fillId="3" borderId="106" xfId="2" applyFont="1" applyFill="1" applyBorder="1" applyAlignment="1">
      <alignment horizontal="left" vertical="center"/>
    </xf>
    <xf numFmtId="1" fontId="6" fillId="0" borderId="50" xfId="2" applyNumberFormat="1" applyFont="1" applyBorder="1" applyAlignment="1">
      <alignment horizontal="center" vertical="center" wrapText="1"/>
    </xf>
    <xf numFmtId="1" fontId="6" fillId="3" borderId="50" xfId="2" applyNumberFormat="1" applyFont="1" applyFill="1" applyBorder="1" applyAlignment="1">
      <alignment horizontal="left" vertical="center" wrapText="1"/>
    </xf>
    <xf numFmtId="0" fontId="32" fillId="3" borderId="112" xfId="2" applyFont="1" applyFill="1" applyBorder="1" applyAlignment="1">
      <alignment horizontal="left" vertical="center"/>
    </xf>
    <xf numFmtId="1" fontId="6" fillId="3" borderId="50" xfId="2" applyNumberFormat="1" applyFont="1" applyFill="1" applyBorder="1" applyAlignment="1">
      <alignment horizontal="left" vertical="center"/>
    </xf>
    <xf numFmtId="0" fontId="32" fillId="3" borderId="108" xfId="2" applyFont="1" applyFill="1" applyBorder="1" applyAlignment="1">
      <alignment vertical="top"/>
    </xf>
    <xf numFmtId="0" fontId="32" fillId="3" borderId="108" xfId="2" applyFont="1" applyFill="1" applyBorder="1" applyAlignment="1">
      <alignment vertical="center"/>
    </xf>
    <xf numFmtId="0" fontId="32" fillId="3" borderId="112" xfId="2" applyFont="1" applyFill="1" applyBorder="1" applyAlignment="1">
      <alignment horizontal="left" vertical="center" wrapText="1"/>
    </xf>
    <xf numFmtId="20" fontId="39" fillId="2" borderId="0" xfId="2" applyNumberFormat="1" applyFont="1" applyFill="1" applyAlignment="1">
      <alignment horizontal="center" vertical="center"/>
    </xf>
    <xf numFmtId="4" fontId="40" fillId="2" borderId="0" xfId="1" applyNumberFormat="1" applyFont="1" applyFill="1" applyAlignment="1">
      <alignment horizontal="center" vertical="center"/>
    </xf>
    <xf numFmtId="0" fontId="6" fillId="3" borderId="113" xfId="2" applyFont="1" applyFill="1" applyBorder="1" applyAlignment="1">
      <alignment horizontal="left" vertical="center"/>
    </xf>
    <xf numFmtId="0" fontId="32" fillId="3" borderId="109" xfId="2" applyFont="1" applyFill="1" applyBorder="1" applyAlignment="1">
      <alignment horizontal="left" vertical="center"/>
    </xf>
    <xf numFmtId="0" fontId="32" fillId="3" borderId="109" xfId="2" applyFont="1" applyFill="1" applyBorder="1" applyAlignment="1">
      <alignment vertical="center"/>
    </xf>
    <xf numFmtId="0" fontId="6" fillId="3" borderId="114" xfId="2" applyFont="1" applyFill="1" applyBorder="1" applyAlignment="1">
      <alignment horizontal="left" vertical="center"/>
    </xf>
    <xf numFmtId="0" fontId="32" fillId="3" borderId="107" xfId="2" applyFont="1" applyFill="1" applyBorder="1" applyAlignment="1">
      <alignment vertical="center" wrapText="1"/>
    </xf>
    <xf numFmtId="0" fontId="6" fillId="3" borderId="115" xfId="2" applyFont="1" applyFill="1" applyBorder="1" applyAlignment="1">
      <alignment horizontal="left" vertical="center"/>
    </xf>
    <xf numFmtId="0" fontId="6" fillId="3" borderId="116" xfId="2" applyFont="1" applyFill="1" applyBorder="1" applyAlignment="1">
      <alignment vertical="center"/>
    </xf>
    <xf numFmtId="0" fontId="6" fillId="3" borderId="117" xfId="2" applyFont="1" applyFill="1" applyBorder="1" applyAlignment="1">
      <alignment vertical="center"/>
    </xf>
    <xf numFmtId="167" fontId="38" fillId="3" borderId="58" xfId="2" applyNumberFormat="1" applyFont="1" applyFill="1" applyBorder="1" applyAlignment="1">
      <alignment horizontal="center" vertical="center"/>
    </xf>
    <xf numFmtId="0" fontId="41" fillId="2" borderId="0" xfId="1" applyFont="1" applyFill="1"/>
    <xf numFmtId="0" fontId="6" fillId="2" borderId="0" xfId="1" applyFont="1" applyFill="1"/>
    <xf numFmtId="0" fontId="41" fillId="2" borderId="0" xfId="1" applyFont="1" applyFill="1" applyAlignment="1">
      <alignment horizontal="center"/>
    </xf>
    <xf numFmtId="0" fontId="1" fillId="2" borderId="0" xfId="1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6" fillId="2" borderId="0" xfId="2" applyFont="1" applyFill="1"/>
    <xf numFmtId="0" fontId="34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/>
    </xf>
    <xf numFmtId="0" fontId="34" fillId="2" borderId="0" xfId="1" applyFont="1" applyFill="1" applyAlignment="1">
      <alignment horizontal="center"/>
    </xf>
    <xf numFmtId="164" fontId="45" fillId="2" borderId="0" xfId="1" applyNumberFormat="1" applyFont="1" applyFill="1" applyAlignment="1">
      <alignment horizontal="center"/>
    </xf>
    <xf numFmtId="0" fontId="6" fillId="2" borderId="0" xfId="1" applyFont="1" applyFill="1" applyAlignment="1">
      <alignment horizontal="left"/>
    </xf>
    <xf numFmtId="0" fontId="34" fillId="2" borderId="0" xfId="1" applyFont="1" applyFill="1"/>
    <xf numFmtId="0" fontId="4" fillId="2" borderId="0" xfId="2" applyFill="1"/>
    <xf numFmtId="1" fontId="46" fillId="2" borderId="0" xfId="4" applyNumberFormat="1" applyFont="1" applyFill="1" applyBorder="1" applyAlignment="1" applyProtection="1">
      <alignment vertical="center"/>
    </xf>
    <xf numFmtId="0" fontId="34" fillId="3" borderId="76" xfId="1" applyFont="1" applyFill="1" applyBorder="1" applyAlignment="1">
      <alignment horizontal="center" vertical="center"/>
    </xf>
    <xf numFmtId="1" fontId="34" fillId="2" borderId="0" xfId="4" applyNumberFormat="1" applyFont="1" applyFill="1" applyAlignment="1" applyProtection="1">
      <alignment horizontal="center" vertical="center" wrapText="1"/>
    </xf>
    <xf numFmtId="0" fontId="43" fillId="2" borderId="0" xfId="2" applyFont="1" applyFill="1"/>
    <xf numFmtId="1" fontId="26" fillId="4" borderId="75" xfId="4" applyNumberFormat="1" applyFont="1" applyFill="1" applyBorder="1" applyAlignment="1" applyProtection="1">
      <alignment horizontal="center" vertical="center" wrapText="1"/>
    </xf>
    <xf numFmtId="1" fontId="26" fillId="4" borderId="50" xfId="4" applyNumberFormat="1" applyFont="1" applyFill="1" applyBorder="1" applyAlignment="1" applyProtection="1">
      <alignment horizontal="center" vertical="center"/>
    </xf>
    <xf numFmtId="1" fontId="26" fillId="4" borderId="78" xfId="4" applyNumberFormat="1" applyFont="1" applyFill="1" applyBorder="1" applyAlignment="1" applyProtection="1">
      <alignment horizontal="center" vertical="center" wrapText="1"/>
    </xf>
    <xf numFmtId="1" fontId="26" fillId="4" borderId="65" xfId="4" applyNumberFormat="1" applyFont="1" applyFill="1" applyBorder="1" applyAlignment="1" applyProtection="1">
      <alignment horizontal="center" vertical="center" wrapText="1"/>
    </xf>
    <xf numFmtId="0" fontId="47" fillId="2" borderId="0" xfId="2" applyFont="1" applyFill="1" applyAlignment="1" applyProtection="1">
      <alignment horizontal="center"/>
      <protection locked="0" hidden="1"/>
    </xf>
    <xf numFmtId="0" fontId="47" fillId="2" borderId="0" xfId="2" applyFont="1" applyFill="1" applyAlignment="1">
      <alignment horizontal="center"/>
    </xf>
    <xf numFmtId="1" fontId="47" fillId="2" borderId="0" xfId="2" applyNumberFormat="1" applyFont="1" applyFill="1" applyAlignment="1">
      <alignment horizontal="center"/>
    </xf>
    <xf numFmtId="0" fontId="47" fillId="2" borderId="0" xfId="2" applyFont="1" applyFill="1"/>
    <xf numFmtId="1" fontId="47" fillId="2" borderId="0" xfId="2" applyNumberFormat="1" applyFont="1" applyFill="1" applyAlignment="1">
      <alignment horizontal="centerContinuous"/>
    </xf>
    <xf numFmtId="1" fontId="47" fillId="2" borderId="0" xfId="2" applyNumberFormat="1" applyFont="1" applyFill="1" applyAlignment="1">
      <alignment horizontal="left"/>
    </xf>
    <xf numFmtId="0" fontId="29" fillId="2" borderId="0" xfId="4" applyFont="1" applyFill="1" applyAlignment="1" applyProtection="1">
      <alignment horizontal="center" vertical="center"/>
    </xf>
    <xf numFmtId="0" fontId="48" fillId="2" borderId="0" xfId="2" applyFont="1" applyFill="1"/>
    <xf numFmtId="0" fontId="6" fillId="3" borderId="113" xfId="2" applyFont="1" applyFill="1" applyBorder="1" applyAlignment="1">
      <alignment horizontal="center" vertical="center" wrapText="1"/>
    </xf>
    <xf numFmtId="1" fontId="6" fillId="3" borderId="50" xfId="2" applyNumberFormat="1" applyFont="1" applyFill="1" applyBorder="1" applyAlignment="1">
      <alignment horizontal="center" vertical="center" wrapText="1"/>
    </xf>
    <xf numFmtId="1" fontId="6" fillId="3" borderId="50" xfId="2" applyNumberFormat="1" applyFont="1" applyFill="1" applyBorder="1" applyAlignment="1">
      <alignment horizontal="center" vertical="center"/>
    </xf>
    <xf numFmtId="0" fontId="7" fillId="3" borderId="50" xfId="2" applyFont="1" applyFill="1" applyBorder="1" applyAlignment="1">
      <alignment horizontal="center" vertical="center"/>
    </xf>
    <xf numFmtId="0" fontId="6" fillId="3" borderId="113" xfId="2" applyFont="1" applyFill="1" applyBorder="1" applyAlignment="1">
      <alignment horizontal="center" vertical="center"/>
    </xf>
    <xf numFmtId="0" fontId="17" fillId="3" borderId="50" xfId="2" applyFont="1" applyFill="1" applyBorder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27" fillId="2" borderId="0" xfId="2" applyFont="1" applyFill="1" applyAlignment="1">
      <alignment vertical="center"/>
    </xf>
    <xf numFmtId="0" fontId="4" fillId="4" borderId="75" xfId="2" applyFill="1" applyBorder="1" applyAlignment="1">
      <alignment horizontal="center" vertical="center"/>
    </xf>
    <xf numFmtId="0" fontId="4" fillId="4" borderId="50" xfId="2" applyFill="1" applyBorder="1" applyAlignment="1">
      <alignment horizontal="center" vertical="center"/>
    </xf>
    <xf numFmtId="0" fontId="4" fillId="4" borderId="76" xfId="2" applyFill="1" applyBorder="1" applyAlignment="1">
      <alignment horizontal="center" vertical="center"/>
    </xf>
    <xf numFmtId="0" fontId="4" fillId="4" borderId="65" xfId="2" applyFill="1" applyBorder="1" applyAlignment="1">
      <alignment horizontal="center" vertical="center"/>
    </xf>
    <xf numFmtId="10" fontId="49" fillId="2" borderId="0" xfId="3" applyNumberFormat="1" applyFont="1" applyFill="1" applyAlignment="1">
      <alignment vertical="center"/>
    </xf>
    <xf numFmtId="10" fontId="50" fillId="2" borderId="0" xfId="3" applyNumberFormat="1" applyFont="1" applyFill="1" applyAlignment="1">
      <alignment vertical="center"/>
    </xf>
    <xf numFmtId="0" fontId="34" fillId="2" borderId="0" xfId="2" applyFont="1" applyFill="1" applyAlignment="1">
      <alignment horizontal="center" vertical="center" wrapText="1"/>
    </xf>
    <xf numFmtId="1" fontId="50" fillId="2" borderId="0" xfId="2" applyNumberFormat="1" applyFont="1" applyFill="1" applyAlignment="1">
      <alignment horizontal="center" vertical="center"/>
    </xf>
    <xf numFmtId="9" fontId="50" fillId="2" borderId="0" xfId="3" applyFont="1" applyFill="1" applyAlignment="1">
      <alignment horizontal="center" vertical="center"/>
    </xf>
    <xf numFmtId="0" fontId="50" fillId="2" borderId="0" xfId="2" applyFont="1" applyFill="1" applyAlignment="1">
      <alignment vertical="center"/>
    </xf>
    <xf numFmtId="0" fontId="27" fillId="2" borderId="0" xfId="2" applyFont="1" applyFill="1" applyAlignment="1">
      <alignment horizontal="center" vertical="center"/>
    </xf>
    <xf numFmtId="20" fontId="26" fillId="2" borderId="128" xfId="2" applyNumberFormat="1" applyFont="1" applyFill="1" applyBorder="1" applyAlignment="1">
      <alignment horizontal="center"/>
    </xf>
    <xf numFmtId="167" fontId="4" fillId="2" borderId="128" xfId="1" applyNumberFormat="1" applyFont="1" applyFill="1" applyBorder="1" applyAlignment="1">
      <alignment horizontal="center"/>
    </xf>
    <xf numFmtId="167" fontId="26" fillId="2" borderId="128" xfId="1" applyNumberFormat="1" applyFont="1" applyFill="1" applyBorder="1" applyAlignment="1">
      <alignment horizontal="center"/>
    </xf>
    <xf numFmtId="167" fontId="4" fillId="2" borderId="0" xfId="1" applyNumberFormat="1" applyFont="1" applyFill="1" applyAlignment="1">
      <alignment horizontal="center"/>
    </xf>
    <xf numFmtId="167" fontId="4" fillId="2" borderId="0" xfId="2" applyNumberFormat="1" applyFill="1"/>
    <xf numFmtId="167" fontId="4" fillId="2" borderId="129" xfId="1" applyNumberFormat="1" applyFont="1" applyFill="1" applyBorder="1" applyAlignment="1">
      <alignment horizontal="center"/>
    </xf>
    <xf numFmtId="167" fontId="4" fillId="2" borderId="130" xfId="1" applyNumberFormat="1" applyFont="1" applyFill="1" applyBorder="1" applyAlignment="1">
      <alignment horizontal="center"/>
    </xf>
    <xf numFmtId="167" fontId="4" fillId="2" borderId="131" xfId="1" applyNumberFormat="1" applyFont="1" applyFill="1" applyBorder="1" applyAlignment="1">
      <alignment horizontal="center"/>
    </xf>
    <xf numFmtId="167" fontId="4" fillId="2" borderId="132" xfId="1" applyNumberFormat="1" applyFont="1" applyFill="1" applyBorder="1" applyAlignment="1">
      <alignment horizontal="center"/>
    </xf>
    <xf numFmtId="167" fontId="4" fillId="10" borderId="133" xfId="1" applyNumberFormat="1" applyFont="1" applyFill="1" applyBorder="1" applyAlignment="1">
      <alignment horizontal="center"/>
    </xf>
    <xf numFmtId="168" fontId="51" fillId="2" borderId="0" xfId="2" applyNumberFormat="1" applyFont="1" applyFill="1" applyProtection="1">
      <protection locked="0" hidden="1"/>
    </xf>
    <xf numFmtId="1" fontId="51" fillId="2" borderId="0" xfId="2" applyNumberFormat="1" applyFont="1" applyFill="1" applyProtection="1">
      <protection locked="0" hidden="1"/>
    </xf>
    <xf numFmtId="1" fontId="51" fillId="2" borderId="0" xfId="2" applyNumberFormat="1" applyFont="1" applyFill="1"/>
    <xf numFmtId="1" fontId="51" fillId="2" borderId="0" xfId="2" applyNumberFormat="1" applyFont="1" applyFill="1" applyAlignment="1">
      <alignment horizontal="right"/>
    </xf>
    <xf numFmtId="0" fontId="51" fillId="2" borderId="0" xfId="2" applyFont="1" applyFill="1"/>
    <xf numFmtId="1" fontId="4" fillId="2" borderId="0" xfId="2" applyNumberFormat="1" applyFill="1" applyAlignment="1">
      <alignment horizontal="right"/>
    </xf>
    <xf numFmtId="167" fontId="26" fillId="2" borderId="70" xfId="1" applyNumberFormat="1" applyFont="1" applyFill="1" applyBorder="1" applyAlignment="1">
      <alignment horizontal="center"/>
    </xf>
    <xf numFmtId="167" fontId="4" fillId="2" borderId="120" xfId="1" applyNumberFormat="1" applyFont="1" applyFill="1" applyBorder="1" applyAlignment="1">
      <alignment horizontal="center"/>
    </xf>
    <xf numFmtId="167" fontId="4" fillId="2" borderId="96" xfId="1" applyNumberFormat="1" applyFont="1" applyFill="1" applyBorder="1" applyAlignment="1">
      <alignment horizontal="center"/>
    </xf>
    <xf numFmtId="167" fontId="4" fillId="2" borderId="55" xfId="1" applyNumberFormat="1" applyFont="1" applyFill="1" applyBorder="1" applyAlignment="1">
      <alignment horizontal="center"/>
    </xf>
    <xf numFmtId="167" fontId="4" fillId="10" borderId="134" xfId="1" applyNumberFormat="1" applyFont="1" applyFill="1" applyBorder="1" applyAlignment="1">
      <alignment horizontal="center"/>
    </xf>
    <xf numFmtId="0" fontId="51" fillId="2" borderId="0" xfId="2" applyFont="1" applyFill="1" applyProtection="1">
      <protection locked="0" hidden="1"/>
    </xf>
    <xf numFmtId="2" fontId="51" fillId="2" borderId="0" xfId="2" applyNumberFormat="1" applyFont="1" applyFill="1" applyAlignment="1">
      <alignment horizontal="right"/>
    </xf>
    <xf numFmtId="169" fontId="51" fillId="2" borderId="0" xfId="2" applyNumberFormat="1" applyFont="1" applyFill="1" applyAlignment="1">
      <alignment horizontal="right"/>
    </xf>
    <xf numFmtId="165" fontId="51" fillId="2" borderId="0" xfId="3" applyNumberFormat="1" applyFont="1" applyFill="1" applyAlignment="1">
      <alignment horizontal="right"/>
    </xf>
    <xf numFmtId="9" fontId="51" fillId="2" borderId="0" xfId="2" applyNumberFormat="1" applyFont="1" applyFill="1"/>
    <xf numFmtId="167" fontId="26" fillId="2" borderId="135" xfId="1" applyNumberFormat="1" applyFont="1" applyFill="1" applyBorder="1" applyAlignment="1">
      <alignment horizontal="center"/>
    </xf>
    <xf numFmtId="167" fontId="4" fillId="2" borderId="119" xfId="1" applyNumberFormat="1" applyFont="1" applyFill="1" applyBorder="1" applyAlignment="1">
      <alignment horizontal="center"/>
    </xf>
    <xf numFmtId="167" fontId="4" fillId="2" borderId="97" xfId="1" applyNumberFormat="1" applyFont="1" applyFill="1" applyBorder="1" applyAlignment="1">
      <alignment horizontal="center"/>
    </xf>
    <xf numFmtId="167" fontId="4" fillId="2" borderId="85" xfId="1" applyNumberFormat="1" applyFont="1" applyFill="1" applyBorder="1" applyAlignment="1">
      <alignment horizontal="center"/>
    </xf>
    <xf numFmtId="167" fontId="4" fillId="10" borderId="123" xfId="1" applyNumberFormat="1" applyFont="1" applyFill="1" applyBorder="1" applyAlignment="1">
      <alignment horizontal="center"/>
    </xf>
    <xf numFmtId="167" fontId="4" fillId="2" borderId="121" xfId="1" applyNumberFormat="1" applyFont="1" applyFill="1" applyBorder="1" applyAlignment="1">
      <alignment horizontal="center"/>
    </xf>
    <xf numFmtId="167" fontId="4" fillId="2" borderId="99" xfId="1" applyNumberFormat="1" applyFont="1" applyFill="1" applyBorder="1" applyAlignment="1">
      <alignment horizontal="center"/>
    </xf>
    <xf numFmtId="167" fontId="4" fillId="2" borderId="88" xfId="1" applyNumberFormat="1" applyFont="1" applyFill="1" applyBorder="1" applyAlignment="1">
      <alignment horizontal="center"/>
    </xf>
    <xf numFmtId="167" fontId="4" fillId="2" borderId="136" xfId="1" applyNumberFormat="1" applyFont="1" applyFill="1" applyBorder="1" applyAlignment="1">
      <alignment horizontal="center"/>
    </xf>
    <xf numFmtId="167" fontId="4" fillId="10" borderId="137" xfId="1" applyNumberFormat="1" applyFont="1" applyFill="1" applyBorder="1" applyAlignment="1">
      <alignment horizontal="center"/>
    </xf>
    <xf numFmtId="167" fontId="26" fillId="2" borderId="69" xfId="1" applyNumberFormat="1" applyFont="1" applyFill="1" applyBorder="1" applyAlignment="1">
      <alignment horizontal="center"/>
    </xf>
    <xf numFmtId="1" fontId="4" fillId="2" borderId="0" xfId="2" applyNumberFormat="1" applyFill="1"/>
    <xf numFmtId="167" fontId="26" fillId="2" borderId="71" xfId="1" applyNumberFormat="1" applyFont="1" applyFill="1" applyBorder="1" applyAlignment="1">
      <alignment horizontal="center"/>
    </xf>
    <xf numFmtId="167" fontId="4" fillId="2" borderId="125" xfId="1" applyNumberFormat="1" applyFont="1" applyFill="1" applyBorder="1" applyAlignment="1">
      <alignment horizontal="center"/>
    </xf>
    <xf numFmtId="167" fontId="4" fillId="2" borderId="100" xfId="1" applyNumberFormat="1" applyFont="1" applyFill="1" applyBorder="1" applyAlignment="1">
      <alignment horizontal="center"/>
    </xf>
    <xf numFmtId="167" fontId="4" fillId="2" borderId="138" xfId="1" applyNumberFormat="1" applyFont="1" applyFill="1" applyBorder="1" applyAlignment="1">
      <alignment horizontal="center"/>
    </xf>
    <xf numFmtId="167" fontId="4" fillId="2" borderId="139" xfId="1" applyNumberFormat="1" applyFont="1" applyFill="1" applyBorder="1" applyAlignment="1">
      <alignment horizontal="center"/>
    </xf>
    <xf numFmtId="167" fontId="4" fillId="10" borderId="140" xfId="1" applyNumberFormat="1" applyFont="1" applyFill="1" applyBorder="1" applyAlignment="1">
      <alignment horizontal="center"/>
    </xf>
    <xf numFmtId="0" fontId="11" fillId="10" borderId="104" xfId="2" applyFont="1" applyFill="1" applyBorder="1" applyAlignment="1">
      <alignment horizontal="center" vertical="center"/>
    </xf>
    <xf numFmtId="167" fontId="11" fillId="10" borderId="104" xfId="1" applyNumberFormat="1" applyFont="1" applyFill="1" applyBorder="1" applyAlignment="1">
      <alignment horizontal="center" vertical="center"/>
    </xf>
    <xf numFmtId="167" fontId="9" fillId="2" borderId="0" xfId="2" applyNumberFormat="1" applyFont="1" applyFill="1" applyAlignment="1">
      <alignment horizontal="center"/>
    </xf>
    <xf numFmtId="167" fontId="9" fillId="2" borderId="0" xfId="2" applyNumberFormat="1" applyFont="1" applyFill="1"/>
    <xf numFmtId="167" fontId="11" fillId="10" borderId="104" xfId="2" applyNumberFormat="1" applyFont="1" applyFill="1" applyBorder="1" applyAlignment="1">
      <alignment horizontal="center"/>
    </xf>
    <xf numFmtId="0" fontId="10" fillId="2" borderId="0" xfId="2" applyFont="1" applyFill="1" applyProtection="1">
      <protection locked="0" hidden="1"/>
    </xf>
    <xf numFmtId="167" fontId="11" fillId="2" borderId="0" xfId="2" applyNumberFormat="1" applyFont="1" applyFill="1" applyAlignment="1">
      <alignment horizontal="center" vertical="center"/>
    </xf>
    <xf numFmtId="1" fontId="10" fillId="2" borderId="0" xfId="2" applyNumberFormat="1" applyFont="1" applyFill="1"/>
    <xf numFmtId="0" fontId="10" fillId="2" borderId="0" xfId="2" applyFont="1" applyFill="1"/>
    <xf numFmtId="0" fontId="24" fillId="2" borderId="0" xfId="2" applyFont="1" applyFill="1" applyAlignment="1">
      <alignment horizontal="center"/>
    </xf>
    <xf numFmtId="1" fontId="24" fillId="2" borderId="0" xfId="1" applyNumberFormat="1" applyFont="1" applyFill="1" applyAlignment="1">
      <alignment horizontal="center" vertical="center"/>
    </xf>
    <xf numFmtId="168" fontId="24" fillId="2" borderId="0" xfId="2" applyNumberFormat="1" applyFont="1" applyFill="1" applyAlignment="1">
      <alignment horizontal="center"/>
    </xf>
    <xf numFmtId="1" fontId="6" fillId="2" borderId="0" xfId="2" applyNumberFormat="1" applyFont="1" applyFill="1" applyAlignment="1">
      <alignment horizontal="center"/>
    </xf>
    <xf numFmtId="1" fontId="34" fillId="2" borderId="0" xfId="2" applyNumberFormat="1" applyFont="1" applyFill="1" applyAlignment="1">
      <alignment horizontal="center"/>
    </xf>
    <xf numFmtId="0" fontId="24" fillId="2" borderId="0" xfId="2" applyFont="1" applyFill="1" applyAlignment="1" applyProtection="1">
      <alignment horizontal="center"/>
      <protection locked="0" hidden="1"/>
    </xf>
    <xf numFmtId="1" fontId="24" fillId="2" borderId="0" xfId="2" applyNumberFormat="1" applyFont="1" applyFill="1" applyAlignment="1" applyProtection="1">
      <alignment horizontal="center"/>
      <protection locked="0" hidden="1"/>
    </xf>
    <xf numFmtId="0" fontId="52" fillId="12" borderId="141" xfId="1" applyFont="1" applyFill="1" applyBorder="1" applyAlignment="1">
      <alignment wrapText="1"/>
    </xf>
    <xf numFmtId="0" fontId="26" fillId="2" borderId="142" xfId="1" applyFont="1" applyFill="1" applyBorder="1" applyAlignment="1">
      <alignment horizontal="left" vertical="center"/>
    </xf>
    <xf numFmtId="0" fontId="26" fillId="2" borderId="0" xfId="1" applyFont="1" applyFill="1" applyAlignment="1">
      <alignment horizontal="left" vertical="center"/>
    </xf>
    <xf numFmtId="0" fontId="40" fillId="2" borderId="0" xfId="1" applyFont="1" applyFill="1"/>
    <xf numFmtId="0" fontId="27" fillId="2" borderId="0" xfId="1" applyFont="1" applyFill="1" applyAlignment="1">
      <alignment horizontal="center"/>
    </xf>
    <xf numFmtId="0" fontId="29" fillId="2" borderId="0" xfId="1" applyFont="1" applyFill="1"/>
    <xf numFmtId="0" fontId="53" fillId="2" borderId="0" xfId="1" applyFont="1" applyFill="1"/>
    <xf numFmtId="164" fontId="3" fillId="2" borderId="0" xfId="1" applyNumberFormat="1" applyFont="1" applyFill="1" applyAlignment="1">
      <alignment horizontal="center"/>
    </xf>
    <xf numFmtId="0" fontId="27" fillId="0" borderId="0" xfId="1" applyFont="1"/>
    <xf numFmtId="0" fontId="54" fillId="0" borderId="0" xfId="1" applyFont="1"/>
    <xf numFmtId="2" fontId="27" fillId="0" borderId="0" xfId="1" applyNumberFormat="1" applyFont="1"/>
    <xf numFmtId="0" fontId="11" fillId="0" borderId="0" xfId="1" applyFont="1" applyAlignment="1">
      <alignment horizontal="center"/>
    </xf>
    <xf numFmtId="0" fontId="27" fillId="0" borderId="0" xfId="1" applyFont="1" applyAlignment="1">
      <alignment horizontal="center"/>
    </xf>
    <xf numFmtId="168" fontId="27" fillId="0" borderId="0" xfId="1" applyNumberFormat="1" applyFont="1"/>
    <xf numFmtId="0" fontId="27" fillId="0" borderId="0" xfId="1" applyFont="1" applyAlignment="1">
      <alignment horizontal="center" vertical="center"/>
    </xf>
    <xf numFmtId="0" fontId="55" fillId="3" borderId="144" xfId="1" applyFont="1" applyFill="1" applyBorder="1" applyAlignment="1">
      <alignment horizontal="center"/>
    </xf>
    <xf numFmtId="0" fontId="56" fillId="3" borderId="145" xfId="1" applyFont="1" applyFill="1" applyBorder="1"/>
    <xf numFmtId="0" fontId="38" fillId="3" borderId="116" xfId="1" applyFont="1" applyFill="1" applyBorder="1" applyAlignment="1">
      <alignment horizontal="center" vertical="center"/>
    </xf>
    <xf numFmtId="1" fontId="38" fillId="3" borderId="116" xfId="4" applyNumberFormat="1" applyFont="1" applyFill="1" applyBorder="1" applyAlignment="1" applyProtection="1">
      <alignment horizontal="center" vertical="center" wrapText="1"/>
    </xf>
    <xf numFmtId="0" fontId="38" fillId="3" borderId="151" xfId="1" applyFont="1" applyFill="1" applyBorder="1" applyAlignment="1">
      <alignment horizontal="center" vertical="center"/>
    </xf>
    <xf numFmtId="1" fontId="38" fillId="3" borderId="150" xfId="4" applyNumberFormat="1" applyFont="1" applyFill="1" applyBorder="1" applyAlignment="1" applyProtection="1">
      <alignment horizontal="center" vertical="center"/>
    </xf>
    <xf numFmtId="1" fontId="34" fillId="3" borderId="0" xfId="4" applyNumberFormat="1" applyFont="1" applyFill="1" applyAlignment="1" applyProtection="1">
      <alignment horizontal="center" vertical="center"/>
    </xf>
    <xf numFmtId="1" fontId="38" fillId="3" borderId="150" xfId="4" applyNumberFormat="1" applyFont="1" applyFill="1" applyBorder="1" applyAlignment="1" applyProtection="1">
      <alignment horizontal="center" vertical="center" wrapText="1"/>
    </xf>
    <xf numFmtId="1" fontId="38" fillId="3" borderId="148" xfId="4" applyNumberFormat="1" applyFont="1" applyFill="1" applyBorder="1" applyAlignment="1" applyProtection="1">
      <alignment horizontal="center" vertical="center"/>
    </xf>
    <xf numFmtId="1" fontId="38" fillId="3" borderId="154" xfId="4" applyNumberFormat="1" applyFont="1" applyFill="1" applyBorder="1" applyAlignment="1" applyProtection="1">
      <alignment horizontal="center" vertical="center" wrapText="1"/>
    </xf>
    <xf numFmtId="1" fontId="38" fillId="3" borderId="151" xfId="4" applyNumberFormat="1" applyFont="1" applyFill="1" applyBorder="1" applyAlignment="1" applyProtection="1">
      <alignment horizontal="center" vertical="center" wrapText="1"/>
    </xf>
    <xf numFmtId="1" fontId="38" fillId="3" borderId="151" xfId="4" applyNumberFormat="1" applyFont="1" applyFill="1" applyBorder="1" applyAlignment="1" applyProtection="1">
      <alignment horizontal="center" vertical="center"/>
    </xf>
    <xf numFmtId="0" fontId="57" fillId="3" borderId="150" xfId="1" applyFont="1" applyFill="1" applyBorder="1"/>
    <xf numFmtId="0" fontId="61" fillId="3" borderId="108" xfId="1" applyFont="1" applyFill="1" applyBorder="1" applyAlignment="1">
      <alignment horizontal="center"/>
    </xf>
    <xf numFmtId="0" fontId="61" fillId="3" borderId="156" xfId="1" applyFont="1" applyFill="1" applyBorder="1" applyAlignment="1">
      <alignment horizontal="center"/>
    </xf>
    <xf numFmtId="0" fontId="62" fillId="3" borderId="156" xfId="1" applyFont="1" applyFill="1" applyBorder="1" applyAlignment="1">
      <alignment horizontal="center"/>
    </xf>
    <xf numFmtId="0" fontId="61" fillId="3" borderId="5" xfId="1" applyFont="1" applyFill="1" applyBorder="1" applyAlignment="1">
      <alignment horizontal="center"/>
    </xf>
    <xf numFmtId="0" fontId="61" fillId="3" borderId="150" xfId="1" applyFont="1" applyFill="1" applyBorder="1" applyAlignment="1">
      <alignment horizontal="center"/>
    </xf>
    <xf numFmtId="0" fontId="61" fillId="3" borderId="150" xfId="1" applyFont="1" applyFill="1" applyBorder="1" applyAlignment="1">
      <alignment horizontal="center" vertical="center"/>
    </xf>
    <xf numFmtId="0" fontId="61" fillId="2" borderId="0" xfId="1" applyFont="1" applyFill="1"/>
    <xf numFmtId="0" fontId="6" fillId="3" borderId="127" xfId="2" applyFont="1" applyFill="1" applyBorder="1" applyAlignment="1">
      <alignment horizontal="center" vertical="center"/>
    </xf>
    <xf numFmtId="0" fontId="6" fillId="3" borderId="95" xfId="2" applyFont="1" applyFill="1" applyBorder="1" applyAlignment="1">
      <alignment horizontal="center" vertical="center" wrapText="1"/>
    </xf>
    <xf numFmtId="0" fontId="6" fillId="3" borderId="9" xfId="2" applyFont="1" applyFill="1" applyBorder="1" applyAlignment="1">
      <alignment horizontal="center" vertical="center"/>
    </xf>
    <xf numFmtId="0" fontId="6" fillId="3" borderId="159" xfId="2" applyFont="1" applyFill="1" applyBorder="1" applyAlignment="1">
      <alignment horizontal="center" vertical="center" wrapText="1"/>
    </xf>
    <xf numFmtId="0" fontId="60" fillId="3" borderId="158" xfId="1" applyFont="1" applyFill="1" applyBorder="1" applyAlignment="1">
      <alignment horizontal="center" vertical="center" wrapText="1"/>
    </xf>
    <xf numFmtId="0" fontId="52" fillId="2" borderId="0" xfId="1" applyFont="1" applyFill="1"/>
    <xf numFmtId="20" fontId="4" fillId="2" borderId="128" xfId="2" applyNumberFormat="1" applyFill="1" applyBorder="1" applyAlignment="1">
      <alignment horizontal="center"/>
    </xf>
    <xf numFmtId="167" fontId="4" fillId="2" borderId="128" xfId="2" applyNumberFormat="1" applyFill="1" applyBorder="1" applyAlignment="1">
      <alignment horizontal="center"/>
    </xf>
    <xf numFmtId="1" fontId="24" fillId="2" borderId="0" xfId="1" applyNumberFormat="1" applyFont="1" applyFill="1"/>
    <xf numFmtId="20" fontId="4" fillId="2" borderId="70" xfId="2" applyNumberFormat="1" applyFill="1" applyBorder="1" applyAlignment="1">
      <alignment horizontal="center"/>
    </xf>
    <xf numFmtId="167" fontId="4" fillId="2" borderId="70" xfId="2" applyNumberFormat="1" applyFill="1" applyBorder="1" applyAlignment="1">
      <alignment horizontal="center"/>
    </xf>
    <xf numFmtId="20" fontId="4" fillId="2" borderId="69" xfId="2" applyNumberFormat="1" applyFill="1" applyBorder="1" applyAlignment="1">
      <alignment horizontal="center"/>
    </xf>
    <xf numFmtId="167" fontId="4" fillId="2" borderId="69" xfId="2" applyNumberFormat="1" applyFill="1" applyBorder="1" applyAlignment="1">
      <alignment horizontal="center"/>
    </xf>
    <xf numFmtId="20" fontId="4" fillId="2" borderId="71" xfId="2" applyNumberFormat="1" applyFill="1" applyBorder="1" applyAlignment="1">
      <alignment horizontal="center"/>
    </xf>
    <xf numFmtId="0" fontId="24" fillId="2" borderId="0" xfId="1" applyFont="1" applyFill="1" applyAlignment="1">
      <alignment horizontal="right"/>
    </xf>
    <xf numFmtId="0" fontId="17" fillId="2" borderId="0" xfId="1" applyFont="1" applyFill="1" applyAlignment="1">
      <alignment horizontal="center"/>
    </xf>
    <xf numFmtId="20" fontId="9" fillId="2" borderId="0" xfId="1" applyNumberFormat="1" applyFont="1" applyFill="1"/>
    <xf numFmtId="0" fontId="9" fillId="2" borderId="0" xfId="1" applyFont="1" applyFill="1"/>
    <xf numFmtId="0" fontId="9" fillId="2" borderId="0" xfId="1" applyFont="1" applyFill="1" applyAlignment="1">
      <alignment horizontal="center"/>
    </xf>
    <xf numFmtId="2" fontId="9" fillId="2" borderId="0" xfId="1" applyNumberFormat="1" applyFont="1" applyFill="1"/>
    <xf numFmtId="168" fontId="9" fillId="2" borderId="0" xfId="1" applyNumberFormat="1" applyFont="1" applyFill="1"/>
    <xf numFmtId="0" fontId="9" fillId="2" borderId="0" xfId="1" applyFont="1" applyFill="1" applyAlignment="1">
      <alignment horizontal="center" vertical="center"/>
    </xf>
    <xf numFmtId="0" fontId="24" fillId="0" borderId="0" xfId="1" applyFont="1" applyAlignment="1">
      <alignment horizontal="center"/>
    </xf>
    <xf numFmtId="0" fontId="24" fillId="2" borderId="0" xfId="1" applyFont="1" applyFill="1" applyAlignment="1">
      <alignment horizontal="center" vertical="center"/>
    </xf>
    <xf numFmtId="1" fontId="24" fillId="0" borderId="0" xfId="2" applyNumberFormat="1" applyFont="1" applyAlignment="1">
      <alignment horizontal="center"/>
    </xf>
    <xf numFmtId="0" fontId="24" fillId="2" borderId="0" xfId="1" applyFont="1" applyFill="1" applyAlignment="1">
      <alignment horizontal="left"/>
    </xf>
    <xf numFmtId="0" fontId="10" fillId="2" borderId="0" xfId="1" applyFont="1" applyFill="1"/>
    <xf numFmtId="0" fontId="63" fillId="2" borderId="0" xfId="1" applyFont="1" applyFill="1"/>
    <xf numFmtId="0" fontId="63" fillId="2" borderId="0" xfId="1" applyFont="1" applyFill="1" applyAlignment="1">
      <alignment horizontal="center"/>
    </xf>
    <xf numFmtId="0" fontId="64" fillId="2" borderId="0" xfId="1" applyFont="1" applyFill="1"/>
    <xf numFmtId="0" fontId="54" fillId="2" borderId="0" xfId="1" applyFont="1" applyFill="1"/>
    <xf numFmtId="2" fontId="27" fillId="2" borderId="0" xfId="1" applyNumberFormat="1" applyFont="1" applyFill="1"/>
    <xf numFmtId="168" fontId="27" fillId="2" borderId="0" xfId="1" applyNumberFormat="1" applyFont="1" applyFill="1"/>
    <xf numFmtId="168" fontId="1" fillId="2" borderId="0" xfId="1" applyNumberFormat="1" applyFill="1"/>
    <xf numFmtId="0" fontId="61" fillId="3" borderId="127" xfId="2" applyFont="1" applyFill="1" applyBorder="1" applyAlignment="1">
      <alignment horizontal="center" vertical="center"/>
    </xf>
    <xf numFmtId="1" fontId="38" fillId="3" borderId="145" xfId="4" applyNumberFormat="1" applyFont="1" applyFill="1" applyBorder="1" applyAlignment="1" applyProtection="1">
      <alignment horizontal="center" vertical="center"/>
    </xf>
    <xf numFmtId="1" fontId="34" fillId="3" borderId="0" xfId="4" applyNumberFormat="1" applyFont="1" applyFill="1" applyAlignment="1" applyProtection="1">
      <alignment horizontal="center" vertical="center" wrapText="1"/>
    </xf>
    <xf numFmtId="1" fontId="38" fillId="3" borderId="145" xfId="4" applyNumberFormat="1" applyFont="1" applyFill="1" applyBorder="1" applyAlignment="1" applyProtection="1">
      <alignment horizontal="center" vertical="center" wrapText="1"/>
    </xf>
    <xf numFmtId="0" fontId="65" fillId="3" borderId="153" xfId="1" applyFont="1" applyFill="1" applyBorder="1" applyAlignment="1">
      <alignment horizontal="center"/>
    </xf>
    <xf numFmtId="0" fontId="65" fillId="3" borderId="113" xfId="1" applyFont="1" applyFill="1" applyBorder="1" applyAlignment="1">
      <alignment horizontal="center"/>
    </xf>
    <xf numFmtId="0" fontId="61" fillId="3" borderId="113" xfId="1" applyFont="1" applyFill="1" applyBorder="1" applyAlignment="1">
      <alignment horizontal="center"/>
    </xf>
    <xf numFmtId="0" fontId="61" fillId="3" borderId="162" xfId="1" applyFont="1" applyFill="1" applyBorder="1" applyAlignment="1">
      <alignment horizontal="center"/>
    </xf>
    <xf numFmtId="0" fontId="65" fillId="3" borderId="162" xfId="1" applyFont="1" applyFill="1" applyBorder="1" applyAlignment="1">
      <alignment horizontal="center"/>
    </xf>
    <xf numFmtId="168" fontId="51" fillId="13" borderId="0" xfId="2" applyNumberFormat="1" applyFont="1" applyFill="1"/>
    <xf numFmtId="0" fontId="26" fillId="13" borderId="0" xfId="2" applyFont="1" applyFill="1"/>
    <xf numFmtId="0" fontId="26" fillId="2" borderId="0" xfId="1" applyFont="1" applyFill="1"/>
    <xf numFmtId="20" fontId="24" fillId="2" borderId="0" xfId="1" applyNumberFormat="1" applyFont="1" applyFill="1"/>
    <xf numFmtId="2" fontId="24" fillId="2" borderId="0" xfId="1" applyNumberFormat="1" applyFont="1" applyFill="1"/>
    <xf numFmtId="168" fontId="24" fillId="2" borderId="0" xfId="1" applyNumberFormat="1" applyFont="1" applyFill="1"/>
    <xf numFmtId="0" fontId="66" fillId="2" borderId="0" xfId="1" applyFont="1" applyFill="1"/>
    <xf numFmtId="1" fontId="16" fillId="2" borderId="0" xfId="2" applyNumberFormat="1" applyFont="1" applyFill="1" applyAlignment="1">
      <alignment horizontal="center"/>
    </xf>
    <xf numFmtId="1" fontId="67" fillId="2" borderId="0" xfId="2" applyNumberFormat="1" applyFont="1" applyFill="1" applyAlignment="1">
      <alignment horizontal="center"/>
    </xf>
    <xf numFmtId="0" fontId="67" fillId="2" borderId="0" xfId="1" applyFont="1" applyFill="1"/>
    <xf numFmtId="0" fontId="67" fillId="0" borderId="0" xfId="1" applyFont="1"/>
    <xf numFmtId="0" fontId="6" fillId="2" borderId="0" xfId="7" applyFont="1" applyFill="1"/>
    <xf numFmtId="0" fontId="24" fillId="2" borderId="0" xfId="7" applyFont="1" applyFill="1"/>
    <xf numFmtId="0" fontId="6" fillId="2" borderId="0" xfId="7" applyFont="1" applyFill="1" applyAlignment="1">
      <alignment horizontal="left"/>
    </xf>
    <xf numFmtId="0" fontId="6" fillId="13" borderId="0" xfId="7" applyFont="1" applyFill="1"/>
    <xf numFmtId="0" fontId="68" fillId="2" borderId="0" xfId="1" applyFont="1" applyFill="1"/>
    <xf numFmtId="0" fontId="11" fillId="2" borderId="0" xfId="1" applyFont="1" applyFill="1"/>
    <xf numFmtId="0" fontId="17" fillId="2" borderId="0" xfId="1" applyFont="1" applyFill="1"/>
    <xf numFmtId="0" fontId="45" fillId="3" borderId="76" xfId="1" applyFont="1" applyFill="1" applyBorder="1" applyAlignment="1">
      <alignment horizontal="left" vertical="center"/>
    </xf>
    <xf numFmtId="0" fontId="45" fillId="3" borderId="77" xfId="1" applyFont="1" applyFill="1" applyBorder="1" applyAlignment="1">
      <alignment horizontal="left"/>
    </xf>
    <xf numFmtId="0" fontId="45" fillId="3" borderId="78" xfId="1" applyFont="1" applyFill="1" applyBorder="1" applyAlignment="1">
      <alignment horizontal="left"/>
    </xf>
    <xf numFmtId="0" fontId="69" fillId="2" borderId="0" xfId="1" applyFont="1" applyFill="1"/>
    <xf numFmtId="0" fontId="6" fillId="3" borderId="113" xfId="1" applyFont="1" applyFill="1" applyBorder="1" applyAlignment="1">
      <alignment horizontal="center"/>
    </xf>
    <xf numFmtId="0" fontId="6" fillId="11" borderId="113" xfId="1" applyFont="1" applyFill="1" applyBorder="1" applyAlignment="1">
      <alignment horizontal="center"/>
    </xf>
    <xf numFmtId="2" fontId="69" fillId="2" borderId="69" xfId="1" applyNumberFormat="1" applyFont="1" applyFill="1" applyBorder="1" applyAlignment="1">
      <alignment horizontal="center"/>
    </xf>
    <xf numFmtId="20" fontId="70" fillId="2" borderId="69" xfId="2" applyNumberFormat="1" applyFont="1" applyFill="1" applyBorder="1" applyAlignment="1">
      <alignment horizontal="center"/>
    </xf>
    <xf numFmtId="2" fontId="69" fillId="2" borderId="70" xfId="1" applyNumberFormat="1" applyFont="1" applyFill="1" applyBorder="1" applyAlignment="1">
      <alignment horizontal="center"/>
    </xf>
    <xf numFmtId="20" fontId="70" fillId="2" borderId="70" xfId="2" applyNumberFormat="1" applyFont="1" applyFill="1" applyBorder="1" applyAlignment="1">
      <alignment horizontal="center"/>
    </xf>
    <xf numFmtId="2" fontId="69" fillId="2" borderId="71" xfId="1" applyNumberFormat="1" applyFont="1" applyFill="1" applyBorder="1" applyAlignment="1">
      <alignment horizontal="center"/>
    </xf>
    <xf numFmtId="20" fontId="71" fillId="2" borderId="71" xfId="2" applyNumberFormat="1" applyFont="1" applyFill="1" applyBorder="1" applyAlignment="1">
      <alignment horizontal="center"/>
    </xf>
    <xf numFmtId="20" fontId="71" fillId="2" borderId="70" xfId="2" applyNumberFormat="1" applyFont="1" applyFill="1" applyBorder="1" applyAlignment="1">
      <alignment horizontal="center"/>
    </xf>
    <xf numFmtId="20" fontId="71" fillId="2" borderId="69" xfId="2" applyNumberFormat="1" applyFont="1" applyFill="1" applyBorder="1" applyAlignment="1">
      <alignment horizontal="center"/>
    </xf>
    <xf numFmtId="20" fontId="39" fillId="2" borderId="70" xfId="2" applyNumberFormat="1" applyFont="1" applyFill="1" applyBorder="1" applyAlignment="1">
      <alignment horizontal="center"/>
    </xf>
    <xf numFmtId="20" fontId="39" fillId="2" borderId="69" xfId="2" applyNumberFormat="1" applyFont="1" applyFill="1" applyBorder="1" applyAlignment="1">
      <alignment horizontal="center"/>
    </xf>
    <xf numFmtId="20" fontId="26" fillId="2" borderId="101" xfId="2" applyNumberFormat="1" applyFont="1" applyFill="1" applyBorder="1" applyAlignment="1">
      <alignment horizontal="center"/>
    </xf>
    <xf numFmtId="2" fontId="69" fillId="2" borderId="101" xfId="1" applyNumberFormat="1" applyFont="1" applyFill="1" applyBorder="1" applyAlignment="1">
      <alignment horizontal="center"/>
    </xf>
    <xf numFmtId="20" fontId="70" fillId="2" borderId="101" xfId="2" applyNumberFormat="1" applyFont="1" applyFill="1" applyBorder="1" applyAlignment="1">
      <alignment horizontal="center"/>
    </xf>
    <xf numFmtId="0" fontId="26" fillId="9" borderId="163" xfId="2" applyFont="1" applyFill="1" applyBorder="1" applyAlignment="1">
      <alignment horizontal="center"/>
    </xf>
    <xf numFmtId="2" fontId="19" fillId="9" borderId="163" xfId="2" applyNumberFormat="1" applyFont="1" applyFill="1" applyBorder="1" applyAlignment="1">
      <alignment horizontal="center"/>
    </xf>
    <xf numFmtId="10" fontId="19" fillId="9" borderId="163" xfId="3" applyNumberFormat="1" applyFont="1" applyFill="1" applyBorder="1" applyAlignment="1">
      <alignment horizontal="center"/>
    </xf>
    <xf numFmtId="9" fontId="0" fillId="2" borderId="0" xfId="3" applyFont="1" applyFill="1"/>
    <xf numFmtId="10" fontId="19" fillId="9" borderId="163" xfId="2" applyNumberFormat="1" applyFont="1" applyFill="1" applyBorder="1" applyAlignment="1">
      <alignment horizontal="center"/>
    </xf>
    <xf numFmtId="20" fontId="19" fillId="9" borderId="163" xfId="2" applyNumberFormat="1" applyFont="1" applyFill="1" applyBorder="1" applyAlignment="1">
      <alignment horizontal="center"/>
    </xf>
    <xf numFmtId="0" fontId="19" fillId="11" borderId="164" xfId="2" applyFont="1" applyFill="1" applyBorder="1" applyAlignment="1">
      <alignment horizontal="center" vertical="center"/>
    </xf>
    <xf numFmtId="0" fontId="19" fillId="11" borderId="165" xfId="2" applyFont="1" applyFill="1" applyBorder="1" applyAlignment="1">
      <alignment horizontal="center" vertical="center" wrapText="1"/>
    </xf>
    <xf numFmtId="0" fontId="19" fillId="11" borderId="166" xfId="2" applyFont="1" applyFill="1" applyBorder="1" applyAlignment="1">
      <alignment horizontal="center" vertical="center" wrapText="1"/>
    </xf>
    <xf numFmtId="0" fontId="19" fillId="11" borderId="167" xfId="2" applyFont="1" applyFill="1" applyBorder="1" applyAlignment="1">
      <alignment horizontal="center" vertical="center"/>
    </xf>
    <xf numFmtId="2" fontId="19" fillId="9" borderId="50" xfId="2" applyNumberFormat="1" applyFont="1" applyFill="1" applyBorder="1" applyAlignment="1">
      <alignment horizontal="center"/>
    </xf>
    <xf numFmtId="2" fontId="19" fillId="9" borderId="168" xfId="2" applyNumberFormat="1" applyFont="1" applyFill="1" applyBorder="1" applyAlignment="1">
      <alignment horizontal="center"/>
    </xf>
    <xf numFmtId="0" fontId="72" fillId="11" borderId="171" xfId="2" applyFont="1" applyFill="1" applyBorder="1" applyAlignment="1">
      <alignment horizontal="center" vertical="center"/>
    </xf>
    <xf numFmtId="2" fontId="72" fillId="9" borderId="172" xfId="2" applyNumberFormat="1" applyFont="1" applyFill="1" applyBorder="1" applyAlignment="1">
      <alignment horizontal="center"/>
    </xf>
    <xf numFmtId="2" fontId="72" fillId="9" borderId="173" xfId="2" applyNumberFormat="1" applyFont="1" applyFill="1" applyBorder="1" applyAlignment="1">
      <alignment horizontal="center"/>
    </xf>
    <xf numFmtId="168" fontId="13" fillId="0" borderId="174" xfId="1" applyNumberFormat="1" applyFont="1" applyBorder="1" applyAlignment="1">
      <alignment horizontal="center"/>
    </xf>
    <xf numFmtId="168" fontId="72" fillId="0" borderId="175" xfId="1" applyNumberFormat="1" applyFont="1" applyBorder="1" applyAlignment="1">
      <alignment horizontal="center"/>
    </xf>
    <xf numFmtId="0" fontId="13" fillId="0" borderId="174" xfId="1" applyFont="1" applyBorder="1" applyAlignment="1">
      <alignment horizontal="center"/>
    </xf>
    <xf numFmtId="0" fontId="13" fillId="0" borderId="177" xfId="1" applyFont="1" applyBorder="1" applyAlignment="1">
      <alignment horizontal="center"/>
    </xf>
    <xf numFmtId="168" fontId="72" fillId="0" borderId="178" xfId="1" applyNumberFormat="1" applyFont="1" applyBorder="1" applyAlignment="1">
      <alignment horizontal="center"/>
    </xf>
    <xf numFmtId="0" fontId="72" fillId="11" borderId="165" xfId="2" applyFont="1" applyFill="1" applyBorder="1" applyAlignment="1">
      <alignment horizontal="center" vertical="center" wrapText="1"/>
    </xf>
    <xf numFmtId="2" fontId="72" fillId="9" borderId="50" xfId="2" applyNumberFormat="1" applyFont="1" applyFill="1" applyBorder="1" applyAlignment="1">
      <alignment horizontal="center"/>
    </xf>
    <xf numFmtId="20" fontId="72" fillId="9" borderId="50" xfId="2" applyNumberFormat="1" applyFont="1" applyFill="1" applyBorder="1" applyAlignment="1">
      <alignment horizontal="center"/>
    </xf>
    <xf numFmtId="0" fontId="24" fillId="2" borderId="0" xfId="2" applyFont="1" applyFill="1"/>
    <xf numFmtId="0" fontId="6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164" fontId="24" fillId="0" borderId="0" xfId="1" applyNumberFormat="1" applyFont="1" applyAlignment="1">
      <alignment horizontal="left"/>
    </xf>
    <xf numFmtId="0" fontId="19" fillId="0" borderId="0" xfId="1" applyFont="1"/>
    <xf numFmtId="0" fontId="4" fillId="0" borderId="0" xfId="2"/>
    <xf numFmtId="1" fontId="34" fillId="3" borderId="150" xfId="4" applyNumberFormat="1" applyFont="1" applyFill="1" applyBorder="1" applyAlignment="1" applyProtection="1">
      <alignment horizontal="center" vertical="center" wrapText="1"/>
    </xf>
    <xf numFmtId="1" fontId="38" fillId="3" borderId="0" xfId="4" applyNumberFormat="1" applyFont="1" applyFill="1" applyBorder="1" applyAlignment="1" applyProtection="1">
      <alignment horizontal="center" vertical="center" wrapText="1"/>
    </xf>
    <xf numFmtId="1" fontId="6" fillId="3" borderId="50" xfId="4" applyNumberFormat="1" applyFont="1" applyFill="1" applyBorder="1" applyAlignment="1" applyProtection="1">
      <alignment horizontal="center" vertical="center"/>
    </xf>
    <xf numFmtId="0" fontId="51" fillId="0" borderId="0" xfId="2" applyFont="1" applyAlignment="1" applyProtection="1">
      <alignment horizontal="center"/>
      <protection locked="0" hidden="1"/>
    </xf>
    <xf numFmtId="0" fontId="51" fillId="0" borderId="0" xfId="2" applyFont="1" applyProtection="1">
      <protection locked="0" hidden="1"/>
    </xf>
    <xf numFmtId="0" fontId="51" fillId="0" borderId="0" xfId="2" applyFont="1" applyAlignment="1">
      <alignment horizontal="center"/>
    </xf>
    <xf numFmtId="1" fontId="51" fillId="0" borderId="0" xfId="2" applyNumberFormat="1" applyFont="1" applyAlignment="1">
      <alignment horizontal="center"/>
    </xf>
    <xf numFmtId="0" fontId="51" fillId="0" borderId="0" xfId="2" applyFont="1"/>
    <xf numFmtId="1" fontId="51" fillId="0" borderId="0" xfId="2" applyNumberFormat="1" applyFont="1" applyAlignment="1">
      <alignment horizontal="centerContinuous"/>
    </xf>
    <xf numFmtId="1" fontId="51" fillId="0" borderId="0" xfId="2" applyNumberFormat="1" applyFont="1" applyAlignment="1">
      <alignment horizontal="left"/>
    </xf>
    <xf numFmtId="0" fontId="26" fillId="0" borderId="0" xfId="4" applyFont="1" applyAlignment="1" applyProtection="1">
      <alignment horizontal="center" vertical="center"/>
    </xf>
    <xf numFmtId="0" fontId="7" fillId="3" borderId="50" xfId="2" applyFont="1" applyFill="1" applyBorder="1" applyAlignment="1">
      <alignment horizontal="center" vertical="center" wrapText="1"/>
    </xf>
    <xf numFmtId="0" fontId="27" fillId="0" borderId="0" xfId="2" applyFont="1" applyAlignment="1">
      <alignment vertical="center"/>
    </xf>
    <xf numFmtId="0" fontId="4" fillId="4" borderId="78" xfId="2" applyFill="1" applyBorder="1" applyAlignment="1">
      <alignment horizontal="center" vertical="center"/>
    </xf>
    <xf numFmtId="10" fontId="49" fillId="0" borderId="0" xfId="3" applyNumberFormat="1" applyFont="1" applyAlignment="1">
      <alignment vertical="center"/>
    </xf>
    <xf numFmtId="10" fontId="50" fillId="0" borderId="0" xfId="3" applyNumberFormat="1" applyFont="1" applyAlignment="1">
      <alignment vertical="center"/>
    </xf>
    <xf numFmtId="0" fontId="50" fillId="0" borderId="0" xfId="2" applyFont="1" applyAlignment="1">
      <alignment vertical="center"/>
    </xf>
    <xf numFmtId="1" fontId="50" fillId="0" borderId="0" xfId="2" applyNumberFormat="1" applyFont="1" applyAlignment="1">
      <alignment horizontal="center" vertical="center"/>
    </xf>
    <xf numFmtId="9" fontId="50" fillId="0" borderId="0" xfId="3" applyFont="1" applyAlignment="1">
      <alignment horizontal="center" vertical="center"/>
    </xf>
    <xf numFmtId="0" fontId="27" fillId="0" borderId="0" xfId="2" applyFont="1" applyAlignment="1">
      <alignment horizontal="center" vertical="center"/>
    </xf>
    <xf numFmtId="20" fontId="26" fillId="0" borderId="185" xfId="2" applyNumberFormat="1" applyFont="1" applyBorder="1" applyAlignment="1">
      <alignment horizontal="center"/>
    </xf>
    <xf numFmtId="167" fontId="4" fillId="10" borderId="128" xfId="1" applyNumberFormat="1" applyFont="1" applyFill="1" applyBorder="1" applyAlignment="1">
      <alignment horizontal="center"/>
    </xf>
    <xf numFmtId="168" fontId="4" fillId="0" borderId="0" xfId="2" applyNumberFormat="1" applyProtection="1">
      <protection locked="0" hidden="1"/>
    </xf>
    <xf numFmtId="1" fontId="4" fillId="0" borderId="0" xfId="2" applyNumberFormat="1" applyProtection="1">
      <protection locked="0" hidden="1"/>
    </xf>
    <xf numFmtId="1" fontId="4" fillId="0" borderId="0" xfId="2" applyNumberFormat="1"/>
    <xf numFmtId="1" fontId="4" fillId="0" borderId="0" xfId="2" applyNumberFormat="1" applyAlignment="1">
      <alignment horizontal="right"/>
    </xf>
    <xf numFmtId="20" fontId="26" fillId="0" borderId="186" xfId="2" applyNumberFormat="1" applyFont="1" applyBorder="1" applyAlignment="1">
      <alignment horizontal="center"/>
    </xf>
    <xf numFmtId="167" fontId="4" fillId="10" borderId="70" xfId="1" applyNumberFormat="1" applyFont="1" applyFill="1" applyBorder="1" applyAlignment="1">
      <alignment horizontal="center"/>
    </xf>
    <xf numFmtId="1" fontId="51" fillId="0" borderId="0" xfId="2" applyNumberFormat="1" applyFont="1" applyProtection="1">
      <protection locked="0" hidden="1"/>
    </xf>
    <xf numFmtId="1" fontId="51" fillId="0" borderId="0" xfId="2" applyNumberFormat="1" applyFont="1"/>
    <xf numFmtId="1" fontId="51" fillId="0" borderId="0" xfId="2" applyNumberFormat="1" applyFont="1" applyAlignment="1">
      <alignment horizontal="right"/>
    </xf>
    <xf numFmtId="2" fontId="51" fillId="0" borderId="0" xfId="2" applyNumberFormat="1" applyFont="1" applyAlignment="1">
      <alignment horizontal="right"/>
    </xf>
    <xf numFmtId="169" fontId="51" fillId="0" borderId="0" xfId="2" applyNumberFormat="1" applyFont="1" applyAlignment="1">
      <alignment horizontal="right"/>
    </xf>
    <xf numFmtId="165" fontId="51" fillId="0" borderId="0" xfId="3" applyNumberFormat="1" applyFont="1" applyAlignment="1">
      <alignment horizontal="right"/>
    </xf>
    <xf numFmtId="9" fontId="51" fillId="0" borderId="0" xfId="2" applyNumberFormat="1" applyFont="1"/>
    <xf numFmtId="20" fontId="26" fillId="0" borderId="187" xfId="2" applyNumberFormat="1" applyFont="1" applyBorder="1" applyAlignment="1">
      <alignment horizontal="center"/>
    </xf>
    <xf numFmtId="167" fontId="4" fillId="10" borderId="135" xfId="1" applyNumberFormat="1" applyFont="1" applyFill="1" applyBorder="1" applyAlignment="1">
      <alignment horizontal="center"/>
    </xf>
    <xf numFmtId="0" fontId="26" fillId="0" borderId="188" xfId="2" applyFont="1" applyBorder="1" applyAlignment="1">
      <alignment horizontal="center"/>
    </xf>
    <xf numFmtId="1" fontId="75" fillId="2" borderId="0" xfId="2" applyNumberFormat="1" applyFont="1" applyFill="1" applyAlignment="1">
      <alignment horizontal="center"/>
    </xf>
    <xf numFmtId="0" fontId="75" fillId="2" borderId="0" xfId="1" applyFont="1" applyFill="1" applyAlignment="1">
      <alignment horizontal="center"/>
    </xf>
    <xf numFmtId="0" fontId="77" fillId="2" borderId="0" xfId="5" applyFont="1" applyFill="1"/>
    <xf numFmtId="0" fontId="78" fillId="2" borderId="0" xfId="5" applyFont="1" applyFill="1"/>
    <xf numFmtId="168" fontId="78" fillId="2" borderId="0" xfId="5" applyNumberFormat="1" applyFont="1" applyFill="1"/>
    <xf numFmtId="0" fontId="39" fillId="2" borderId="0" xfId="5" applyFont="1" applyFill="1"/>
    <xf numFmtId="0" fontId="79" fillId="2" borderId="0" xfId="5" applyFont="1" applyFill="1"/>
    <xf numFmtId="0" fontId="52" fillId="2" borderId="0" xfId="5" applyFont="1" applyFill="1"/>
    <xf numFmtId="0" fontId="9" fillId="2" borderId="0" xfId="5" applyFont="1" applyFill="1"/>
    <xf numFmtId="0" fontId="9" fillId="2" borderId="0" xfId="5" applyFont="1" applyFill="1" applyAlignment="1">
      <alignment wrapText="1"/>
    </xf>
    <xf numFmtId="0" fontId="31" fillId="2" borderId="0" xfId="5" applyFont="1" applyFill="1"/>
    <xf numFmtId="0" fontId="80" fillId="2" borderId="0" xfId="1" applyFont="1" applyFill="1"/>
    <xf numFmtId="0" fontId="81" fillId="2" borderId="0" xfId="5" applyFont="1" applyFill="1"/>
    <xf numFmtId="0" fontId="30" fillId="2" borderId="0" xfId="1" applyFont="1" applyFill="1" applyAlignment="1">
      <alignment vertical="center" wrapText="1"/>
    </xf>
    <xf numFmtId="0" fontId="72" fillId="9" borderId="72" xfId="1" applyFont="1" applyFill="1" applyBorder="1" applyAlignment="1">
      <alignment horizontal="center" vertical="center" wrapText="1"/>
    </xf>
    <xf numFmtId="0" fontId="19" fillId="14" borderId="192" xfId="1" applyFont="1" applyFill="1" applyBorder="1" applyAlignment="1">
      <alignment horizontal="center" vertical="center" wrapText="1"/>
    </xf>
    <xf numFmtId="0" fontId="6" fillId="3" borderId="193" xfId="1" applyFont="1" applyFill="1" applyBorder="1" applyAlignment="1">
      <alignment horizontal="center" vertical="center" wrapText="1"/>
    </xf>
    <xf numFmtId="0" fontId="6" fillId="3" borderId="67" xfId="1" applyFont="1" applyFill="1" applyBorder="1" applyAlignment="1">
      <alignment horizontal="center" vertical="center" wrapText="1"/>
    </xf>
    <xf numFmtId="0" fontId="72" fillId="9" borderId="194" xfId="1" applyFont="1" applyFill="1" applyBorder="1" applyAlignment="1">
      <alignment horizontal="center" vertical="center" wrapText="1"/>
    </xf>
    <xf numFmtId="0" fontId="72" fillId="9" borderId="71" xfId="1" applyFont="1" applyFill="1" applyBorder="1" applyAlignment="1">
      <alignment horizontal="center" vertical="center" wrapText="1"/>
    </xf>
    <xf numFmtId="0" fontId="1" fillId="2" borderId="0" xfId="1" applyFill="1" applyAlignment="1">
      <alignment vertical="center" wrapText="1"/>
    </xf>
    <xf numFmtId="20" fontId="14" fillId="2" borderId="70" xfId="1" applyNumberFormat="1" applyFont="1" applyFill="1" applyBorder="1" applyAlignment="1">
      <alignment horizontal="center"/>
    </xf>
    <xf numFmtId="167" fontId="15" fillId="2" borderId="0" xfId="1" applyNumberFormat="1" applyFont="1" applyFill="1" applyAlignment="1">
      <alignment horizontal="center"/>
    </xf>
    <xf numFmtId="167" fontId="15" fillId="2" borderId="69" xfId="1" applyNumberFormat="1" applyFont="1" applyFill="1" applyBorder="1" applyAlignment="1">
      <alignment horizontal="center"/>
    </xf>
    <xf numFmtId="167" fontId="15" fillId="2" borderId="0" xfId="1" applyNumberFormat="1" applyFont="1" applyFill="1"/>
    <xf numFmtId="20" fontId="14" fillId="2" borderId="24" xfId="1" applyNumberFormat="1" applyFont="1" applyFill="1" applyBorder="1" applyAlignment="1">
      <alignment horizontal="center"/>
    </xf>
    <xf numFmtId="167" fontId="15" fillId="2" borderId="31" xfId="1" applyNumberFormat="1" applyFont="1" applyFill="1" applyBorder="1" applyAlignment="1">
      <alignment horizontal="center"/>
    </xf>
    <xf numFmtId="167" fontId="15" fillId="2" borderId="24" xfId="1" applyNumberFormat="1" applyFont="1" applyFill="1" applyBorder="1" applyAlignment="1">
      <alignment horizontal="center"/>
    </xf>
    <xf numFmtId="20" fontId="14" fillId="2" borderId="195" xfId="1" applyNumberFormat="1" applyFont="1" applyFill="1" applyBorder="1" applyAlignment="1">
      <alignment horizontal="center"/>
    </xf>
    <xf numFmtId="167" fontId="15" fillId="2" borderId="33" xfId="1" applyNumberFormat="1" applyFont="1" applyFill="1" applyBorder="1" applyAlignment="1">
      <alignment horizontal="center"/>
    </xf>
    <xf numFmtId="167" fontId="15" fillId="2" borderId="195" xfId="1" applyNumberFormat="1" applyFont="1" applyFill="1" applyBorder="1" applyAlignment="1">
      <alignment horizontal="center"/>
    </xf>
    <xf numFmtId="0" fontId="14" fillId="9" borderId="71" xfId="1" applyFont="1" applyFill="1" applyBorder="1" applyAlignment="1">
      <alignment horizontal="center" vertical="center" wrapText="1"/>
    </xf>
    <xf numFmtId="4" fontId="14" fillId="9" borderId="191" xfId="1" applyNumberFormat="1" applyFont="1" applyFill="1" applyBorder="1" applyAlignment="1">
      <alignment horizontal="center" vertical="center" wrapText="1"/>
    </xf>
    <xf numFmtId="4" fontId="14" fillId="9" borderId="72" xfId="1" applyNumberFormat="1" applyFont="1" applyFill="1" applyBorder="1" applyAlignment="1">
      <alignment horizontal="center" vertical="center" wrapText="1"/>
    </xf>
    <xf numFmtId="0" fontId="14" fillId="2" borderId="0" xfId="1" applyFont="1" applyFill="1" applyAlignment="1">
      <alignment vertical="center" wrapText="1"/>
    </xf>
    <xf numFmtId="0" fontId="52" fillId="2" borderId="0" xfId="1" applyFont="1" applyFill="1" applyAlignment="1">
      <alignment horizontal="center"/>
    </xf>
    <xf numFmtId="0" fontId="14" fillId="2" borderId="0" xfId="1" applyFont="1" applyFill="1"/>
    <xf numFmtId="0" fontId="13" fillId="7" borderId="141" xfId="1" applyFont="1" applyFill="1" applyBorder="1" applyAlignment="1">
      <alignment wrapText="1"/>
    </xf>
    <xf numFmtId="0" fontId="12" fillId="2" borderId="0" xfId="1" applyFont="1" applyFill="1" applyAlignment="1">
      <alignment horizontal="left" vertical="center"/>
    </xf>
    <xf numFmtId="0" fontId="13" fillId="2" borderId="0" xfId="1" applyFont="1" applyFill="1" applyAlignment="1">
      <alignment wrapText="1"/>
    </xf>
    <xf numFmtId="0" fontId="1" fillId="2" borderId="0" xfId="1" applyFill="1" applyAlignment="1">
      <alignment wrapText="1"/>
    </xf>
    <xf numFmtId="0" fontId="24" fillId="2" borderId="0" xfId="1" applyFont="1" applyFill="1" applyAlignment="1">
      <alignment wrapText="1"/>
    </xf>
    <xf numFmtId="171" fontId="83" fillId="2" borderId="0" xfId="5" applyNumberFormat="1" applyFont="1" applyFill="1" applyAlignment="1">
      <alignment horizontal="left"/>
    </xf>
    <xf numFmtId="0" fontId="38" fillId="3" borderId="67" xfId="1" applyFont="1" applyFill="1" applyBorder="1" applyAlignment="1">
      <alignment horizontal="center" vertical="center" wrapText="1"/>
    </xf>
    <xf numFmtId="0" fontId="38" fillId="3" borderId="198" xfId="1" applyFont="1" applyFill="1" applyBorder="1" applyAlignment="1">
      <alignment horizontal="center" vertical="center" wrapText="1"/>
    </xf>
    <xf numFmtId="0" fontId="38" fillId="3" borderId="199" xfId="1" applyFont="1" applyFill="1" applyBorder="1" applyAlignment="1">
      <alignment horizontal="center" vertical="center" wrapText="1"/>
    </xf>
    <xf numFmtId="0" fontId="38" fillId="3" borderId="200" xfId="1" applyFont="1" applyFill="1" applyBorder="1" applyAlignment="1">
      <alignment horizontal="center" vertical="center" wrapText="1"/>
    </xf>
    <xf numFmtId="20" fontId="72" fillId="2" borderId="201" xfId="1" applyNumberFormat="1" applyFont="1" applyFill="1" applyBorder="1" applyAlignment="1">
      <alignment horizontal="center" wrapText="1"/>
    </xf>
    <xf numFmtId="4" fontId="1" fillId="2" borderId="202" xfId="1" applyNumberFormat="1" applyFill="1" applyBorder="1" applyAlignment="1">
      <alignment horizontal="center" wrapText="1"/>
    </xf>
    <xf numFmtId="4" fontId="1" fillId="2" borderId="202" xfId="1" applyNumberFormat="1" applyFill="1" applyBorder="1" applyAlignment="1">
      <alignment wrapText="1"/>
    </xf>
    <xf numFmtId="4" fontId="1" fillId="2" borderId="203" xfId="1" applyNumberFormat="1" applyFill="1" applyBorder="1" applyAlignment="1">
      <alignment wrapText="1"/>
    </xf>
    <xf numFmtId="4" fontId="1" fillId="2" borderId="204" xfId="1" applyNumberFormat="1" applyFill="1" applyBorder="1" applyAlignment="1">
      <alignment wrapText="1"/>
    </xf>
    <xf numFmtId="4" fontId="1" fillId="2" borderId="201" xfId="1" applyNumberFormat="1" applyFill="1" applyBorder="1" applyAlignment="1">
      <alignment wrapText="1"/>
    </xf>
    <xf numFmtId="4" fontId="1" fillId="2" borderId="205" xfId="1" applyNumberFormat="1" applyFill="1" applyBorder="1" applyAlignment="1">
      <alignment wrapText="1"/>
    </xf>
    <xf numFmtId="20" fontId="72" fillId="2" borderId="206" xfId="1" applyNumberFormat="1" applyFont="1" applyFill="1" applyBorder="1" applyAlignment="1">
      <alignment horizontal="center" wrapText="1"/>
    </xf>
    <xf numFmtId="4" fontId="1" fillId="2" borderId="207" xfId="1" applyNumberFormat="1" applyFill="1" applyBorder="1" applyAlignment="1">
      <alignment horizontal="center" wrapText="1"/>
    </xf>
    <xf numFmtId="4" fontId="1" fillId="2" borderId="207" xfId="1" applyNumberFormat="1" applyFill="1" applyBorder="1" applyAlignment="1">
      <alignment wrapText="1"/>
    </xf>
    <xf numFmtId="4" fontId="1" fillId="2" borderId="208" xfId="1" applyNumberFormat="1" applyFill="1" applyBorder="1" applyAlignment="1">
      <alignment wrapText="1"/>
    </xf>
    <xf numFmtId="4" fontId="1" fillId="2" borderId="209" xfId="1" applyNumberFormat="1" applyFill="1" applyBorder="1" applyAlignment="1">
      <alignment wrapText="1"/>
    </xf>
    <xf numFmtId="4" fontId="1" fillId="2" borderId="206" xfId="1" applyNumberFormat="1" applyFill="1" applyBorder="1" applyAlignment="1">
      <alignment wrapText="1"/>
    </xf>
    <xf numFmtId="4" fontId="1" fillId="2" borderId="210" xfId="1" applyNumberFormat="1" applyFill="1" applyBorder="1" applyAlignment="1">
      <alignment wrapText="1"/>
    </xf>
    <xf numFmtId="20" fontId="38" fillId="15" borderId="211" xfId="1" applyNumberFormat="1" applyFont="1" applyFill="1" applyBorder="1" applyAlignment="1">
      <alignment horizontal="center" wrapText="1"/>
    </xf>
    <xf numFmtId="4" fontId="38" fillId="15" borderId="207" xfId="1" applyNumberFormat="1" applyFont="1" applyFill="1" applyBorder="1" applyAlignment="1">
      <alignment horizontal="center" wrapText="1"/>
    </xf>
    <xf numFmtId="4" fontId="38" fillId="15" borderId="207" xfId="1" applyNumberFormat="1" applyFont="1" applyFill="1" applyBorder="1" applyAlignment="1">
      <alignment wrapText="1"/>
    </xf>
    <xf numFmtId="20" fontId="38" fillId="15" borderId="212" xfId="1" applyNumberFormat="1" applyFont="1" applyFill="1" applyBorder="1" applyAlignment="1">
      <alignment horizontal="center" wrapText="1"/>
    </xf>
    <xf numFmtId="4" fontId="38" fillId="15" borderId="213" xfId="1" applyNumberFormat="1" applyFont="1" applyFill="1" applyBorder="1" applyAlignment="1">
      <alignment horizontal="center" wrapText="1"/>
    </xf>
    <xf numFmtId="4" fontId="38" fillId="15" borderId="213" xfId="1" applyNumberFormat="1" applyFont="1" applyFill="1" applyBorder="1" applyAlignment="1">
      <alignment wrapText="1"/>
    </xf>
    <xf numFmtId="0" fontId="84" fillId="2" borderId="0" xfId="1" applyFont="1" applyFill="1" applyAlignment="1">
      <alignment wrapText="1"/>
    </xf>
    <xf numFmtId="4" fontId="38" fillId="15" borderId="214" xfId="1" applyNumberFormat="1" applyFont="1" applyFill="1" applyBorder="1" applyAlignment="1">
      <alignment horizontal="center" wrapText="1"/>
    </xf>
    <xf numFmtId="4" fontId="38" fillId="15" borderId="214" xfId="1" applyNumberFormat="1" applyFont="1" applyFill="1" applyBorder="1" applyAlignment="1">
      <alignment wrapText="1"/>
    </xf>
    <xf numFmtId="0" fontId="84" fillId="2" borderId="0" xfId="1" applyFont="1" applyFill="1"/>
    <xf numFmtId="0" fontId="14" fillId="2" borderId="0" xfId="1" applyFont="1" applyFill="1" applyAlignment="1">
      <alignment wrapText="1"/>
    </xf>
    <xf numFmtId="0" fontId="13" fillId="16" borderId="141" xfId="1" applyFont="1" applyFill="1" applyBorder="1" applyAlignment="1">
      <alignment wrapText="1"/>
    </xf>
    <xf numFmtId="0" fontId="13" fillId="16" borderId="0" xfId="1" applyFont="1" applyFill="1" applyAlignment="1">
      <alignment wrapText="1"/>
    </xf>
    <xf numFmtId="0" fontId="13" fillId="7" borderId="0" xfId="1" applyFont="1" applyFill="1" applyAlignment="1">
      <alignment wrapText="1"/>
    </xf>
    <xf numFmtId="0" fontId="85" fillId="2" borderId="0" xfId="1" applyFont="1" applyFill="1"/>
    <xf numFmtId="0" fontId="85" fillId="2" borderId="0" xfId="1" applyFont="1" applyFill="1" applyAlignment="1">
      <alignment horizontal="center"/>
    </xf>
    <xf numFmtId="0" fontId="46" fillId="2" borderId="0" xfId="1" applyFont="1" applyFill="1"/>
    <xf numFmtId="0" fontId="45" fillId="3" borderId="0" xfId="1" applyFont="1" applyFill="1" applyAlignment="1">
      <alignment horizontal="left"/>
    </xf>
    <xf numFmtId="0" fontId="86" fillId="3" borderId="0" xfId="1" applyFont="1" applyFill="1" applyAlignment="1">
      <alignment horizontal="left"/>
    </xf>
    <xf numFmtId="0" fontId="45" fillId="11" borderId="0" xfId="1" applyFont="1" applyFill="1" applyAlignment="1">
      <alignment horizontal="left"/>
    </xf>
    <xf numFmtId="0" fontId="1" fillId="0" borderId="0" xfId="1" applyAlignment="1">
      <alignment horizontal="center"/>
    </xf>
    <xf numFmtId="0" fontId="38" fillId="3" borderId="215" xfId="1" applyFont="1" applyFill="1" applyBorder="1" applyAlignment="1">
      <alignment horizontal="center" vertical="center"/>
    </xf>
    <xf numFmtId="0" fontId="6" fillId="3" borderId="78" xfId="1" applyFont="1" applyFill="1" applyBorder="1" applyAlignment="1">
      <alignment horizontal="center" vertical="center" wrapText="1"/>
    </xf>
    <xf numFmtId="0" fontId="6" fillId="3" borderId="50" xfId="1" applyFont="1" applyFill="1" applyBorder="1" applyAlignment="1">
      <alignment horizontal="center" vertical="center" wrapText="1"/>
    </xf>
    <xf numFmtId="0" fontId="6" fillId="3" borderId="76" xfId="1" applyFont="1" applyFill="1" applyBorder="1" applyAlignment="1">
      <alignment horizontal="center" vertical="center" wrapText="1"/>
    </xf>
    <xf numFmtId="0" fontId="6" fillId="3" borderId="77" xfId="1" applyFont="1" applyFill="1" applyBorder="1" applyAlignment="1">
      <alignment horizontal="center" vertical="center" wrapText="1"/>
    </xf>
    <xf numFmtId="0" fontId="6" fillId="11" borderId="78" xfId="1" applyFont="1" applyFill="1" applyBorder="1" applyAlignment="1">
      <alignment vertical="center" wrapText="1"/>
    </xf>
    <xf numFmtId="0" fontId="6" fillId="11" borderId="0" xfId="1" applyFont="1" applyFill="1" applyAlignment="1">
      <alignment horizontal="center" vertical="center" wrapText="1"/>
    </xf>
    <xf numFmtId="0" fontId="20" fillId="13" borderId="216" xfId="1" applyFont="1" applyFill="1" applyBorder="1" applyAlignment="1">
      <alignment horizontal="center" vertical="center"/>
    </xf>
    <xf numFmtId="0" fontId="52" fillId="11" borderId="217" xfId="1" applyFont="1" applyFill="1" applyBorder="1" applyAlignment="1">
      <alignment horizontal="center"/>
    </xf>
    <xf numFmtId="0" fontId="34" fillId="11" borderId="193" xfId="1" applyFont="1" applyFill="1" applyBorder="1" applyAlignment="1">
      <alignment horizontal="center" vertical="center" wrapText="1"/>
    </xf>
    <xf numFmtId="0" fontId="34" fillId="11" borderId="67" xfId="1" applyFont="1" applyFill="1" applyBorder="1" applyAlignment="1">
      <alignment horizontal="center" vertical="center" wrapText="1"/>
    </xf>
    <xf numFmtId="0" fontId="34" fillId="17" borderId="67" xfId="1" applyFont="1" applyFill="1" applyBorder="1" applyAlignment="1">
      <alignment horizontal="center" vertical="center" wrapText="1"/>
    </xf>
    <xf numFmtId="0" fontId="6" fillId="11" borderId="67" xfId="1" applyFont="1" applyFill="1" applyBorder="1" applyAlignment="1">
      <alignment horizontal="center" vertical="center" wrapText="1"/>
    </xf>
    <xf numFmtId="0" fontId="44" fillId="11" borderId="0" xfId="1" applyFont="1" applyFill="1" applyAlignment="1">
      <alignment horizontal="center" vertical="center" wrapText="1"/>
    </xf>
    <xf numFmtId="1" fontId="87" fillId="13" borderId="216" xfId="1" applyNumberFormat="1" applyFont="1" applyFill="1" applyBorder="1" applyAlignment="1">
      <alignment horizontal="center"/>
    </xf>
    <xf numFmtId="20" fontId="17" fillId="15" borderId="218" xfId="1" applyNumberFormat="1" applyFont="1" applyFill="1" applyBorder="1" applyAlignment="1">
      <alignment horizontal="center" wrapText="1"/>
    </xf>
    <xf numFmtId="167" fontId="15" fillId="2" borderId="202" xfId="1" applyNumberFormat="1" applyFont="1" applyFill="1" applyBorder="1" applyAlignment="1">
      <alignment wrapText="1"/>
    </xf>
    <xf numFmtId="167" fontId="15" fillId="2" borderId="205" xfId="1" applyNumberFormat="1" applyFont="1" applyFill="1" applyBorder="1" applyAlignment="1">
      <alignment wrapText="1"/>
    </xf>
    <xf numFmtId="167" fontId="15" fillId="2" borderId="219" xfId="1" applyNumberFormat="1" applyFont="1" applyFill="1" applyBorder="1" applyAlignment="1">
      <alignment wrapText="1"/>
    </xf>
    <xf numFmtId="167" fontId="15" fillId="2" borderId="201" xfId="1" applyNumberFormat="1" applyFont="1" applyFill="1" applyBorder="1" applyAlignment="1">
      <alignment wrapText="1"/>
    </xf>
    <xf numFmtId="167" fontId="15" fillId="2" borderId="203" xfId="1" applyNumberFormat="1" applyFont="1" applyFill="1" applyBorder="1" applyAlignment="1">
      <alignment wrapText="1"/>
    </xf>
    <xf numFmtId="167" fontId="15" fillId="2" borderId="220" xfId="1" applyNumberFormat="1" applyFont="1" applyFill="1" applyBorder="1" applyAlignment="1">
      <alignment wrapText="1"/>
    </xf>
    <xf numFmtId="167" fontId="15" fillId="2" borderId="221" xfId="1" applyNumberFormat="1" applyFont="1" applyFill="1" applyBorder="1" applyAlignment="1">
      <alignment wrapText="1"/>
    </xf>
    <xf numFmtId="167" fontId="15" fillId="2" borderId="222" xfId="1" applyNumberFormat="1" applyFont="1" applyFill="1" applyBorder="1" applyAlignment="1">
      <alignment wrapText="1"/>
    </xf>
    <xf numFmtId="167" fontId="15" fillId="2" borderId="223" xfId="1" applyNumberFormat="1" applyFont="1" applyFill="1" applyBorder="1" applyAlignment="1">
      <alignment wrapText="1"/>
    </xf>
    <xf numFmtId="167" fontId="15" fillId="2" borderId="218" xfId="1" applyNumberFormat="1" applyFont="1" applyFill="1" applyBorder="1" applyAlignment="1">
      <alignment wrapText="1"/>
    </xf>
    <xf numFmtId="167" fontId="15" fillId="2" borderId="224" xfId="1" applyNumberFormat="1" applyFont="1" applyFill="1" applyBorder="1" applyAlignment="1">
      <alignment wrapText="1"/>
    </xf>
    <xf numFmtId="167" fontId="15" fillId="2" borderId="225" xfId="1" applyNumberFormat="1" applyFont="1" applyFill="1" applyBorder="1" applyAlignment="1">
      <alignment wrapText="1"/>
    </xf>
    <xf numFmtId="167" fontId="15" fillId="2" borderId="226" xfId="1" applyNumberFormat="1" applyFont="1" applyFill="1" applyBorder="1" applyAlignment="1">
      <alignment wrapText="1"/>
    </xf>
    <xf numFmtId="167" fontId="15" fillId="18" borderId="222" xfId="1" applyNumberFormat="1" applyFont="1" applyFill="1" applyBorder="1" applyAlignment="1">
      <alignment wrapText="1"/>
    </xf>
    <xf numFmtId="167" fontId="10" fillId="2" borderId="203" xfId="1" applyNumberFormat="1" applyFont="1" applyFill="1" applyBorder="1" applyAlignment="1">
      <alignment wrapText="1"/>
    </xf>
    <xf numFmtId="167" fontId="10" fillId="2" borderId="227" xfId="1" applyNumberFormat="1" applyFont="1" applyFill="1" applyBorder="1" applyAlignment="1">
      <alignment wrapText="1"/>
    </xf>
    <xf numFmtId="167" fontId="10" fillId="2" borderId="224" xfId="1" applyNumberFormat="1" applyFont="1" applyFill="1" applyBorder="1" applyAlignment="1">
      <alignment wrapText="1"/>
    </xf>
    <xf numFmtId="167" fontId="15" fillId="2" borderId="228" xfId="1" applyNumberFormat="1" applyFont="1" applyFill="1" applyBorder="1" applyAlignment="1">
      <alignment wrapText="1"/>
    </xf>
    <xf numFmtId="167" fontId="15" fillId="2" borderId="0" xfId="1" applyNumberFormat="1" applyFont="1" applyFill="1" applyAlignment="1">
      <alignment wrapText="1"/>
    </xf>
    <xf numFmtId="167" fontId="27" fillId="13" borderId="229" xfId="10" applyNumberFormat="1" applyFill="1" applyBorder="1" applyAlignment="1">
      <alignment horizontal="center"/>
    </xf>
    <xf numFmtId="0" fontId="50" fillId="13" borderId="0" xfId="1" applyFont="1" applyFill="1"/>
    <xf numFmtId="20" fontId="17" fillId="15" borderId="231" xfId="1" applyNumberFormat="1" applyFont="1" applyFill="1" applyBorder="1" applyAlignment="1">
      <alignment horizontal="center" wrapText="1"/>
    </xf>
    <xf numFmtId="167" fontId="15" fillId="2" borderId="207" xfId="1" applyNumberFormat="1" applyFont="1" applyFill="1" applyBorder="1" applyAlignment="1">
      <alignment wrapText="1"/>
    </xf>
    <xf numFmtId="167" fontId="15" fillId="2" borderId="210" xfId="1" applyNumberFormat="1" applyFont="1" applyFill="1" applyBorder="1" applyAlignment="1">
      <alignment wrapText="1"/>
    </xf>
    <xf numFmtId="167" fontId="15" fillId="2" borderId="232" xfId="1" applyNumberFormat="1" applyFont="1" applyFill="1" applyBorder="1" applyAlignment="1">
      <alignment wrapText="1"/>
    </xf>
    <xf numFmtId="167" fontId="15" fillId="2" borderId="206" xfId="1" applyNumberFormat="1" applyFont="1" applyFill="1" applyBorder="1" applyAlignment="1">
      <alignment wrapText="1"/>
    </xf>
    <xf numFmtId="167" fontId="15" fillId="2" borderId="208" xfId="1" applyNumberFormat="1" applyFont="1" applyFill="1" applyBorder="1" applyAlignment="1">
      <alignment wrapText="1"/>
    </xf>
    <xf numFmtId="167" fontId="15" fillId="2" borderId="231" xfId="1" applyNumberFormat="1" applyFont="1" applyFill="1" applyBorder="1" applyAlignment="1">
      <alignment wrapText="1"/>
    </xf>
    <xf numFmtId="167" fontId="15" fillId="2" borderId="233" xfId="1" applyNumberFormat="1" applyFont="1" applyFill="1" applyBorder="1" applyAlignment="1">
      <alignment wrapText="1"/>
    </xf>
    <xf numFmtId="167" fontId="15" fillId="18" borderId="206" xfId="1" applyNumberFormat="1" applyFont="1" applyFill="1" applyBorder="1" applyAlignment="1">
      <alignment wrapText="1"/>
    </xf>
    <xf numFmtId="167" fontId="15" fillId="18" borderId="207" xfId="1" applyNumberFormat="1" applyFont="1" applyFill="1" applyBorder="1" applyAlignment="1">
      <alignment wrapText="1"/>
    </xf>
    <xf numFmtId="167" fontId="15" fillId="18" borderId="210" xfId="1" applyNumberFormat="1" applyFont="1" applyFill="1" applyBorder="1" applyAlignment="1">
      <alignment wrapText="1"/>
    </xf>
    <xf numFmtId="167" fontId="15" fillId="2" borderId="234" xfId="1" applyNumberFormat="1" applyFont="1" applyFill="1" applyBorder="1" applyAlignment="1">
      <alignment wrapText="1"/>
    </xf>
    <xf numFmtId="167" fontId="15" fillId="18" borderId="231" xfId="1" applyNumberFormat="1" applyFont="1" applyFill="1" applyBorder="1" applyAlignment="1">
      <alignment wrapText="1"/>
    </xf>
    <xf numFmtId="167" fontId="10" fillId="2" borderId="208" xfId="1" applyNumberFormat="1" applyFont="1" applyFill="1" applyBorder="1" applyAlignment="1">
      <alignment wrapText="1"/>
    </xf>
    <xf numFmtId="167" fontId="10" fillId="2" borderId="235" xfId="1" applyNumberFormat="1" applyFont="1" applyFill="1" applyBorder="1" applyAlignment="1">
      <alignment wrapText="1"/>
    </xf>
    <xf numFmtId="167" fontId="10" fillId="2" borderId="233" xfId="1" applyNumberFormat="1" applyFont="1" applyFill="1" applyBorder="1" applyAlignment="1">
      <alignment wrapText="1"/>
    </xf>
    <xf numFmtId="167" fontId="15" fillId="18" borderId="208" xfId="1" applyNumberFormat="1" applyFont="1" applyFill="1" applyBorder="1" applyAlignment="1">
      <alignment wrapText="1"/>
    </xf>
    <xf numFmtId="167" fontId="27" fillId="13" borderId="230" xfId="1" applyNumberFormat="1" applyFont="1" applyFill="1" applyBorder="1" applyAlignment="1">
      <alignment horizontal="center"/>
    </xf>
    <xf numFmtId="20" fontId="17" fillId="15" borderId="236" xfId="1" applyNumberFormat="1" applyFont="1" applyFill="1" applyBorder="1" applyAlignment="1">
      <alignment horizontal="center" wrapText="1"/>
    </xf>
    <xf numFmtId="167" fontId="15" fillId="2" borderId="237" xfId="1" applyNumberFormat="1" applyFont="1" applyFill="1" applyBorder="1" applyAlignment="1">
      <alignment wrapText="1"/>
    </xf>
    <xf numFmtId="167" fontId="15" fillId="2" borderId="238" xfId="1" applyNumberFormat="1" applyFont="1" applyFill="1" applyBorder="1" applyAlignment="1">
      <alignment wrapText="1"/>
    </xf>
    <xf numFmtId="167" fontId="15" fillId="2" borderId="239" xfId="1" applyNumberFormat="1" applyFont="1" applyFill="1" applyBorder="1" applyAlignment="1">
      <alignment wrapText="1"/>
    </xf>
    <xf numFmtId="167" fontId="15" fillId="2" borderId="240" xfId="1" applyNumberFormat="1" applyFont="1" applyFill="1" applyBorder="1" applyAlignment="1">
      <alignment wrapText="1"/>
    </xf>
    <xf numFmtId="167" fontId="15" fillId="2" borderId="241" xfId="1" applyNumberFormat="1" applyFont="1" applyFill="1" applyBorder="1" applyAlignment="1">
      <alignment wrapText="1"/>
    </xf>
    <xf numFmtId="167" fontId="15" fillId="2" borderId="236" xfId="1" applyNumberFormat="1" applyFont="1" applyFill="1" applyBorder="1" applyAlignment="1">
      <alignment wrapText="1"/>
    </xf>
    <xf numFmtId="167" fontId="15" fillId="2" borderId="242" xfId="1" applyNumberFormat="1" applyFont="1" applyFill="1" applyBorder="1" applyAlignment="1">
      <alignment wrapText="1"/>
    </xf>
    <xf numFmtId="167" fontId="15" fillId="18" borderId="240" xfId="1" applyNumberFormat="1" applyFont="1" applyFill="1" applyBorder="1" applyAlignment="1">
      <alignment wrapText="1"/>
    </xf>
    <xf numFmtId="167" fontId="15" fillId="18" borderId="237" xfId="1" applyNumberFormat="1" applyFont="1" applyFill="1" applyBorder="1" applyAlignment="1">
      <alignment wrapText="1"/>
    </xf>
    <xf numFmtId="167" fontId="15" fillId="18" borderId="238" xfId="1" applyNumberFormat="1" applyFont="1" applyFill="1" applyBorder="1" applyAlignment="1">
      <alignment wrapText="1"/>
    </xf>
    <xf numFmtId="167" fontId="15" fillId="18" borderId="241" xfId="1" applyNumberFormat="1" applyFont="1" applyFill="1" applyBorder="1" applyAlignment="1">
      <alignment wrapText="1"/>
    </xf>
    <xf numFmtId="167" fontId="15" fillId="2" borderId="243" xfId="1" applyNumberFormat="1" applyFont="1" applyFill="1" applyBorder="1" applyAlignment="1">
      <alignment wrapText="1"/>
    </xf>
    <xf numFmtId="167" fontId="15" fillId="18" borderId="236" xfId="1" applyNumberFormat="1" applyFont="1" applyFill="1" applyBorder="1" applyAlignment="1">
      <alignment wrapText="1"/>
    </xf>
    <xf numFmtId="167" fontId="10" fillId="2" borderId="241" xfId="1" applyNumberFormat="1" applyFont="1" applyFill="1" applyBorder="1" applyAlignment="1">
      <alignment wrapText="1"/>
    </xf>
    <xf numFmtId="167" fontId="10" fillId="2" borderId="244" xfId="1" applyNumberFormat="1" applyFont="1" applyFill="1" applyBorder="1" applyAlignment="1">
      <alignment wrapText="1"/>
    </xf>
    <xf numFmtId="167" fontId="10" fillId="2" borderId="242" xfId="1" applyNumberFormat="1" applyFont="1" applyFill="1" applyBorder="1" applyAlignment="1">
      <alignment wrapText="1"/>
    </xf>
    <xf numFmtId="167" fontId="27" fillId="13" borderId="245" xfId="1" applyNumberFormat="1" applyFont="1" applyFill="1" applyBorder="1" applyAlignment="1">
      <alignment horizontal="center"/>
    </xf>
    <xf numFmtId="20" fontId="17" fillId="15" borderId="246" xfId="1" applyNumberFormat="1" applyFont="1" applyFill="1" applyBorder="1" applyAlignment="1">
      <alignment horizontal="center" wrapText="1"/>
    </xf>
    <xf numFmtId="167" fontId="15" fillId="2" borderId="247" xfId="1" applyNumberFormat="1" applyFont="1" applyFill="1" applyBorder="1" applyAlignment="1">
      <alignment wrapText="1"/>
    </xf>
    <xf numFmtId="167" fontId="15" fillId="2" borderId="248" xfId="1" applyNumberFormat="1" applyFont="1" applyFill="1" applyBorder="1" applyAlignment="1">
      <alignment wrapText="1"/>
    </xf>
    <xf numFmtId="167" fontId="15" fillId="2" borderId="249" xfId="1" applyNumberFormat="1" applyFont="1" applyFill="1" applyBorder="1" applyAlignment="1">
      <alignment wrapText="1"/>
    </xf>
    <xf numFmtId="167" fontId="15" fillId="2" borderId="250" xfId="1" applyNumberFormat="1" applyFont="1" applyFill="1" applyBorder="1" applyAlignment="1">
      <alignment wrapText="1"/>
    </xf>
    <xf numFmtId="167" fontId="15" fillId="2" borderId="251" xfId="1" applyNumberFormat="1" applyFont="1" applyFill="1" applyBorder="1" applyAlignment="1">
      <alignment wrapText="1"/>
    </xf>
    <xf numFmtId="167" fontId="15" fillId="2" borderId="246" xfId="1" applyNumberFormat="1" applyFont="1" applyFill="1" applyBorder="1" applyAlignment="1">
      <alignment wrapText="1"/>
    </xf>
    <xf numFmtId="167" fontId="15" fillId="2" borderId="252" xfId="1" applyNumberFormat="1" applyFont="1" applyFill="1" applyBorder="1" applyAlignment="1">
      <alignment wrapText="1"/>
    </xf>
    <xf numFmtId="167" fontId="15" fillId="2" borderId="253" xfId="1" applyNumberFormat="1" applyFont="1" applyFill="1" applyBorder="1" applyAlignment="1">
      <alignment wrapText="1"/>
    </xf>
    <xf numFmtId="167" fontId="15" fillId="18" borderId="246" xfId="1" applyNumberFormat="1" applyFont="1" applyFill="1" applyBorder="1" applyAlignment="1">
      <alignment wrapText="1"/>
    </xf>
    <xf numFmtId="167" fontId="10" fillId="2" borderId="251" xfId="1" applyNumberFormat="1" applyFont="1" applyFill="1" applyBorder="1" applyAlignment="1">
      <alignment wrapText="1"/>
    </xf>
    <xf numFmtId="167" fontId="10" fillId="2" borderId="254" xfId="1" applyNumberFormat="1" applyFont="1" applyFill="1" applyBorder="1" applyAlignment="1">
      <alignment wrapText="1"/>
    </xf>
    <xf numFmtId="167" fontId="10" fillId="2" borderId="252" xfId="1" applyNumberFormat="1" applyFont="1" applyFill="1" applyBorder="1" applyAlignment="1">
      <alignment wrapText="1"/>
    </xf>
    <xf numFmtId="167" fontId="15" fillId="18" borderId="232" xfId="1" applyNumberFormat="1" applyFont="1" applyFill="1" applyBorder="1" applyAlignment="1">
      <alignment wrapText="1"/>
    </xf>
    <xf numFmtId="20" fontId="17" fillId="15" borderId="256" xfId="1" applyNumberFormat="1" applyFont="1" applyFill="1" applyBorder="1" applyAlignment="1">
      <alignment horizontal="center" wrapText="1"/>
    </xf>
    <xf numFmtId="167" fontId="15" fillId="2" borderId="257" xfId="1" applyNumberFormat="1" applyFont="1" applyFill="1" applyBorder="1" applyAlignment="1">
      <alignment wrapText="1"/>
    </xf>
    <xf numFmtId="167" fontId="15" fillId="2" borderId="258" xfId="1" applyNumberFormat="1" applyFont="1" applyFill="1" applyBorder="1" applyAlignment="1">
      <alignment wrapText="1"/>
    </xf>
    <xf numFmtId="167" fontId="15" fillId="2" borderId="259" xfId="1" applyNumberFormat="1" applyFont="1" applyFill="1" applyBorder="1" applyAlignment="1">
      <alignment wrapText="1"/>
    </xf>
    <xf numFmtId="167" fontId="15" fillId="2" borderId="260" xfId="1" applyNumberFormat="1" applyFont="1" applyFill="1" applyBorder="1" applyAlignment="1">
      <alignment wrapText="1"/>
    </xf>
    <xf numFmtId="167" fontId="15" fillId="2" borderId="261" xfId="1" applyNumberFormat="1" applyFont="1" applyFill="1" applyBorder="1" applyAlignment="1">
      <alignment wrapText="1"/>
    </xf>
    <xf numFmtId="167" fontId="15" fillId="2" borderId="256" xfId="1" applyNumberFormat="1" applyFont="1" applyFill="1" applyBorder="1" applyAlignment="1">
      <alignment wrapText="1"/>
    </xf>
    <xf numFmtId="167" fontId="15" fillId="2" borderId="262" xfId="1" applyNumberFormat="1" applyFont="1" applyFill="1" applyBorder="1" applyAlignment="1">
      <alignment wrapText="1"/>
    </xf>
    <xf numFmtId="167" fontId="15" fillId="18" borderId="261" xfId="1" applyNumberFormat="1" applyFont="1" applyFill="1" applyBorder="1" applyAlignment="1">
      <alignment wrapText="1"/>
    </xf>
    <xf numFmtId="167" fontId="15" fillId="2" borderId="263" xfId="1" applyNumberFormat="1" applyFont="1" applyFill="1" applyBorder="1" applyAlignment="1">
      <alignment wrapText="1"/>
    </xf>
    <xf numFmtId="167" fontId="15" fillId="18" borderId="258" xfId="1" applyNumberFormat="1" applyFont="1" applyFill="1" applyBorder="1" applyAlignment="1">
      <alignment wrapText="1"/>
    </xf>
    <xf numFmtId="167" fontId="15" fillId="18" borderId="256" xfId="1" applyNumberFormat="1" applyFont="1" applyFill="1" applyBorder="1" applyAlignment="1">
      <alignment wrapText="1"/>
    </xf>
    <xf numFmtId="167" fontId="10" fillId="2" borderId="261" xfId="1" applyNumberFormat="1" applyFont="1" applyFill="1" applyBorder="1" applyAlignment="1">
      <alignment wrapText="1"/>
    </xf>
    <xf numFmtId="167" fontId="10" fillId="2" borderId="264" xfId="1" applyNumberFormat="1" applyFont="1" applyFill="1" applyBorder="1" applyAlignment="1">
      <alignment wrapText="1"/>
    </xf>
    <xf numFmtId="167" fontId="10" fillId="2" borderId="262" xfId="1" applyNumberFormat="1" applyFont="1" applyFill="1" applyBorder="1" applyAlignment="1">
      <alignment wrapText="1"/>
    </xf>
    <xf numFmtId="167" fontId="15" fillId="18" borderId="203" xfId="1" applyNumberFormat="1" applyFont="1" applyFill="1" applyBorder="1" applyAlignment="1">
      <alignment wrapText="1"/>
    </xf>
    <xf numFmtId="167" fontId="15" fillId="2" borderId="265" xfId="1" applyNumberFormat="1" applyFont="1" applyFill="1" applyBorder="1" applyAlignment="1">
      <alignment wrapText="1"/>
    </xf>
    <xf numFmtId="167" fontId="15" fillId="18" borderId="218" xfId="1" applyNumberFormat="1" applyFont="1" applyFill="1" applyBorder="1" applyAlignment="1">
      <alignment wrapText="1"/>
    </xf>
    <xf numFmtId="167" fontId="10" fillId="2" borderId="266" xfId="1" applyNumberFormat="1" applyFont="1" applyFill="1" applyBorder="1" applyAlignment="1">
      <alignment wrapText="1"/>
    </xf>
    <xf numFmtId="167" fontId="27" fillId="13" borderId="255" xfId="1" applyNumberFormat="1" applyFont="1" applyFill="1" applyBorder="1" applyAlignment="1">
      <alignment horizontal="center"/>
    </xf>
    <xf numFmtId="167" fontId="15" fillId="18" borderId="233" xfId="1" applyNumberFormat="1" applyFont="1" applyFill="1" applyBorder="1" applyAlignment="1">
      <alignment wrapText="1"/>
    </xf>
    <xf numFmtId="167" fontId="15" fillId="18" borderId="248" xfId="1" applyNumberFormat="1" applyFont="1" applyFill="1" applyBorder="1" applyAlignment="1">
      <alignment wrapText="1"/>
    </xf>
    <xf numFmtId="167" fontId="15" fillId="18" borderId="251" xfId="1" applyNumberFormat="1" applyFont="1" applyFill="1" applyBorder="1" applyAlignment="1">
      <alignment wrapText="1"/>
    </xf>
    <xf numFmtId="167" fontId="15" fillId="18" borderId="247" xfId="1" applyNumberFormat="1" applyFont="1" applyFill="1" applyBorder="1" applyAlignment="1">
      <alignment wrapText="1"/>
    </xf>
    <xf numFmtId="167" fontId="27" fillId="13" borderId="267" xfId="1" applyNumberFormat="1" applyFont="1" applyFill="1" applyBorder="1" applyAlignment="1">
      <alignment horizontal="center"/>
    </xf>
    <xf numFmtId="167" fontId="15" fillId="18" borderId="202" xfId="1" applyNumberFormat="1" applyFont="1" applyFill="1" applyBorder="1" applyAlignment="1">
      <alignment wrapText="1"/>
    </xf>
    <xf numFmtId="167" fontId="15" fillId="18" borderId="201" xfId="1" applyNumberFormat="1" applyFont="1" applyFill="1" applyBorder="1" applyAlignment="1">
      <alignment wrapText="1"/>
    </xf>
    <xf numFmtId="167" fontId="15" fillId="18" borderId="224" xfId="1" applyNumberFormat="1" applyFont="1" applyFill="1" applyBorder="1" applyAlignment="1">
      <alignment wrapText="1"/>
    </xf>
    <xf numFmtId="167" fontId="15" fillId="18" borderId="205" xfId="1" applyNumberFormat="1" applyFont="1" applyFill="1" applyBorder="1" applyAlignment="1">
      <alignment wrapText="1"/>
    </xf>
    <xf numFmtId="167" fontId="15" fillId="18" borderId="219" xfId="1" applyNumberFormat="1" applyFont="1" applyFill="1" applyBorder="1" applyAlignment="1">
      <alignment wrapText="1"/>
    </xf>
    <xf numFmtId="167" fontId="10" fillId="18" borderId="224" xfId="1" applyNumberFormat="1" applyFont="1" applyFill="1" applyBorder="1" applyAlignment="1">
      <alignment wrapText="1"/>
    </xf>
    <xf numFmtId="167" fontId="27" fillId="0" borderId="255" xfId="1" applyNumberFormat="1" applyFont="1" applyBorder="1" applyAlignment="1">
      <alignment horizontal="center"/>
    </xf>
    <xf numFmtId="20" fontId="6" fillId="15" borderId="218" xfId="1" applyNumberFormat="1" applyFont="1" applyFill="1" applyBorder="1" applyAlignment="1">
      <alignment horizontal="center" wrapText="1"/>
    </xf>
    <xf numFmtId="167" fontId="6" fillId="15" borderId="201" xfId="1" applyNumberFormat="1" applyFont="1" applyFill="1" applyBorder="1" applyAlignment="1">
      <alignment horizontal="center" wrapText="1"/>
    </xf>
    <xf numFmtId="167" fontId="6" fillId="15" borderId="202" xfId="1" applyNumberFormat="1" applyFont="1" applyFill="1" applyBorder="1" applyAlignment="1">
      <alignment horizontal="center" wrapText="1"/>
    </xf>
    <xf numFmtId="167" fontId="6" fillId="15" borderId="205" xfId="1" applyNumberFormat="1" applyFont="1" applyFill="1" applyBorder="1" applyAlignment="1">
      <alignment horizontal="center" wrapText="1"/>
    </xf>
    <xf numFmtId="167" fontId="6" fillId="15" borderId="219" xfId="1" applyNumberFormat="1" applyFont="1" applyFill="1" applyBorder="1" applyAlignment="1">
      <alignment horizontal="center" wrapText="1"/>
    </xf>
    <xf numFmtId="167" fontId="6" fillId="15" borderId="268" xfId="1" applyNumberFormat="1" applyFont="1" applyFill="1" applyBorder="1" applyAlignment="1">
      <alignment horizontal="center" wrapText="1"/>
    </xf>
    <xf numFmtId="167" fontId="6" fillId="15" borderId="218" xfId="1" applyNumberFormat="1" applyFont="1" applyFill="1" applyBorder="1" applyAlignment="1">
      <alignment horizontal="center" wrapText="1"/>
    </xf>
    <xf numFmtId="167" fontId="6" fillId="15" borderId="203" xfId="1" applyNumberFormat="1" applyFont="1" applyFill="1" applyBorder="1" applyAlignment="1">
      <alignment horizontal="center" wrapText="1"/>
    </xf>
    <xf numFmtId="167" fontId="6" fillId="15" borderId="224" xfId="1" applyNumberFormat="1" applyFont="1" applyFill="1" applyBorder="1" applyAlignment="1">
      <alignment horizontal="center" wrapText="1"/>
    </xf>
    <xf numFmtId="167" fontId="6" fillId="15" borderId="265" xfId="1" applyNumberFormat="1" applyFont="1" applyFill="1" applyBorder="1" applyAlignment="1">
      <alignment horizontal="center" wrapText="1"/>
    </xf>
    <xf numFmtId="167" fontId="6" fillId="8" borderId="0" xfId="1" applyNumberFormat="1" applyFont="1" applyFill="1" applyAlignment="1">
      <alignment horizontal="center" wrapText="1"/>
    </xf>
    <xf numFmtId="167" fontId="49" fillId="19" borderId="229" xfId="1" applyNumberFormat="1" applyFont="1" applyFill="1" applyBorder="1" applyAlignment="1">
      <alignment horizontal="center"/>
    </xf>
    <xf numFmtId="0" fontId="1" fillId="13" borderId="0" xfId="1" applyFill="1"/>
    <xf numFmtId="20" fontId="6" fillId="15" borderId="231" xfId="1" applyNumberFormat="1" applyFont="1" applyFill="1" applyBorder="1" applyAlignment="1">
      <alignment horizontal="center" wrapText="1"/>
    </xf>
    <xf numFmtId="167" fontId="6" fillId="15" borderId="206" xfId="1" applyNumberFormat="1" applyFont="1" applyFill="1" applyBorder="1" applyAlignment="1">
      <alignment horizontal="center" wrapText="1"/>
    </xf>
    <xf numFmtId="167" fontId="6" fillId="15" borderId="207" xfId="1" applyNumberFormat="1" applyFont="1" applyFill="1" applyBorder="1" applyAlignment="1">
      <alignment horizontal="center" wrapText="1"/>
    </xf>
    <xf numFmtId="167" fontId="6" fillId="15" borderId="210" xfId="1" applyNumberFormat="1" applyFont="1" applyFill="1" applyBorder="1" applyAlignment="1">
      <alignment horizontal="center" wrapText="1"/>
    </xf>
    <xf numFmtId="167" fontId="6" fillId="15" borderId="232" xfId="1" applyNumberFormat="1" applyFont="1" applyFill="1" applyBorder="1" applyAlignment="1">
      <alignment horizontal="center" wrapText="1"/>
    </xf>
    <xf numFmtId="167" fontId="6" fillId="15" borderId="269" xfId="1" applyNumberFormat="1" applyFont="1" applyFill="1" applyBorder="1" applyAlignment="1">
      <alignment horizontal="center" wrapText="1"/>
    </xf>
    <xf numFmtId="167" fontId="6" fillId="15" borderId="231" xfId="1" applyNumberFormat="1" applyFont="1" applyFill="1" applyBorder="1" applyAlignment="1">
      <alignment horizontal="center" wrapText="1"/>
    </xf>
    <xf numFmtId="167" fontId="6" fillId="15" borderId="208" xfId="1" applyNumberFormat="1" applyFont="1" applyFill="1" applyBorder="1" applyAlignment="1">
      <alignment horizontal="center" wrapText="1"/>
    </xf>
    <xf numFmtId="167" fontId="6" fillId="15" borderId="233" xfId="1" applyNumberFormat="1" applyFont="1" applyFill="1" applyBorder="1" applyAlignment="1">
      <alignment horizontal="center" wrapText="1"/>
    </xf>
    <xf numFmtId="167" fontId="6" fillId="15" borderId="234" xfId="1" applyNumberFormat="1" applyFont="1" applyFill="1" applyBorder="1" applyAlignment="1">
      <alignment horizontal="center" wrapText="1"/>
    </xf>
    <xf numFmtId="167" fontId="49" fillId="19" borderId="270" xfId="1" applyNumberFormat="1" applyFont="1" applyFill="1" applyBorder="1" applyAlignment="1">
      <alignment horizontal="center"/>
    </xf>
    <xf numFmtId="167" fontId="6" fillId="15" borderId="271" xfId="1" applyNumberFormat="1" applyFont="1" applyFill="1" applyBorder="1" applyAlignment="1">
      <alignment horizontal="center" wrapText="1"/>
    </xf>
    <xf numFmtId="167" fontId="6" fillId="15" borderId="272" xfId="1" applyNumberFormat="1" applyFont="1" applyFill="1" applyBorder="1" applyAlignment="1">
      <alignment horizontal="center" wrapText="1"/>
    </xf>
    <xf numFmtId="167" fontId="6" fillId="15" borderId="273" xfId="1" applyNumberFormat="1" applyFont="1" applyFill="1" applyBorder="1" applyAlignment="1">
      <alignment horizontal="center" wrapText="1"/>
    </xf>
    <xf numFmtId="0" fontId="6" fillId="15" borderId="78" xfId="1" applyFont="1" applyFill="1" applyBorder="1" applyAlignment="1">
      <alignment horizontal="center" vertical="center" wrapText="1"/>
    </xf>
    <xf numFmtId="0" fontId="6" fillId="15" borderId="50" xfId="1" applyFont="1" applyFill="1" applyBorder="1" applyAlignment="1">
      <alignment horizontal="center" vertical="center" wrapText="1"/>
    </xf>
    <xf numFmtId="0" fontId="6" fillId="15" borderId="76" xfId="1" applyFont="1" applyFill="1" applyBorder="1" applyAlignment="1">
      <alignment horizontal="center" vertical="center" wrapText="1"/>
    </xf>
    <xf numFmtId="0" fontId="6" fillId="15" borderId="65" xfId="1" applyFont="1" applyFill="1" applyBorder="1" applyAlignment="1">
      <alignment horizontal="center" vertical="center" wrapText="1"/>
    </xf>
    <xf numFmtId="0" fontId="6" fillId="8" borderId="0" xfId="1" applyFont="1" applyFill="1" applyAlignment="1">
      <alignment horizontal="center" vertical="center" wrapText="1"/>
    </xf>
    <xf numFmtId="0" fontId="6" fillId="15" borderId="76" xfId="1" applyFont="1" applyFill="1" applyBorder="1" applyAlignment="1">
      <alignment vertical="center" wrapText="1"/>
    </xf>
    <xf numFmtId="0" fontId="6" fillId="15" borderId="76" xfId="1" applyFont="1" applyFill="1" applyBorder="1" applyAlignment="1">
      <alignment horizontal="center" wrapText="1"/>
    </xf>
    <xf numFmtId="0" fontId="13" fillId="12" borderId="141" xfId="1" applyFont="1" applyFill="1" applyBorder="1" applyAlignment="1">
      <alignment wrapText="1"/>
    </xf>
    <xf numFmtId="0" fontId="12" fillId="2" borderId="142" xfId="1" applyFont="1" applyFill="1" applyBorder="1" applyAlignment="1">
      <alignment horizontal="left" vertical="center"/>
    </xf>
    <xf numFmtId="0" fontId="1" fillId="17" borderId="0" xfId="1" applyFill="1"/>
    <xf numFmtId="0" fontId="12" fillId="2" borderId="142" xfId="1" applyFont="1" applyFill="1" applyBorder="1" applyAlignment="1">
      <alignment vertical="center"/>
    </xf>
    <xf numFmtId="0" fontId="12" fillId="2" borderId="0" xfId="1" applyFont="1" applyFill="1" applyAlignment="1">
      <alignment vertical="center"/>
    </xf>
    <xf numFmtId="167" fontId="1" fillId="0" borderId="0" xfId="1" applyNumberFormat="1" applyAlignment="1">
      <alignment horizontal="left"/>
    </xf>
    <xf numFmtId="0" fontId="8" fillId="0" borderId="0" xfId="1" applyFont="1"/>
    <xf numFmtId="0" fontId="24" fillId="13" borderId="0" xfId="1" applyFont="1" applyFill="1" applyAlignment="1">
      <alignment horizontal="center"/>
    </xf>
    <xf numFmtId="0" fontId="9" fillId="13" borderId="0" xfId="1" applyFont="1" applyFill="1" applyAlignment="1">
      <alignment horizontal="center"/>
    </xf>
    <xf numFmtId="0" fontId="38" fillId="3" borderId="50" xfId="1" applyFont="1" applyFill="1" applyBorder="1" applyAlignment="1">
      <alignment horizontal="center" vertical="center"/>
    </xf>
    <xf numFmtId="0" fontId="13" fillId="0" borderId="0" xfId="1" applyFont="1"/>
    <xf numFmtId="0" fontId="52" fillId="3" borderId="50" xfId="1" applyFont="1" applyFill="1" applyBorder="1" applyAlignment="1">
      <alignment horizontal="center"/>
    </xf>
    <xf numFmtId="0" fontId="38" fillId="3" borderId="50" xfId="1" applyFont="1" applyFill="1" applyBorder="1" applyAlignment="1">
      <alignment horizontal="center" vertical="center" wrapText="1"/>
    </xf>
    <xf numFmtId="0" fontId="38" fillId="2" borderId="162" xfId="1" applyFont="1" applyFill="1" applyBorder="1" applyAlignment="1">
      <alignment horizontal="center" vertical="center" wrapText="1"/>
    </xf>
    <xf numFmtId="0" fontId="88" fillId="2" borderId="0" xfId="1" applyFont="1" applyFill="1" applyAlignment="1">
      <alignment horizontal="center" vertical="center" wrapText="1"/>
    </xf>
    <xf numFmtId="0" fontId="24" fillId="2" borderId="0" xfId="1" applyFont="1" applyFill="1" applyAlignment="1">
      <alignment horizontal="center" wrapText="1"/>
    </xf>
    <xf numFmtId="20" fontId="17" fillId="20" borderId="218" xfId="1" applyNumberFormat="1" applyFont="1" applyFill="1" applyBorder="1" applyAlignment="1">
      <alignment horizontal="center" wrapText="1"/>
    </xf>
    <xf numFmtId="167" fontId="88" fillId="2" borderId="0" xfId="1" applyNumberFormat="1" applyFont="1" applyFill="1" applyAlignment="1">
      <alignment horizontal="center" vertical="center"/>
    </xf>
    <xf numFmtId="0" fontId="88" fillId="2" borderId="0" xfId="1" applyFont="1" applyFill="1" applyAlignment="1">
      <alignment horizontal="center" vertical="center"/>
    </xf>
    <xf numFmtId="20" fontId="17" fillId="20" borderId="231" xfId="1" applyNumberFormat="1" applyFont="1" applyFill="1" applyBorder="1" applyAlignment="1">
      <alignment horizontal="center" wrapText="1"/>
    </xf>
    <xf numFmtId="20" fontId="17" fillId="20" borderId="236" xfId="1" applyNumberFormat="1" applyFont="1" applyFill="1" applyBorder="1" applyAlignment="1">
      <alignment horizontal="center" wrapText="1"/>
    </xf>
    <xf numFmtId="20" fontId="17" fillId="20" borderId="246" xfId="1" applyNumberFormat="1" applyFont="1" applyFill="1" applyBorder="1" applyAlignment="1">
      <alignment horizontal="center" wrapText="1"/>
    </xf>
    <xf numFmtId="20" fontId="17" fillId="20" borderId="256" xfId="1" applyNumberFormat="1" applyFont="1" applyFill="1" applyBorder="1" applyAlignment="1">
      <alignment horizontal="center" wrapText="1"/>
    </xf>
    <xf numFmtId="20" fontId="6" fillId="20" borderId="218" xfId="1" applyNumberFormat="1" applyFont="1" applyFill="1" applyBorder="1" applyAlignment="1">
      <alignment horizontal="center" wrapText="1"/>
    </xf>
    <xf numFmtId="167" fontId="44" fillId="20" borderId="203" xfId="1" applyNumberFormat="1" applyFont="1" applyFill="1" applyBorder="1" applyAlignment="1">
      <alignment horizontal="right" wrapText="1"/>
    </xf>
    <xf numFmtId="167" fontId="44" fillId="20" borderId="202" xfId="1" applyNumberFormat="1" applyFont="1" applyFill="1" applyBorder="1" applyAlignment="1">
      <alignment horizontal="right" wrapText="1"/>
    </xf>
    <xf numFmtId="167" fontId="44" fillId="20" borderId="205" xfId="1" applyNumberFormat="1" applyFont="1" applyFill="1" applyBorder="1" applyAlignment="1">
      <alignment horizontal="right" wrapText="1"/>
    </xf>
    <xf numFmtId="0" fontId="89" fillId="2" borderId="0" xfId="1" applyFont="1" applyFill="1" applyAlignment="1">
      <alignment horizontal="center" vertical="center"/>
    </xf>
    <xf numFmtId="167" fontId="44" fillId="20" borderId="208" xfId="1" applyNumberFormat="1" applyFont="1" applyFill="1" applyBorder="1" applyAlignment="1">
      <alignment horizontal="right" wrapText="1"/>
    </xf>
    <xf numFmtId="20" fontId="6" fillId="20" borderId="231" xfId="1" applyNumberFormat="1" applyFont="1" applyFill="1" applyBorder="1" applyAlignment="1">
      <alignment horizontal="center" wrapText="1"/>
    </xf>
    <xf numFmtId="167" fontId="44" fillId="20" borderId="207" xfId="1" applyNumberFormat="1" applyFont="1" applyFill="1" applyBorder="1" applyAlignment="1">
      <alignment horizontal="right" wrapText="1"/>
    </xf>
    <xf numFmtId="167" fontId="44" fillId="20" borderId="210" xfId="1" applyNumberFormat="1" applyFont="1" applyFill="1" applyBorder="1" applyAlignment="1">
      <alignment horizontal="right" wrapText="1"/>
    </xf>
    <xf numFmtId="0" fontId="6" fillId="20" borderId="78" xfId="1" applyFont="1" applyFill="1" applyBorder="1" applyAlignment="1">
      <alignment horizontal="center" vertical="center" wrapText="1"/>
    </xf>
    <xf numFmtId="0" fontId="6" fillId="20" borderId="50" xfId="1" applyFont="1" applyFill="1" applyBorder="1" applyAlignment="1">
      <alignment horizontal="center" vertical="center" wrapText="1"/>
    </xf>
    <xf numFmtId="0" fontId="6" fillId="20" borderId="76" xfId="1" applyFont="1" applyFill="1" applyBorder="1" applyAlignment="1">
      <alignment horizontal="center" vertical="center" wrapText="1"/>
    </xf>
    <xf numFmtId="0" fontId="10" fillId="2" borderId="0" xfId="12" applyFont="1" applyFill="1"/>
    <xf numFmtId="0" fontId="11" fillId="2" borderId="0" xfId="12" applyFont="1" applyFill="1"/>
    <xf numFmtId="0" fontId="17" fillId="3" borderId="188" xfId="12" applyFont="1" applyFill="1" applyBorder="1" applyAlignment="1">
      <alignment horizontal="center" vertical="center"/>
    </xf>
    <xf numFmtId="0" fontId="17" fillId="3" borderId="216" xfId="12" applyFont="1" applyFill="1" applyBorder="1" applyAlignment="1">
      <alignment horizontal="center" vertical="center"/>
    </xf>
    <xf numFmtId="0" fontId="38" fillId="3" borderId="279" xfId="1" applyFont="1" applyFill="1" applyBorder="1" applyAlignment="1">
      <alignment horizontal="center" vertical="center" wrapText="1"/>
    </xf>
    <xf numFmtId="174" fontId="1" fillId="0" borderId="0" xfId="1" applyNumberFormat="1" applyAlignment="1">
      <alignment horizontal="center"/>
    </xf>
    <xf numFmtId="20" fontId="1" fillId="0" borderId="0" xfId="1" applyNumberFormat="1"/>
    <xf numFmtId="0" fontId="0" fillId="0" borderId="276" xfId="0" applyBorder="1"/>
    <xf numFmtId="20" fontId="0" fillId="0" borderId="276" xfId="0" applyNumberFormat="1" applyBorder="1"/>
    <xf numFmtId="169" fontId="0" fillId="0" borderId="276" xfId="0" applyNumberFormat="1" applyBorder="1"/>
    <xf numFmtId="0" fontId="0" fillId="0" borderId="270" xfId="0" applyBorder="1"/>
    <xf numFmtId="0" fontId="27" fillId="0" borderId="276" xfId="0" applyFont="1" applyBorder="1"/>
    <xf numFmtId="173" fontId="0" fillId="0" borderId="276" xfId="0" applyNumberFormat="1" applyBorder="1"/>
    <xf numFmtId="0" fontId="1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18" fillId="4" borderId="46" xfId="1" applyFont="1" applyFill="1" applyBorder="1" applyAlignment="1">
      <alignment horizontal="center" vertical="center"/>
    </xf>
    <xf numFmtId="0" fontId="18" fillId="4" borderId="47" xfId="1" applyFont="1" applyFill="1" applyBorder="1" applyAlignment="1">
      <alignment horizontal="center" vertical="center"/>
    </xf>
    <xf numFmtId="0" fontId="18" fillId="4" borderId="48" xfId="1" applyFont="1" applyFill="1" applyBorder="1" applyAlignment="1">
      <alignment horizontal="center" vertical="center"/>
    </xf>
    <xf numFmtId="0" fontId="18" fillId="4" borderId="49" xfId="1" applyFont="1" applyFill="1" applyBorder="1" applyAlignment="1">
      <alignment horizontal="center" vertical="center"/>
    </xf>
    <xf numFmtId="0" fontId="18" fillId="4" borderId="50" xfId="1" applyFont="1" applyFill="1" applyBorder="1" applyAlignment="1">
      <alignment horizontal="center" vertical="center"/>
    </xf>
    <xf numFmtId="0" fontId="18" fillId="4" borderId="51" xfId="1" applyFont="1" applyFill="1" applyBorder="1" applyAlignment="1">
      <alignment horizontal="center" vertical="center"/>
    </xf>
    <xf numFmtId="0" fontId="19" fillId="4" borderId="49" xfId="2" applyFont="1" applyFill="1" applyBorder="1" applyAlignment="1">
      <alignment horizontal="center" vertical="center"/>
    </xf>
    <xf numFmtId="0" fontId="19" fillId="4" borderId="52" xfId="2" applyFont="1" applyFill="1" applyBorder="1" applyAlignment="1">
      <alignment horizontal="center" vertical="center"/>
    </xf>
    <xf numFmtId="0" fontId="19" fillId="4" borderId="50" xfId="2" applyFont="1" applyFill="1" applyBorder="1" applyAlignment="1">
      <alignment horizontal="center" vertical="center" wrapText="1"/>
    </xf>
    <xf numFmtId="0" fontId="19" fillId="4" borderId="51" xfId="2" applyFont="1" applyFill="1" applyBorder="1" applyAlignment="1">
      <alignment horizontal="center" vertical="center" wrapText="1"/>
    </xf>
    <xf numFmtId="0" fontId="19" fillId="4" borderId="54" xfId="2" applyFont="1" applyFill="1" applyBorder="1" applyAlignment="1">
      <alignment horizontal="center" vertical="center" wrapText="1"/>
    </xf>
    <xf numFmtId="164" fontId="3" fillId="2" borderId="0" xfId="1" applyNumberFormat="1" applyFont="1" applyFill="1" applyAlignment="1">
      <alignment horizontal="left"/>
    </xf>
    <xf numFmtId="0" fontId="5" fillId="3" borderId="1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9" xfId="2" applyFont="1" applyFill="1" applyBorder="1" applyAlignment="1">
      <alignment horizontal="center" vertical="center" wrapText="1"/>
    </xf>
    <xf numFmtId="0" fontId="6" fillId="3" borderId="10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0" fontId="5" fillId="3" borderId="62" xfId="2" applyFont="1" applyFill="1" applyBorder="1" applyAlignment="1">
      <alignment horizontal="center" vertical="center"/>
    </xf>
    <xf numFmtId="0" fontId="5" fillId="3" borderId="50" xfId="2" applyFont="1" applyFill="1" applyBorder="1" applyAlignment="1">
      <alignment horizontal="center" vertical="center"/>
    </xf>
    <xf numFmtId="0" fontId="5" fillId="3" borderId="67" xfId="2" applyFont="1" applyFill="1" applyBorder="1" applyAlignment="1">
      <alignment horizontal="center" vertical="center"/>
    </xf>
    <xf numFmtId="0" fontId="25" fillId="6" borderId="62" xfId="1" applyFont="1" applyFill="1" applyBorder="1" applyAlignment="1">
      <alignment horizontal="center" vertical="center"/>
    </xf>
    <xf numFmtId="0" fontId="25" fillId="6" borderId="63" xfId="1" applyFont="1" applyFill="1" applyBorder="1" applyAlignment="1">
      <alignment horizontal="center" vertical="center"/>
    </xf>
    <xf numFmtId="0" fontId="18" fillId="7" borderId="50" xfId="1" applyFont="1" applyFill="1" applyBorder="1" applyAlignment="1">
      <alignment horizontal="center"/>
    </xf>
    <xf numFmtId="0" fontId="17" fillId="8" borderId="50" xfId="1" applyFont="1" applyFill="1" applyBorder="1" applyAlignment="1">
      <alignment horizontal="center"/>
    </xf>
    <xf numFmtId="0" fontId="25" fillId="5" borderId="50" xfId="1" applyFont="1" applyFill="1" applyBorder="1" applyAlignment="1">
      <alignment horizontal="center"/>
    </xf>
    <xf numFmtId="0" fontId="25" fillId="6" borderId="50" xfId="1" applyFont="1" applyFill="1" applyBorder="1" applyAlignment="1">
      <alignment horizontal="center"/>
    </xf>
    <xf numFmtId="0" fontId="25" fillId="6" borderId="65" xfId="1" applyFont="1" applyFill="1" applyBorder="1" applyAlignment="1">
      <alignment horizontal="center"/>
    </xf>
    <xf numFmtId="164" fontId="23" fillId="2" borderId="0" xfId="1" applyNumberFormat="1" applyFont="1" applyFill="1" applyAlignment="1">
      <alignment horizontal="left"/>
    </xf>
    <xf numFmtId="0" fontId="5" fillId="3" borderId="61" xfId="2" applyFont="1" applyFill="1" applyBorder="1" applyAlignment="1">
      <alignment horizontal="center" vertical="center"/>
    </xf>
    <xf numFmtId="0" fontId="5" fillId="3" borderId="64" xfId="2" applyFont="1" applyFill="1" applyBorder="1" applyAlignment="1">
      <alignment horizontal="center" vertical="center"/>
    </xf>
    <xf numFmtId="0" fontId="5" fillId="3" borderId="66" xfId="2" applyFont="1" applyFill="1" applyBorder="1" applyAlignment="1">
      <alignment horizontal="center" vertical="center"/>
    </xf>
    <xf numFmtId="0" fontId="25" fillId="3" borderId="62" xfId="1" applyFont="1" applyFill="1" applyBorder="1" applyAlignment="1">
      <alignment horizontal="center" vertical="center"/>
    </xf>
    <xf numFmtId="0" fontId="25" fillId="5" borderId="62" xfId="1" applyFont="1" applyFill="1" applyBorder="1" applyAlignment="1">
      <alignment horizontal="center" vertical="center"/>
    </xf>
    <xf numFmtId="1" fontId="34" fillId="3" borderId="76" xfId="4" applyNumberFormat="1" applyFont="1" applyFill="1" applyBorder="1" applyAlignment="1" applyProtection="1">
      <alignment horizontal="center" vertical="center" wrapText="1"/>
    </xf>
    <xf numFmtId="1" fontId="34" fillId="3" borderId="77" xfId="4" applyNumberFormat="1" applyFont="1" applyFill="1" applyBorder="1" applyAlignment="1" applyProtection="1">
      <alignment horizontal="center" vertical="center" wrapText="1"/>
    </xf>
    <xf numFmtId="1" fontId="34" fillId="3" borderId="78" xfId="4" applyNumberFormat="1" applyFont="1" applyFill="1" applyBorder="1" applyAlignment="1" applyProtection="1">
      <alignment horizontal="center" vertical="center" wrapText="1"/>
    </xf>
    <xf numFmtId="1" fontId="34" fillId="3" borderId="50" xfId="4" applyNumberFormat="1" applyFont="1" applyFill="1" applyBorder="1" applyAlignment="1" applyProtection="1">
      <alignment horizontal="center" vertical="center"/>
    </xf>
    <xf numFmtId="0" fontId="25" fillId="3" borderId="61" xfId="1" applyFont="1" applyFill="1" applyBorder="1" applyAlignment="1">
      <alignment horizontal="left"/>
    </xf>
    <xf numFmtId="0" fontId="25" fillId="3" borderId="73" xfId="1" applyFont="1" applyFill="1" applyBorder="1" applyAlignment="1">
      <alignment horizontal="left"/>
    </xf>
    <xf numFmtId="0" fontId="25" fillId="3" borderId="74" xfId="1" applyFont="1" applyFill="1" applyBorder="1" applyAlignment="1">
      <alignment horizontal="left"/>
    </xf>
    <xf numFmtId="0" fontId="6" fillId="3" borderId="75" xfId="2" applyFont="1" applyFill="1" applyBorder="1" applyAlignment="1">
      <alignment horizontal="center" vertical="center"/>
    </xf>
    <xf numFmtId="0" fontId="6" fillId="3" borderId="79" xfId="2" applyFont="1" applyFill="1" applyBorder="1" applyAlignment="1">
      <alignment horizontal="center" vertical="center"/>
    </xf>
    <xf numFmtId="1" fontId="34" fillId="3" borderId="76" xfId="4" applyNumberFormat="1" applyFont="1" applyFill="1" applyBorder="1" applyAlignment="1" applyProtection="1">
      <alignment horizontal="center" vertical="center"/>
    </xf>
    <xf numFmtId="1" fontId="34" fillId="3" borderId="77" xfId="4" applyNumberFormat="1" applyFont="1" applyFill="1" applyBorder="1" applyAlignment="1" applyProtection="1">
      <alignment horizontal="center" vertical="center"/>
    </xf>
    <xf numFmtId="1" fontId="34" fillId="3" borderId="78" xfId="4" applyNumberFormat="1" applyFont="1" applyFill="1" applyBorder="1" applyAlignment="1" applyProtection="1">
      <alignment horizontal="center" vertical="center"/>
    </xf>
    <xf numFmtId="164" fontId="36" fillId="2" borderId="0" xfId="1" applyNumberFormat="1" applyFont="1" applyFill="1" applyAlignment="1">
      <alignment horizontal="left"/>
    </xf>
    <xf numFmtId="0" fontId="25" fillId="3" borderId="92" xfId="1" applyFont="1" applyFill="1" applyBorder="1" applyAlignment="1">
      <alignment horizontal="center" vertical="center"/>
    </xf>
    <xf numFmtId="0" fontId="25" fillId="3" borderId="93" xfId="1" applyFont="1" applyFill="1" applyBorder="1" applyAlignment="1">
      <alignment horizontal="center" vertical="center"/>
    </xf>
    <xf numFmtId="0" fontId="25" fillId="3" borderId="63" xfId="1" applyFont="1" applyFill="1" applyBorder="1" applyAlignment="1">
      <alignment horizontal="center" vertical="center"/>
    </xf>
    <xf numFmtId="0" fontId="6" fillId="3" borderId="94" xfId="2" applyFont="1" applyFill="1" applyBorder="1" applyAlignment="1">
      <alignment horizontal="center" vertical="center"/>
    </xf>
    <xf numFmtId="164" fontId="37" fillId="0" borderId="0" xfId="1" applyNumberFormat="1" applyFont="1" applyAlignment="1">
      <alignment horizontal="left"/>
    </xf>
    <xf numFmtId="1" fontId="26" fillId="4" borderId="76" xfId="4" applyNumberFormat="1" applyFont="1" applyFill="1" applyBorder="1" applyAlignment="1" applyProtection="1">
      <alignment horizontal="center" vertical="center" wrapText="1"/>
    </xf>
    <xf numFmtId="1" fontId="26" fillId="4" borderId="78" xfId="4" applyNumberFormat="1" applyFont="1" applyFill="1" applyBorder="1" applyAlignment="1" applyProtection="1">
      <alignment horizontal="center" vertical="center" wrapText="1"/>
    </xf>
    <xf numFmtId="1" fontId="34" fillId="11" borderId="113" xfId="4" applyNumberFormat="1" applyFont="1" applyFill="1" applyBorder="1" applyAlignment="1" applyProtection="1">
      <alignment horizontal="center" vertical="center" wrapText="1"/>
    </xf>
    <xf numFmtId="1" fontId="34" fillId="11" borderId="95" xfId="4" applyNumberFormat="1" applyFont="1" applyFill="1" applyBorder="1" applyAlignment="1" applyProtection="1">
      <alignment horizontal="center" vertical="center"/>
    </xf>
    <xf numFmtId="1" fontId="26" fillId="4" borderId="76" xfId="4" applyNumberFormat="1" applyFont="1" applyFill="1" applyBorder="1" applyAlignment="1" applyProtection="1">
      <alignment horizontal="center" vertical="center"/>
    </xf>
    <xf numFmtId="1" fontId="26" fillId="4" borderId="78" xfId="4" applyNumberFormat="1" applyFont="1" applyFill="1" applyBorder="1" applyAlignment="1" applyProtection="1">
      <alignment horizontal="center" vertical="center"/>
    </xf>
    <xf numFmtId="0" fontId="34" fillId="3" borderId="50" xfId="1" applyFont="1" applyFill="1" applyBorder="1" applyAlignment="1">
      <alignment horizontal="center" vertical="center"/>
    </xf>
    <xf numFmtId="0" fontId="34" fillId="3" borderId="76" xfId="1" applyFont="1" applyFill="1" applyBorder="1" applyAlignment="1">
      <alignment horizontal="center" vertical="center"/>
    </xf>
    <xf numFmtId="0" fontId="34" fillId="3" borderId="78" xfId="1" applyFont="1" applyFill="1" applyBorder="1" applyAlignment="1">
      <alignment horizontal="center" vertical="center"/>
    </xf>
    <xf numFmtId="0" fontId="34" fillId="3" borderId="77" xfId="1" applyFont="1" applyFill="1" applyBorder="1" applyAlignment="1">
      <alignment horizontal="center" vertical="center"/>
    </xf>
    <xf numFmtId="164" fontId="45" fillId="2" borderId="0" xfId="1" applyNumberFormat="1" applyFont="1" applyFill="1" applyAlignment="1">
      <alignment horizontal="center"/>
    </xf>
    <xf numFmtId="0" fontId="45" fillId="3" borderId="9" xfId="1" applyFont="1" applyFill="1" applyBorder="1" applyAlignment="1">
      <alignment horizontal="left" vertical="center"/>
    </xf>
    <xf numFmtId="0" fontId="45" fillId="3" borderId="10" xfId="1" applyFont="1" applyFill="1" applyBorder="1" applyAlignment="1">
      <alignment horizontal="left" vertical="center"/>
    </xf>
    <xf numFmtId="0" fontId="11" fillId="4" borderId="92" xfId="2" applyFont="1" applyFill="1" applyBorder="1" applyAlignment="1">
      <alignment horizontal="center" vertical="center"/>
    </xf>
    <xf numFmtId="0" fontId="11" fillId="4" borderId="62" xfId="2" applyFont="1" applyFill="1" applyBorder="1" applyAlignment="1">
      <alignment horizontal="center" vertical="center"/>
    </xf>
    <xf numFmtId="0" fontId="11" fillId="4" borderId="93" xfId="2" applyFont="1" applyFill="1" applyBorder="1" applyAlignment="1">
      <alignment horizontal="center" vertical="center"/>
    </xf>
    <xf numFmtId="0" fontId="11" fillId="4" borderId="63" xfId="2" applyFont="1" applyFill="1" applyBorder="1" applyAlignment="1">
      <alignment horizontal="center" vertical="center"/>
    </xf>
    <xf numFmtId="0" fontId="6" fillId="11" borderId="126" xfId="2" applyFont="1" applyFill="1" applyBorder="1" applyAlignment="1">
      <alignment horizontal="center" vertical="center"/>
    </xf>
    <xf numFmtId="0" fontId="6" fillId="11" borderId="127" xfId="2" applyFont="1" applyFill="1" applyBorder="1" applyAlignment="1">
      <alignment horizontal="center" vertical="center"/>
    </xf>
    <xf numFmtId="0" fontId="46" fillId="11" borderId="9" xfId="1" applyFont="1" applyFill="1" applyBorder="1" applyAlignment="1">
      <alignment horizontal="center"/>
    </xf>
    <xf numFmtId="0" fontId="46" fillId="11" borderId="10" xfId="1" applyFont="1" applyFill="1" applyBorder="1" applyAlignment="1">
      <alignment horizontal="center"/>
    </xf>
    <xf numFmtId="0" fontId="6" fillId="3" borderId="50" xfId="2" applyFont="1" applyFill="1" applyBorder="1" applyAlignment="1">
      <alignment horizontal="center" vertical="center"/>
    </xf>
    <xf numFmtId="0" fontId="58" fillId="3" borderId="116" xfId="1" applyFont="1" applyFill="1" applyBorder="1" applyAlignment="1">
      <alignment horizontal="center" vertical="center"/>
    </xf>
    <xf numFmtId="0" fontId="58" fillId="3" borderId="148" xfId="1" applyFont="1" applyFill="1" applyBorder="1" applyAlignment="1">
      <alignment horizontal="center" vertical="center"/>
    </xf>
    <xf numFmtId="0" fontId="58" fillId="3" borderId="149" xfId="1" applyFont="1" applyFill="1" applyBorder="1" applyAlignment="1">
      <alignment horizontal="center" vertical="center"/>
    </xf>
    <xf numFmtId="0" fontId="59" fillId="3" borderId="116" xfId="1" applyFont="1" applyFill="1" applyBorder="1" applyAlignment="1">
      <alignment horizontal="center" vertical="center"/>
    </xf>
    <xf numFmtId="0" fontId="59" fillId="3" borderId="148" xfId="1" applyFont="1" applyFill="1" applyBorder="1" applyAlignment="1">
      <alignment horizontal="center" vertical="center"/>
    </xf>
    <xf numFmtId="0" fontId="59" fillId="3" borderId="149" xfId="1" applyFont="1" applyFill="1" applyBorder="1" applyAlignment="1">
      <alignment horizontal="center" vertical="center"/>
    </xf>
    <xf numFmtId="0" fontId="60" fillId="3" borderId="155" xfId="1" applyFont="1" applyFill="1" applyBorder="1" applyAlignment="1">
      <alignment horizontal="center" textRotation="90"/>
    </xf>
    <xf numFmtId="0" fontId="60" fillId="3" borderId="157" xfId="1" applyFont="1" applyFill="1" applyBorder="1" applyAlignment="1">
      <alignment horizontal="center" textRotation="90"/>
    </xf>
    <xf numFmtId="0" fontId="60" fillId="3" borderId="150" xfId="1" applyFont="1" applyFill="1" applyBorder="1" applyAlignment="1">
      <alignment horizontal="center" textRotation="90"/>
    </xf>
    <xf numFmtId="0" fontId="60" fillId="3" borderId="158" xfId="1" applyFont="1" applyFill="1" applyBorder="1" applyAlignment="1">
      <alignment horizontal="center" textRotation="90"/>
    </xf>
    <xf numFmtId="1" fontId="38" fillId="3" borderId="116" xfId="4" applyNumberFormat="1" applyFont="1" applyFill="1" applyBorder="1" applyAlignment="1" applyProtection="1">
      <alignment horizontal="center" vertical="center"/>
    </xf>
    <xf numFmtId="1" fontId="38" fillId="3" borderId="149" xfId="4" applyNumberFormat="1" applyFont="1" applyFill="1" applyBorder="1" applyAlignment="1" applyProtection="1">
      <alignment horizontal="center" vertical="center"/>
    </xf>
    <xf numFmtId="1" fontId="38" fillId="3" borderId="116" xfId="4" applyNumberFormat="1" applyFont="1" applyFill="1" applyBorder="1" applyAlignment="1" applyProtection="1">
      <alignment horizontal="center" vertical="center" wrapText="1"/>
    </xf>
    <xf numFmtId="1" fontId="38" fillId="3" borderId="149" xfId="4" applyNumberFormat="1" applyFont="1" applyFill="1" applyBorder="1" applyAlignment="1" applyProtection="1">
      <alignment horizontal="center" vertical="center" wrapText="1"/>
    </xf>
    <xf numFmtId="1" fontId="38" fillId="3" borderId="148" xfId="4" applyNumberFormat="1" applyFont="1" applyFill="1" applyBorder="1" applyAlignment="1" applyProtection="1">
      <alignment horizontal="center" vertical="center"/>
    </xf>
    <xf numFmtId="1" fontId="38" fillId="3" borderId="146" xfId="4" applyNumberFormat="1" applyFont="1" applyFill="1" applyBorder="1" applyAlignment="1" applyProtection="1">
      <alignment horizontal="center" vertical="center"/>
    </xf>
    <xf numFmtId="1" fontId="38" fillId="3" borderId="152" xfId="4" applyNumberFormat="1" applyFont="1" applyFill="1" applyBorder="1" applyAlignment="1" applyProtection="1">
      <alignment horizontal="center" vertical="center"/>
    </xf>
    <xf numFmtId="1" fontId="34" fillId="3" borderId="118" xfId="4" applyNumberFormat="1" applyFont="1" applyFill="1" applyBorder="1" applyAlignment="1" applyProtection="1">
      <alignment horizontal="center" vertical="center"/>
    </xf>
    <xf numFmtId="1" fontId="34" fillId="3" borderId="153" xfId="4" applyNumberFormat="1" applyFont="1" applyFill="1" applyBorder="1" applyAlignment="1" applyProtection="1">
      <alignment horizontal="center" vertical="center"/>
    </xf>
    <xf numFmtId="1" fontId="34" fillId="3" borderId="146" xfId="4" applyNumberFormat="1" applyFont="1" applyFill="1" applyBorder="1" applyAlignment="1" applyProtection="1">
      <alignment horizontal="center" vertical="center"/>
    </xf>
    <xf numFmtId="1" fontId="34" fillId="3" borderId="143" xfId="4" applyNumberFormat="1" applyFont="1" applyFill="1" applyBorder="1" applyAlignment="1" applyProtection="1">
      <alignment horizontal="center" vertical="center"/>
    </xf>
    <xf numFmtId="1" fontId="34" fillId="3" borderId="147" xfId="4" applyNumberFormat="1" applyFont="1" applyFill="1" applyBorder="1" applyAlignment="1" applyProtection="1">
      <alignment horizontal="center" vertical="center"/>
    </xf>
    <xf numFmtId="0" fontId="38" fillId="3" borderId="150" xfId="1" applyFont="1" applyFill="1" applyBorder="1" applyAlignment="1">
      <alignment horizontal="center" vertical="center"/>
    </xf>
    <xf numFmtId="0" fontId="38" fillId="3" borderId="116" xfId="1" applyFont="1" applyFill="1" applyBorder="1" applyAlignment="1">
      <alignment horizontal="center" vertical="center"/>
    </xf>
    <xf numFmtId="0" fontId="38" fillId="3" borderId="148" xfId="1" applyFont="1" applyFill="1" applyBorder="1" applyAlignment="1">
      <alignment horizontal="center" vertical="center"/>
    </xf>
    <xf numFmtId="0" fontId="38" fillId="3" borderId="149" xfId="1" applyFont="1" applyFill="1" applyBorder="1" applyAlignment="1">
      <alignment horizontal="center" vertical="center"/>
    </xf>
    <xf numFmtId="1" fontId="38" fillId="3" borderId="150" xfId="4" applyNumberFormat="1" applyFont="1" applyFill="1" applyBorder="1" applyAlignment="1" applyProtection="1">
      <alignment horizontal="center" vertical="center"/>
    </xf>
    <xf numFmtId="164" fontId="3" fillId="2" borderId="0" xfId="1" applyNumberFormat="1" applyFont="1" applyFill="1" applyAlignment="1">
      <alignment horizontal="center"/>
    </xf>
    <xf numFmtId="170" fontId="54" fillId="2" borderId="143" xfId="6" applyNumberFormat="1" applyFont="1" applyFill="1" applyBorder="1" applyAlignment="1">
      <alignment horizontal="center"/>
    </xf>
    <xf numFmtId="0" fontId="38" fillId="3" borderId="146" xfId="1" applyFont="1" applyFill="1" applyBorder="1" applyAlignment="1">
      <alignment horizontal="center" vertical="center"/>
    </xf>
    <xf numFmtId="0" fontId="38" fillId="3" borderId="143" xfId="1" applyFont="1" applyFill="1" applyBorder="1" applyAlignment="1">
      <alignment horizontal="center" vertical="center"/>
    </xf>
    <xf numFmtId="0" fontId="38" fillId="3" borderId="147" xfId="1" applyFont="1" applyFill="1" applyBorder="1" applyAlignment="1">
      <alignment horizontal="center" vertical="center"/>
    </xf>
    <xf numFmtId="1" fontId="38" fillId="3" borderId="148" xfId="4" applyNumberFormat="1" applyFont="1" applyFill="1" applyBorder="1" applyAlignment="1" applyProtection="1">
      <alignment horizontal="center" vertical="center" wrapText="1"/>
    </xf>
    <xf numFmtId="1" fontId="38" fillId="3" borderId="145" xfId="4" applyNumberFormat="1" applyFont="1" applyFill="1" applyBorder="1" applyAlignment="1" applyProtection="1">
      <alignment horizontal="center" vertical="center"/>
    </xf>
    <xf numFmtId="1" fontId="38" fillId="3" borderId="161" xfId="4" applyNumberFormat="1" applyFont="1" applyFill="1" applyBorder="1" applyAlignment="1" applyProtection="1">
      <alignment horizontal="center" vertical="center"/>
    </xf>
    <xf numFmtId="1" fontId="38" fillId="3" borderId="127" xfId="4" applyNumberFormat="1" applyFont="1" applyFill="1" applyBorder="1" applyAlignment="1" applyProtection="1">
      <alignment horizontal="center" vertical="center"/>
    </xf>
    <xf numFmtId="1" fontId="34" fillId="3" borderId="9" xfId="4" applyNumberFormat="1" applyFont="1" applyFill="1" applyBorder="1" applyAlignment="1" applyProtection="1">
      <alignment horizontal="center" vertical="center" wrapText="1"/>
    </xf>
    <xf numFmtId="1" fontId="34" fillId="3" borderId="10" xfId="4" applyNumberFormat="1" applyFont="1" applyFill="1" applyBorder="1" applyAlignment="1" applyProtection="1">
      <alignment horizontal="center" vertical="center" wrapText="1"/>
    </xf>
    <xf numFmtId="1" fontId="34" fillId="3" borderId="160" xfId="4" applyNumberFormat="1" applyFont="1" applyFill="1" applyBorder="1" applyAlignment="1" applyProtection="1">
      <alignment horizontal="center" vertical="center" wrapText="1"/>
    </xf>
    <xf numFmtId="0" fontId="38" fillId="3" borderId="145" xfId="1" applyFont="1" applyFill="1" applyBorder="1" applyAlignment="1">
      <alignment horizontal="center" vertical="center"/>
    </xf>
    <xf numFmtId="0" fontId="38" fillId="3" borderId="9" xfId="1" applyFont="1" applyFill="1" applyBorder="1" applyAlignment="1">
      <alignment horizontal="center" vertical="center"/>
    </xf>
    <xf numFmtId="0" fontId="38" fillId="3" borderId="10" xfId="1" applyFont="1" applyFill="1" applyBorder="1" applyAlignment="1">
      <alignment horizontal="center" vertical="center"/>
    </xf>
    <xf numFmtId="0" fontId="38" fillId="3" borderId="160" xfId="1" applyFont="1" applyFill="1" applyBorder="1" applyAlignment="1">
      <alignment horizontal="center" vertical="center"/>
    </xf>
    <xf numFmtId="0" fontId="19" fillId="0" borderId="169" xfId="1" applyFont="1" applyBorder="1" applyAlignment="1">
      <alignment horizontal="center"/>
    </xf>
    <xf numFmtId="0" fontId="19" fillId="0" borderId="170" xfId="1" applyFont="1" applyBorder="1" applyAlignment="1">
      <alignment horizontal="center"/>
    </xf>
    <xf numFmtId="0" fontId="73" fillId="0" borderId="176" xfId="1" applyFont="1" applyBorder="1" applyAlignment="1">
      <alignment horizontal="left" vertical="center"/>
    </xf>
    <xf numFmtId="0" fontId="74" fillId="0" borderId="176" xfId="1" applyFont="1" applyBorder="1" applyAlignment="1">
      <alignment horizontal="left" vertical="center"/>
    </xf>
    <xf numFmtId="0" fontId="72" fillId="11" borderId="179" xfId="2" applyFont="1" applyFill="1" applyBorder="1" applyAlignment="1">
      <alignment horizontal="center" vertical="center" wrapText="1"/>
    </xf>
    <xf numFmtId="0" fontId="72" fillId="11" borderId="183" xfId="2" applyFont="1" applyFill="1" applyBorder="1" applyAlignment="1">
      <alignment horizontal="center" vertical="center" wrapText="1"/>
    </xf>
    <xf numFmtId="0" fontId="72" fillId="11" borderId="180" xfId="2" applyFont="1" applyFill="1" applyBorder="1" applyAlignment="1">
      <alignment horizontal="center" vertical="center" wrapText="1"/>
    </xf>
    <xf numFmtId="0" fontId="72" fillId="11" borderId="181" xfId="2" applyFont="1" applyFill="1" applyBorder="1" applyAlignment="1">
      <alignment horizontal="center" vertical="center" wrapText="1"/>
    </xf>
    <xf numFmtId="0" fontId="72" fillId="11" borderId="182" xfId="2" applyFont="1" applyFill="1" applyBorder="1" applyAlignment="1">
      <alignment horizontal="center" vertical="center" wrapText="1"/>
    </xf>
    <xf numFmtId="0" fontId="72" fillId="11" borderId="184" xfId="2" applyFont="1" applyFill="1" applyBorder="1" applyAlignment="1">
      <alignment horizontal="center" vertical="center" wrapText="1"/>
    </xf>
    <xf numFmtId="0" fontId="72" fillId="0" borderId="169" xfId="1" applyFont="1" applyBorder="1" applyAlignment="1">
      <alignment horizontal="center"/>
    </xf>
    <xf numFmtId="0" fontId="72" fillId="0" borderId="170" xfId="1" applyFont="1" applyBorder="1" applyAlignment="1">
      <alignment horizontal="center"/>
    </xf>
    <xf numFmtId="0" fontId="6" fillId="3" borderId="50" xfId="1" applyFont="1" applyFill="1" applyBorder="1" applyAlignment="1">
      <alignment horizontal="center" vertical="center"/>
    </xf>
    <xf numFmtId="0" fontId="6" fillId="3" borderId="76" xfId="1" applyFont="1" applyFill="1" applyBorder="1" applyAlignment="1">
      <alignment horizontal="center" vertical="center"/>
    </xf>
    <xf numFmtId="0" fontId="6" fillId="3" borderId="77" xfId="1" applyFont="1" applyFill="1" applyBorder="1" applyAlignment="1">
      <alignment horizontal="center" vertical="center"/>
    </xf>
    <xf numFmtId="0" fontId="6" fillId="3" borderId="78" xfId="1" applyFont="1" applyFill="1" applyBorder="1" applyAlignment="1">
      <alignment horizontal="center" vertical="center"/>
    </xf>
    <xf numFmtId="0" fontId="6" fillId="11" borderId="115" xfId="1" applyFont="1" applyFill="1" applyBorder="1" applyAlignment="1">
      <alignment horizontal="center" vertical="center" wrapText="1"/>
    </xf>
    <xf numFmtId="0" fontId="6" fillId="11" borderId="115" xfId="1" applyFont="1" applyFill="1" applyBorder="1" applyAlignment="1">
      <alignment horizontal="center" vertical="center"/>
    </xf>
    <xf numFmtId="0" fontId="6" fillId="11" borderId="50" xfId="1" applyFont="1" applyFill="1" applyBorder="1" applyAlignment="1">
      <alignment horizontal="center"/>
    </xf>
    <xf numFmtId="0" fontId="34" fillId="3" borderId="50" xfId="1" applyFont="1" applyFill="1" applyBorder="1" applyAlignment="1">
      <alignment horizontal="center"/>
    </xf>
    <xf numFmtId="0" fontId="6" fillId="11" borderId="50" xfId="2" applyFont="1" applyFill="1" applyBorder="1" applyAlignment="1">
      <alignment horizontal="center" vertical="center"/>
    </xf>
    <xf numFmtId="0" fontId="6" fillId="11" borderId="113" xfId="2" applyFont="1" applyFill="1" applyBorder="1" applyAlignment="1">
      <alignment horizontal="center" vertical="center"/>
    </xf>
    <xf numFmtId="0" fontId="34" fillId="3" borderId="76" xfId="1" applyFont="1" applyFill="1" applyBorder="1" applyAlignment="1">
      <alignment horizontal="center"/>
    </xf>
    <xf numFmtId="0" fontId="34" fillId="3" borderId="77" xfId="1" applyFont="1" applyFill="1" applyBorder="1" applyAlignment="1">
      <alignment horizontal="center"/>
    </xf>
    <xf numFmtId="0" fontId="34" fillId="3" borderId="78" xfId="1" applyFont="1" applyFill="1" applyBorder="1" applyAlignment="1">
      <alignment horizontal="center"/>
    </xf>
    <xf numFmtId="0" fontId="6" fillId="3" borderId="113" xfId="2" applyFont="1" applyFill="1" applyBorder="1" applyAlignment="1">
      <alignment horizontal="center" vertical="center"/>
    </xf>
    <xf numFmtId="164" fontId="52" fillId="0" borderId="0" xfId="1" applyNumberFormat="1" applyFont="1" applyAlignment="1">
      <alignment horizontal="left"/>
    </xf>
    <xf numFmtId="0" fontId="45" fillId="3" borderId="76" xfId="1" applyFont="1" applyFill="1" applyBorder="1" applyAlignment="1">
      <alignment horizontal="left" vertical="center"/>
    </xf>
    <xf numFmtId="0" fontId="45" fillId="3" borderId="77" xfId="1" applyFont="1" applyFill="1" applyBorder="1" applyAlignment="1">
      <alignment horizontal="left" vertical="center"/>
    </xf>
    <xf numFmtId="0" fontId="45" fillId="3" borderId="78" xfId="1" applyFont="1" applyFill="1" applyBorder="1" applyAlignment="1">
      <alignment horizontal="left" vertical="center"/>
    </xf>
    <xf numFmtId="164" fontId="23" fillId="0" borderId="0" xfId="1" applyNumberFormat="1" applyFont="1" applyAlignment="1">
      <alignment horizontal="left"/>
    </xf>
    <xf numFmtId="0" fontId="6" fillId="8" borderId="61" xfId="1" applyFont="1" applyFill="1" applyBorder="1" applyAlignment="1">
      <alignment horizontal="center" vertical="center" wrapText="1"/>
    </xf>
    <xf numFmtId="0" fontId="6" fillId="8" borderId="66" xfId="1" applyFont="1" applyFill="1" applyBorder="1" applyAlignment="1">
      <alignment horizontal="center" vertical="center" wrapText="1"/>
    </xf>
    <xf numFmtId="0" fontId="82" fillId="9" borderId="72" xfId="1" applyFont="1" applyFill="1" applyBorder="1" applyAlignment="1">
      <alignment horizontal="center" vertical="center" wrapText="1"/>
    </xf>
    <xf numFmtId="0" fontId="5" fillId="3" borderId="61" xfId="1" applyFont="1" applyFill="1" applyBorder="1" applyAlignment="1">
      <alignment horizontal="center" vertical="center" wrapText="1"/>
    </xf>
    <xf numFmtId="0" fontId="5" fillId="3" borderId="73" xfId="1" applyFont="1" applyFill="1" applyBorder="1" applyAlignment="1">
      <alignment horizontal="center" vertical="center" wrapText="1"/>
    </xf>
    <xf numFmtId="0" fontId="82" fillId="9" borderId="189" xfId="1" applyFont="1" applyFill="1" applyBorder="1" applyAlignment="1">
      <alignment horizontal="center" vertical="center" wrapText="1"/>
    </xf>
    <xf numFmtId="0" fontId="82" fillId="9" borderId="190" xfId="1" applyFont="1" applyFill="1" applyBorder="1" applyAlignment="1">
      <alignment horizontal="center" vertical="center" wrapText="1"/>
    </xf>
    <xf numFmtId="0" fontId="82" fillId="9" borderId="191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left" vertical="center"/>
    </xf>
    <xf numFmtId="0" fontId="34" fillId="3" borderId="122" xfId="1" applyFont="1" applyFill="1" applyBorder="1" applyAlignment="1">
      <alignment horizontal="center" vertical="center" wrapText="1"/>
    </xf>
    <xf numFmtId="0" fontId="34" fillId="3" borderId="124" xfId="1" applyFont="1" applyFill="1" applyBorder="1" applyAlignment="1">
      <alignment horizontal="center" vertical="center" wrapText="1"/>
    </xf>
    <xf numFmtId="0" fontId="34" fillId="3" borderId="93" xfId="1" applyFont="1" applyFill="1" applyBorder="1" applyAlignment="1">
      <alignment horizontal="center" vertical="center" wrapText="1"/>
    </xf>
    <xf numFmtId="0" fontId="34" fillId="3" borderId="196" xfId="1" applyFont="1" applyFill="1" applyBorder="1" applyAlignment="1">
      <alignment horizontal="center" vertical="center" wrapText="1"/>
    </xf>
    <xf numFmtId="0" fontId="38" fillId="3" borderId="93" xfId="1" applyFont="1" applyFill="1" applyBorder="1" applyAlignment="1">
      <alignment horizontal="center" vertical="center" wrapText="1"/>
    </xf>
    <xf numFmtId="0" fontId="38" fillId="3" borderId="73" xfId="1" applyFont="1" applyFill="1" applyBorder="1" applyAlignment="1">
      <alignment horizontal="center" vertical="center" wrapText="1"/>
    </xf>
    <xf numFmtId="0" fontId="38" fillId="3" borderId="197" xfId="1" applyFont="1" applyFill="1" applyBorder="1" applyAlignment="1">
      <alignment horizontal="center" vertical="center" wrapText="1"/>
    </xf>
    <xf numFmtId="0" fontId="38" fillId="3" borderId="74" xfId="1" applyFont="1" applyFill="1" applyBorder="1" applyAlignment="1">
      <alignment horizontal="center" vertical="center" wrapText="1"/>
    </xf>
    <xf numFmtId="0" fontId="6" fillId="15" borderId="76" xfId="1" applyFont="1" applyFill="1" applyBorder="1" applyAlignment="1">
      <alignment horizontal="center" vertical="center" wrapText="1"/>
    </xf>
    <xf numFmtId="0" fontId="6" fillId="15" borderId="77" xfId="1" applyFont="1" applyFill="1" applyBorder="1" applyAlignment="1">
      <alignment horizontal="center" vertical="center" wrapText="1"/>
    </xf>
    <xf numFmtId="0" fontId="6" fillId="15" borderId="78" xfId="1" applyFont="1" applyFill="1" applyBorder="1" applyAlignment="1">
      <alignment horizontal="center" vertical="center" wrapText="1"/>
    </xf>
    <xf numFmtId="0" fontId="6" fillId="3" borderId="76" xfId="1" applyFont="1" applyFill="1" applyBorder="1" applyAlignment="1">
      <alignment horizontal="center" vertical="center" wrapText="1"/>
    </xf>
    <xf numFmtId="0" fontId="6" fillId="3" borderId="77" xfId="1" applyFont="1" applyFill="1" applyBorder="1" applyAlignment="1">
      <alignment horizontal="center" vertical="center" wrapText="1"/>
    </xf>
    <xf numFmtId="0" fontId="6" fillId="3" borderId="78" xfId="1" applyFont="1" applyFill="1" applyBorder="1" applyAlignment="1">
      <alignment horizontal="center" vertical="center" wrapText="1"/>
    </xf>
    <xf numFmtId="0" fontId="6" fillId="3" borderId="50" xfId="1" applyFont="1" applyFill="1" applyBorder="1" applyAlignment="1">
      <alignment horizontal="center" vertical="center" wrapText="1"/>
    </xf>
    <xf numFmtId="0" fontId="45" fillId="3" borderId="50" xfId="1" applyFont="1" applyFill="1" applyBorder="1" applyAlignment="1">
      <alignment horizontal="center"/>
    </xf>
    <xf numFmtId="0" fontId="45" fillId="3" borderId="50" xfId="1" applyFont="1" applyFill="1" applyBorder="1" applyAlignment="1">
      <alignment horizontal="center" vertical="center" wrapText="1"/>
    </xf>
    <xf numFmtId="164" fontId="15" fillId="2" borderId="0" xfId="1" applyNumberFormat="1" applyFont="1" applyFill="1" applyAlignment="1">
      <alignment horizontal="left"/>
    </xf>
    <xf numFmtId="0" fontId="17" fillId="3" borderId="274" xfId="12" applyFont="1" applyFill="1" applyBorder="1" applyAlignment="1">
      <alignment horizontal="center" vertical="center"/>
    </xf>
    <xf numFmtId="0" fontId="17" fillId="3" borderId="179" xfId="1" applyFont="1" applyFill="1" applyBorder="1" applyAlignment="1">
      <alignment horizontal="center" vertical="center"/>
    </xf>
    <xf numFmtId="0" fontId="17" fillId="3" borderId="275" xfId="1" applyFont="1" applyFill="1" applyBorder="1" applyAlignment="1">
      <alignment horizontal="center" vertical="center"/>
    </xf>
    <xf numFmtId="0" fontId="17" fillId="3" borderId="229" xfId="12" applyFont="1" applyFill="1" applyBorder="1" applyAlignment="1">
      <alignment horizontal="center" vertical="center"/>
    </xf>
    <xf numFmtId="0" fontId="17" fillId="3" borderId="276" xfId="1" applyFont="1" applyFill="1" applyBorder="1" applyAlignment="1">
      <alignment horizontal="center" vertical="center"/>
    </xf>
    <xf numFmtId="0" fontId="17" fillId="3" borderId="179" xfId="12" applyFont="1" applyFill="1" applyBorder="1" applyAlignment="1">
      <alignment horizontal="center" vertical="center"/>
    </xf>
    <xf numFmtId="164" fontId="23" fillId="0" borderId="0" xfId="1" applyNumberFormat="1" applyFont="1" applyAlignment="1">
      <alignment horizontal="center"/>
    </xf>
    <xf numFmtId="0" fontId="37" fillId="3" borderId="277" xfId="1" applyFont="1" applyFill="1" applyBorder="1" applyAlignment="1">
      <alignment horizontal="center"/>
    </xf>
    <xf numFmtId="0" fontId="37" fillId="3" borderId="278" xfId="1" applyFont="1" applyFill="1" applyBorder="1" applyAlignment="1">
      <alignment horizontal="center"/>
    </xf>
    <xf numFmtId="0" fontId="90" fillId="0" borderId="0" xfId="13"/>
    <xf numFmtId="167" fontId="4" fillId="0" borderId="0" xfId="13" applyNumberFormat="1" applyFont="1" applyAlignment="1">
      <alignment horizontal="center" vertical="center"/>
    </xf>
    <xf numFmtId="0" fontId="42" fillId="0" borderId="0" xfId="13" applyFont="1"/>
    <xf numFmtId="167" fontId="4" fillId="22" borderId="280" xfId="13" applyNumberFormat="1" applyFont="1" applyFill="1" applyBorder="1" applyAlignment="1">
      <alignment horizontal="center" vertical="center"/>
    </xf>
    <xf numFmtId="0" fontId="26" fillId="22" borderId="280" xfId="13" applyFont="1" applyFill="1" applyBorder="1" applyAlignment="1">
      <alignment horizontal="center" vertical="center"/>
    </xf>
    <xf numFmtId="167" fontId="4" fillId="22" borderId="281" xfId="13" applyNumberFormat="1" applyFont="1" applyFill="1" applyBorder="1" applyAlignment="1">
      <alignment horizontal="center" vertical="center"/>
    </xf>
    <xf numFmtId="0" fontId="26" fillId="22" borderId="281" xfId="13" applyFont="1" applyFill="1" applyBorder="1" applyAlignment="1">
      <alignment horizontal="center" vertical="center"/>
    </xf>
    <xf numFmtId="167" fontId="4" fillId="22" borderId="282" xfId="13" applyNumberFormat="1" applyFont="1" applyFill="1" applyBorder="1" applyAlignment="1">
      <alignment horizontal="center" vertical="center"/>
    </xf>
    <xf numFmtId="0" fontId="26" fillId="22" borderId="282" xfId="13" applyFont="1" applyFill="1" applyBorder="1" applyAlignment="1">
      <alignment horizontal="center" vertical="center"/>
    </xf>
    <xf numFmtId="0" fontId="91" fillId="23" borderId="283" xfId="13" applyFont="1" applyFill="1" applyBorder="1" applyAlignment="1">
      <alignment horizontal="center" vertical="center" wrapText="1"/>
    </xf>
    <xf numFmtId="0" fontId="92" fillId="23" borderId="283" xfId="13" applyFont="1" applyFill="1" applyBorder="1" applyAlignment="1">
      <alignment horizontal="center" vertical="center" wrapText="1"/>
    </xf>
    <xf numFmtId="0" fontId="93" fillId="23" borderId="283" xfId="13" applyFont="1" applyFill="1" applyBorder="1" applyAlignment="1">
      <alignment horizontal="center" vertical="center" wrapText="1"/>
    </xf>
    <xf numFmtId="0" fontId="94" fillId="23" borderId="283" xfId="13" applyFont="1" applyFill="1" applyBorder="1" applyAlignment="1">
      <alignment horizontal="center" vertical="center" wrapText="1"/>
    </xf>
    <xf numFmtId="0" fontId="42" fillId="0" borderId="0" xfId="13" applyFont="1"/>
    <xf numFmtId="0" fontId="95" fillId="0" borderId="0" xfId="13" applyFont="1"/>
    <xf numFmtId="0" fontId="90" fillId="0" borderId="0" xfId="14"/>
    <xf numFmtId="167" fontId="11" fillId="24" borderId="284" xfId="14" applyNumberFormat="1" applyFont="1" applyFill="1" applyBorder="1" applyAlignment="1">
      <alignment horizontal="center" vertical="center"/>
    </xf>
    <xf numFmtId="0" fontId="11" fillId="22" borderId="285" xfId="14" applyFont="1" applyFill="1" applyBorder="1" applyAlignment="1">
      <alignment horizontal="center" vertical="center" wrapText="1"/>
    </xf>
    <xf numFmtId="0" fontId="11" fillId="22" borderId="188" xfId="14" applyFont="1" applyFill="1" applyBorder="1" applyAlignment="1">
      <alignment horizontal="center" vertical="center" wrapText="1"/>
    </xf>
    <xf numFmtId="167" fontId="4" fillId="22" borderId="280" xfId="14" applyNumberFormat="1" applyFont="1" applyFill="1" applyBorder="1" applyAlignment="1">
      <alignment horizontal="center" vertical="center"/>
    </xf>
    <xf numFmtId="0" fontId="26" fillId="22" borderId="280" xfId="14" applyFont="1" applyFill="1" applyBorder="1" applyAlignment="1">
      <alignment horizontal="center" vertical="center"/>
    </xf>
    <xf numFmtId="167" fontId="4" fillId="22" borderId="281" xfId="14" applyNumberFormat="1" applyFont="1" applyFill="1" applyBorder="1" applyAlignment="1">
      <alignment horizontal="center" vertical="center"/>
    </xf>
    <xf numFmtId="0" fontId="26" fillId="22" borderId="281" xfId="14" applyFont="1" applyFill="1" applyBorder="1" applyAlignment="1">
      <alignment horizontal="center" vertical="center"/>
    </xf>
    <xf numFmtId="167" fontId="4" fillId="22" borderId="282" xfId="14" applyNumberFormat="1" applyFont="1" applyFill="1" applyBorder="1" applyAlignment="1">
      <alignment horizontal="center" vertical="center"/>
    </xf>
    <xf numFmtId="0" fontId="26" fillId="22" borderId="282" xfId="14" applyFont="1" applyFill="1" applyBorder="1" applyAlignment="1">
      <alignment horizontal="center" vertical="center"/>
    </xf>
    <xf numFmtId="0" fontId="92" fillId="23" borderId="283" xfId="14" applyFont="1" applyFill="1" applyBorder="1" applyAlignment="1">
      <alignment horizontal="center" vertical="center" wrapText="1"/>
    </xf>
    <xf numFmtId="0" fontId="91" fillId="23" borderId="283" xfId="14" applyFont="1" applyFill="1" applyBorder="1" applyAlignment="1">
      <alignment horizontal="center" vertical="center" wrapText="1"/>
    </xf>
    <xf numFmtId="0" fontId="93" fillId="23" borderId="283" xfId="14" applyFont="1" applyFill="1" applyBorder="1" applyAlignment="1">
      <alignment horizontal="center" vertical="center" wrapText="1"/>
    </xf>
    <xf numFmtId="0" fontId="94" fillId="23" borderId="283" xfId="14" applyFont="1" applyFill="1" applyBorder="1" applyAlignment="1">
      <alignment horizontal="center" vertical="center" wrapText="1"/>
    </xf>
    <xf numFmtId="0" fontId="42" fillId="0" borderId="0" xfId="14" applyFont="1"/>
    <xf numFmtId="0" fontId="42" fillId="0" borderId="0" xfId="14" applyFont="1"/>
    <xf numFmtId="0" fontId="95" fillId="0" borderId="0" xfId="14" applyFont="1"/>
    <xf numFmtId="0" fontId="96" fillId="0" borderId="0" xfId="14" applyFont="1"/>
    <xf numFmtId="169" fontId="96" fillId="0" borderId="141" xfId="14" applyNumberFormat="1" applyFont="1" applyBorder="1"/>
    <xf numFmtId="0" fontId="96" fillId="0" borderId="141" xfId="14" applyFont="1" applyBorder="1"/>
    <xf numFmtId="0" fontId="97" fillId="25" borderId="141" xfId="14" applyFont="1" applyFill="1" applyBorder="1" applyAlignment="1">
      <alignment horizontal="centerContinuous"/>
    </xf>
    <xf numFmtId="0" fontId="98" fillId="0" borderId="141" xfId="14" applyFont="1" applyBorder="1"/>
    <xf numFmtId="0" fontId="99" fillId="0" borderId="0" xfId="14" applyFont="1"/>
    <xf numFmtId="0" fontId="97" fillId="25" borderId="0" xfId="14" applyFont="1" applyFill="1" applyAlignment="1">
      <alignment horizontal="centerContinuous"/>
    </xf>
    <xf numFmtId="0" fontId="97" fillId="25" borderId="0" xfId="14" applyFont="1" applyFill="1" applyAlignment="1">
      <alignment horizontal="center" vertical="center"/>
    </xf>
    <xf numFmtId="169" fontId="96" fillId="0" borderId="0" xfId="14" applyNumberFormat="1" applyFont="1"/>
    <xf numFmtId="169" fontId="97" fillId="25" borderId="141" xfId="14" applyNumberFormat="1" applyFont="1" applyFill="1" applyBorder="1" applyAlignment="1">
      <alignment horizontal="centerContinuous"/>
    </xf>
  </cellXfs>
  <cellStyles count="15">
    <cellStyle name="Hipervínculo" xfId="4" builtinId="8"/>
    <cellStyle name="Hyperlink_Book5" xfId="9" xr:uid="{2AB56A4D-8C20-4A27-A9D3-58EDCCBE99E6}"/>
    <cellStyle name="Millares 2" xfId="11" xr:uid="{CD1E9199-408A-49CE-991C-1FD91C9585D2}"/>
    <cellStyle name="Normal" xfId="0" builtinId="0"/>
    <cellStyle name="Normal 2" xfId="1" xr:uid="{82813928-92BF-4A3F-BD9B-849987936E7F}"/>
    <cellStyle name="Normal 2 2" xfId="14" xr:uid="{C942F8B5-6A93-45A0-B9DC-3C32AE685A3C}"/>
    <cellStyle name="Normal 3" xfId="13" xr:uid="{3E2141EB-6614-4CC6-AA99-6B79AB4B1CD7}"/>
    <cellStyle name="Normal 3 2" xfId="8" xr:uid="{ED88AC24-03CD-4FDC-9A84-1EEBC3E8F1B9}"/>
    <cellStyle name="Normal 5" xfId="5" xr:uid="{B4971A91-D360-4901-AF34-91E0E22632A9}"/>
    <cellStyle name="Normal_Ejecutado_FINAL_2307" xfId="10" xr:uid="{0236E1BF-35C3-4114-B423-D68F729F58D6}"/>
    <cellStyle name="Normal_Ejecutado0910" xfId="2" xr:uid="{D8FCFD32-32D3-4820-953E-4EC5EF69FA33}"/>
    <cellStyle name="Normal_Ejecutado1910" xfId="7" xr:uid="{44B943AF-00E7-415E-A782-95653D13268E}"/>
    <cellStyle name="Normal_EVA_Frecuencia_2303" xfId="12" xr:uid="{6C566F63-98EF-4E7E-BA80-21FC7E634B73}"/>
    <cellStyle name="Normal_SINAC_1" xfId="6" xr:uid="{7202F920-8DAB-47D9-B054-D6484DF1BED1}"/>
    <cellStyle name="Porcentaje 2" xfId="3" xr:uid="{BCCBACE6-2257-45D4-A6A0-E147B6DECCFD}"/>
  </cellStyles>
  <dxfs count="31">
    <dxf>
      <border>
        <left style="thin">
          <color theme="3" tint="0.39994506668294322"/>
        </left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  <fill>
        <patternFill>
          <bgColor indexed="26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10"/>
      </font>
      <fill>
        <patternFill>
          <bgColor indexed="26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10"/>
      </font>
      <fill>
        <patternFill>
          <bgColor indexed="26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10"/>
      </font>
      <fill>
        <patternFill>
          <bgColor indexed="26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10"/>
      </font>
      <fill>
        <patternFill>
          <bgColor indexed="26"/>
        </patternFill>
      </fill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sharedStrings" Target="sharedStrings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GENERACIÓN DE ENERGÍA ELÉCTRICA EJECUTADA POR EMPRESAS INTEGRANTES COES  (MWh)</a:t>
            </a:r>
          </a:p>
        </c:rich>
      </c:tx>
      <c:layout>
        <c:manualLayout>
          <c:xMode val="edge"/>
          <c:yMode val="edge"/>
          <c:x val="0.13045574853967445"/>
          <c:y val="3.806294572233931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924410695942109"/>
          <c:y val="0.12436383180973321"/>
          <c:w val="0.80874745203427734"/>
          <c:h val="0.8627700933141591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RESUMEN!$C$3</c:f>
              <c:strCache>
                <c:ptCount val="1"/>
                <c:pt idx="0">
                  <c:v>EMPRESAS</c:v>
                </c:pt>
              </c:strCache>
            </c:strRef>
          </c:tx>
          <c:invertIfNegative val="0"/>
          <c:cat>
            <c:strRef>
              <c:f>RESUMEN!$C$6:$C$66</c:f>
              <c:strCache>
                <c:ptCount val="61"/>
                <c:pt idx="0">
                  <c:v>KALLPA GENERACION</c:v>
                </c:pt>
                <c:pt idx="1">
                  <c:v>ENGIE</c:v>
                </c:pt>
                <c:pt idx="2">
                  <c:v>ENEL PERÚ</c:v>
                </c:pt>
                <c:pt idx="3">
                  <c:v>ELECTROPERU</c:v>
                </c:pt>
                <c:pt idx="4">
                  <c:v>FENIX POWER</c:v>
                </c:pt>
                <c:pt idx="5">
                  <c:v>HUALLAGA</c:v>
                </c:pt>
                <c:pt idx="6">
                  <c:v>STATKRAFT</c:v>
                </c:pt>
                <c:pt idx="7">
                  <c:v>TERMOCHILCA</c:v>
                </c:pt>
                <c:pt idx="8">
                  <c:v>ORAZUL</c:v>
                </c:pt>
                <c:pt idx="9">
                  <c:v>EGEMSA</c:v>
                </c:pt>
                <c:pt idx="10">
                  <c:v>CHINANGO</c:v>
                </c:pt>
                <c:pt idx="11">
                  <c:v>EGASA</c:v>
                </c:pt>
                <c:pt idx="12">
                  <c:v>CELEPSA</c:v>
                </c:pt>
                <c:pt idx="13">
                  <c:v>ENEL PIURA</c:v>
                </c:pt>
                <c:pt idx="14">
                  <c:v>SAN GABAN</c:v>
                </c:pt>
                <c:pt idx="15">
                  <c:v>INLAD ENERGY</c:v>
                </c:pt>
                <c:pt idx="16">
                  <c:v>ENERGIA EOLICA</c:v>
                </c:pt>
                <c:pt idx="17">
                  <c:v>TRES HERMANAS</c:v>
                </c:pt>
                <c:pt idx="18">
                  <c:v>LA VIRGEN</c:v>
                </c:pt>
                <c:pt idx="19">
                  <c:v>EGEJUNÍN</c:v>
                </c:pt>
                <c:pt idx="20">
                  <c:v>EGEHUANZA</c:v>
                </c:pt>
                <c:pt idx="21">
                  <c:v>SDF ENERGIA</c:v>
                </c:pt>
                <c:pt idx="22">
                  <c:v>SINERSA</c:v>
                </c:pt>
                <c:pt idx="23">
                  <c:v>GENERACIÓN ANDINA</c:v>
                </c:pt>
                <c:pt idx="24">
                  <c:v>EGE SANTA ANA</c:v>
                </c:pt>
                <c:pt idx="25">
                  <c:v>CELEPSA RENOVABLES</c:v>
                </c:pt>
                <c:pt idx="26">
                  <c:v>GEPSA</c:v>
                </c:pt>
                <c:pt idx="27">
                  <c:v>HUAURA POWER GROUP</c:v>
                </c:pt>
                <c:pt idx="28">
                  <c:v>HUANCHOR</c:v>
                </c:pt>
                <c:pt idx="29">
                  <c:v>PARQUE EÓLICO MARCONA</c:v>
                </c:pt>
                <c:pt idx="30">
                  <c:v>TERMOSELVA</c:v>
                </c:pt>
                <c:pt idx="31">
                  <c:v>AIPSA</c:v>
                </c:pt>
                <c:pt idx="32">
                  <c:v>GR TARUCA S.A.C</c:v>
                </c:pt>
                <c:pt idx="33">
                  <c:v>EGERBA</c:v>
                </c:pt>
                <c:pt idx="34">
                  <c:v>AGROAURORA S.A.C.</c:v>
                </c:pt>
                <c:pt idx="35">
                  <c:v>EGESUR</c:v>
                </c:pt>
                <c:pt idx="36">
                  <c:v>GR PAINO S.A.C</c:v>
                </c:pt>
                <c:pt idx="37">
                  <c:v>ANDEAN POWER</c:v>
                </c:pt>
                <c:pt idx="38">
                  <c:v>INVERSIÓN DE ENERGÍAS RENOVABLES S.A.</c:v>
                </c:pt>
                <c:pt idx="39">
                  <c:v>AGUA AZUL</c:v>
                </c:pt>
                <c:pt idx="40">
                  <c:v>BIOENERGÍA DEL CHIRA </c:v>
                </c:pt>
                <c:pt idx="41">
                  <c:v>AGROINDUSTRIA SAN JACINTO</c:v>
                </c:pt>
                <c:pt idx="42">
                  <c:v>PETRAMAS</c:v>
                </c:pt>
                <c:pt idx="43">
                  <c:v>TACNA SOLAR</c:v>
                </c:pt>
                <c:pt idx="44">
                  <c:v>PANAMERICANA SOLAR</c:v>
                </c:pt>
                <c:pt idx="45">
                  <c:v>ELÉCTRICA RIO DOBLE</c:v>
                </c:pt>
                <c:pt idx="46">
                  <c:v>MAJES ARCUS</c:v>
                </c:pt>
                <c:pt idx="47">
                  <c:v>REPARTICION ARCUS</c:v>
                </c:pt>
                <c:pt idx="48">
                  <c:v>MOQUEGUA FV SOLAR</c:v>
                </c:pt>
                <c:pt idx="49">
                  <c:v>ELÉCTRICA YANAPAMPA</c:v>
                </c:pt>
                <c:pt idx="50">
                  <c:v>HIDROCAÑETE</c:v>
                </c:pt>
                <c:pt idx="51">
                  <c:v>MAJA</c:v>
                </c:pt>
                <c:pt idx="52">
                  <c:v>EGECSAC</c:v>
                </c:pt>
                <c:pt idx="53">
                  <c:v>CENTRALES SANTA ROSA S.A.C.</c:v>
                </c:pt>
                <c:pt idx="54">
                  <c:v>ATRIA ENERGÍA</c:v>
                </c:pt>
                <c:pt idx="55">
                  <c:v>COLCA SOLAR S.A.C.</c:v>
                </c:pt>
                <c:pt idx="56">
                  <c:v>SHOUGESA</c:v>
                </c:pt>
                <c:pt idx="57">
                  <c:v>ETEN</c:v>
                </c:pt>
                <c:pt idx="58">
                  <c:v>MINERA CERRO VERDE</c:v>
                </c:pt>
                <c:pt idx="59">
                  <c:v>SAMAY I</c:v>
                </c:pt>
                <c:pt idx="60">
                  <c:v>INFRAESTRUCTURA Y ENERGÍA DEL PERÚ</c:v>
                </c:pt>
              </c:strCache>
            </c:strRef>
          </c:cat>
          <c:val>
            <c:numRef>
              <c:f>RESUMEN!$Q$6:$Q$66</c:f>
              <c:numCache>
                <c:formatCode>#,##0.00</c:formatCode>
                <c:ptCount val="61"/>
                <c:pt idx="0">
                  <c:v>33210.15</c:v>
                </c:pt>
                <c:pt idx="1">
                  <c:v>26658.6</c:v>
                </c:pt>
                <c:pt idx="2">
                  <c:v>22430.7</c:v>
                </c:pt>
                <c:pt idx="3">
                  <c:v>17511</c:v>
                </c:pt>
                <c:pt idx="4">
                  <c:v>12475.05</c:v>
                </c:pt>
                <c:pt idx="5">
                  <c:v>6337.8499999999995</c:v>
                </c:pt>
                <c:pt idx="6">
                  <c:v>6094.9485000000013</c:v>
                </c:pt>
                <c:pt idx="7">
                  <c:v>5958.0499999999993</c:v>
                </c:pt>
                <c:pt idx="8">
                  <c:v>5709.6</c:v>
                </c:pt>
                <c:pt idx="9">
                  <c:v>2542.9000000000005</c:v>
                </c:pt>
                <c:pt idx="10">
                  <c:v>2353.1</c:v>
                </c:pt>
                <c:pt idx="11">
                  <c:v>2066.5</c:v>
                </c:pt>
                <c:pt idx="12">
                  <c:v>2052.1000000000004</c:v>
                </c:pt>
                <c:pt idx="13">
                  <c:v>1825.1999999999996</c:v>
                </c:pt>
                <c:pt idx="14">
                  <c:v>1505.6000000000004</c:v>
                </c:pt>
                <c:pt idx="15">
                  <c:v>1339.5999999999997</c:v>
                </c:pt>
                <c:pt idx="16">
                  <c:v>1284.55</c:v>
                </c:pt>
                <c:pt idx="17">
                  <c:v>1221.9000000000001</c:v>
                </c:pt>
                <c:pt idx="18">
                  <c:v>999.3499999999998</c:v>
                </c:pt>
                <c:pt idx="19">
                  <c:v>863.55000000000018</c:v>
                </c:pt>
                <c:pt idx="20">
                  <c:v>792.65</c:v>
                </c:pt>
                <c:pt idx="21">
                  <c:v>697.29999999999973</c:v>
                </c:pt>
                <c:pt idx="22">
                  <c:v>576.30000000000007</c:v>
                </c:pt>
                <c:pt idx="23">
                  <c:v>544.85000000000014</c:v>
                </c:pt>
                <c:pt idx="24">
                  <c:v>494.50000000000011</c:v>
                </c:pt>
                <c:pt idx="25">
                  <c:v>472.0000000000004</c:v>
                </c:pt>
                <c:pt idx="26">
                  <c:v>419.2</c:v>
                </c:pt>
                <c:pt idx="27">
                  <c:v>405.59999999999968</c:v>
                </c:pt>
                <c:pt idx="28">
                  <c:v>396.75</c:v>
                </c:pt>
                <c:pt idx="29">
                  <c:v>395.14999999999992</c:v>
                </c:pt>
                <c:pt idx="30">
                  <c:v>391.90000000000009</c:v>
                </c:pt>
                <c:pt idx="31">
                  <c:v>353.6</c:v>
                </c:pt>
                <c:pt idx="32">
                  <c:v>343.85</c:v>
                </c:pt>
                <c:pt idx="33">
                  <c:v>331.95000000000005</c:v>
                </c:pt>
                <c:pt idx="34">
                  <c:v>326.85000000000008</c:v>
                </c:pt>
                <c:pt idx="35">
                  <c:v>280.40000000000003</c:v>
                </c:pt>
                <c:pt idx="36">
                  <c:v>263.89999999999992</c:v>
                </c:pt>
                <c:pt idx="37">
                  <c:v>235.3</c:v>
                </c:pt>
                <c:pt idx="38">
                  <c:v>234.40000000000006</c:v>
                </c:pt>
                <c:pt idx="39">
                  <c:v>232.09999999999997</c:v>
                </c:pt>
                <c:pt idx="40">
                  <c:v>202.95000000000002</c:v>
                </c:pt>
                <c:pt idx="41">
                  <c:v>185.32999999999996</c:v>
                </c:pt>
                <c:pt idx="42">
                  <c:v>182.74999999999994</c:v>
                </c:pt>
                <c:pt idx="43">
                  <c:v>171.1</c:v>
                </c:pt>
                <c:pt idx="44">
                  <c:v>148.19999999999999</c:v>
                </c:pt>
                <c:pt idx="45">
                  <c:v>138.65000000000012</c:v>
                </c:pt>
                <c:pt idx="46">
                  <c:v>130.75000000000003</c:v>
                </c:pt>
                <c:pt idx="47">
                  <c:v>128.6</c:v>
                </c:pt>
                <c:pt idx="48">
                  <c:v>123.99999999999997</c:v>
                </c:pt>
                <c:pt idx="49">
                  <c:v>87.449999999999946</c:v>
                </c:pt>
                <c:pt idx="50">
                  <c:v>83.500000000000043</c:v>
                </c:pt>
                <c:pt idx="51">
                  <c:v>74.05</c:v>
                </c:pt>
                <c:pt idx="52">
                  <c:v>60.350000000000016</c:v>
                </c:pt>
                <c:pt idx="53">
                  <c:v>35.649999999999977</c:v>
                </c:pt>
                <c:pt idx="54">
                  <c:v>23.000000000000004</c:v>
                </c:pt>
                <c:pt idx="55">
                  <c:v>8.5000000000000018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5D-4FB8-94A2-62857566E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2257656"/>
        <c:axId val="322259616"/>
      </c:barChart>
      <c:catAx>
        <c:axId val="322257656"/>
        <c:scaling>
          <c:orientation val="maxMin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1400"/>
                </a:pPr>
                <a:r>
                  <a:rPr lang="en-US" sz="1400"/>
                  <a:t>EMPRESAS</a:t>
                </a:r>
              </a:p>
            </c:rich>
          </c:tx>
          <c:layout>
            <c:manualLayout>
              <c:xMode val="edge"/>
              <c:yMode val="edge"/>
              <c:x val="6.6315659172372698E-2"/>
              <c:y val="6.6081769397491538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322259616"/>
        <c:crosses val="autoZero"/>
        <c:auto val="1"/>
        <c:lblAlgn val="ctr"/>
        <c:lblOffset val="100"/>
        <c:noMultiLvlLbl val="0"/>
      </c:catAx>
      <c:valAx>
        <c:axId val="322259616"/>
        <c:scaling>
          <c:orientation val="minMax"/>
        </c:scaling>
        <c:delete val="0"/>
        <c:axPos val="t"/>
        <c:majorGridlines/>
        <c:numFmt formatCode="#,##0" sourceLinked="0"/>
        <c:majorTickMark val="out"/>
        <c:minorTickMark val="none"/>
        <c:tickLblPos val="nextTo"/>
        <c:crossAx val="3222576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/>
            </a:pPr>
            <a:r>
              <a:rPr lang="en-US" sz="2400"/>
              <a:t>DEMANDA MEDIA HORARIA EJECUTADA Y PROGRAMADA DEL  SEIN</a:t>
            </a:r>
            <a:r>
              <a:rPr lang="en-US" sz="2400" baseline="0"/>
              <a:t> </a:t>
            </a:r>
            <a:endParaRPr lang="en-US" sz="2400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6.4506125091052399E-2"/>
          <c:y val="0.12527917474668893"/>
          <c:w val="0.91071996577104908"/>
          <c:h val="0.73410141639669835"/>
        </c:manualLayout>
      </c:layout>
      <c:lineChart>
        <c:grouping val="standard"/>
        <c:varyColors val="0"/>
        <c:ser>
          <c:idx val="0"/>
          <c:order val="0"/>
          <c:tx>
            <c:v>EJECUTADO</c:v>
          </c:tx>
          <c:spPr>
            <a:ln>
              <a:solidFill>
                <a:schemeClr val="tx2"/>
              </a:solidFill>
            </a:ln>
          </c:spPr>
          <c:marker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Lbls>
            <c:delete val="1"/>
          </c:dLbls>
          <c:cat>
            <c:strRef>
              <c:f>DESPACHO_EJECUTADO!$A$7:$A$54</c:f>
              <c:strCache>
                <c:ptCount val="48"/>
                <c:pt idx="0">
                  <c:v>00:30</c:v>
                </c:pt>
                <c:pt idx="1">
                  <c:v>01:00</c:v>
                </c:pt>
                <c:pt idx="2">
                  <c:v>01:30</c:v>
                </c:pt>
                <c:pt idx="3">
                  <c:v>02:00</c:v>
                </c:pt>
                <c:pt idx="4">
                  <c:v>02:30</c:v>
                </c:pt>
                <c:pt idx="5">
                  <c:v>03:00</c:v>
                </c:pt>
                <c:pt idx="6">
                  <c:v>03:30</c:v>
                </c:pt>
                <c:pt idx="7">
                  <c:v>04:00</c:v>
                </c:pt>
                <c:pt idx="8">
                  <c:v>04:30</c:v>
                </c:pt>
                <c:pt idx="9">
                  <c:v>05:00</c:v>
                </c:pt>
                <c:pt idx="10">
                  <c:v>05:30</c:v>
                </c:pt>
                <c:pt idx="11">
                  <c:v>06:00</c:v>
                </c:pt>
                <c:pt idx="12">
                  <c:v>06:30</c:v>
                </c:pt>
                <c:pt idx="13">
                  <c:v>07:00</c:v>
                </c:pt>
                <c:pt idx="14">
                  <c:v>07:30</c:v>
                </c:pt>
                <c:pt idx="15">
                  <c:v>08:00</c:v>
                </c:pt>
                <c:pt idx="16">
                  <c:v>08:30</c:v>
                </c:pt>
                <c:pt idx="17">
                  <c:v>09:00</c:v>
                </c:pt>
                <c:pt idx="18">
                  <c:v>09:30</c:v>
                </c:pt>
                <c:pt idx="19">
                  <c:v>10:00</c:v>
                </c:pt>
                <c:pt idx="20">
                  <c:v>10:30</c:v>
                </c:pt>
                <c:pt idx="21">
                  <c:v>11:00</c:v>
                </c:pt>
                <c:pt idx="22">
                  <c:v>11:30</c:v>
                </c:pt>
                <c:pt idx="23">
                  <c:v>12:00</c:v>
                </c:pt>
                <c:pt idx="24">
                  <c:v>12:30</c:v>
                </c:pt>
                <c:pt idx="25">
                  <c:v>13:00</c:v>
                </c:pt>
                <c:pt idx="26">
                  <c:v>13:30</c:v>
                </c:pt>
                <c:pt idx="27">
                  <c:v>14:00</c:v>
                </c:pt>
                <c:pt idx="28">
                  <c:v>14:30</c:v>
                </c:pt>
                <c:pt idx="29">
                  <c:v>15:00</c:v>
                </c:pt>
                <c:pt idx="30">
                  <c:v>15:30</c:v>
                </c:pt>
                <c:pt idx="31">
                  <c:v>16:00</c:v>
                </c:pt>
                <c:pt idx="32">
                  <c:v>16:30</c:v>
                </c:pt>
                <c:pt idx="33">
                  <c:v>17:00</c:v>
                </c:pt>
                <c:pt idx="34">
                  <c:v>17:30</c:v>
                </c:pt>
                <c:pt idx="35">
                  <c:v>18:00</c:v>
                </c:pt>
                <c:pt idx="36">
                  <c:v>18:30</c:v>
                </c:pt>
                <c:pt idx="37">
                  <c:v>19:00</c:v>
                </c:pt>
                <c:pt idx="38">
                  <c:v>19:30</c:v>
                </c:pt>
                <c:pt idx="39">
                  <c:v>20:00</c:v>
                </c:pt>
                <c:pt idx="40">
                  <c:v>20:30</c:v>
                </c:pt>
                <c:pt idx="41">
                  <c:v>21:00</c:v>
                </c:pt>
                <c:pt idx="42">
                  <c:v>21:30</c:v>
                </c:pt>
                <c:pt idx="43">
                  <c:v>22:00</c:v>
                </c:pt>
                <c:pt idx="44">
                  <c:v>22:30</c:v>
                </c:pt>
                <c:pt idx="45">
                  <c:v>23:00</c:v>
                </c:pt>
                <c:pt idx="46">
                  <c:v>23:30</c:v>
                </c:pt>
                <c:pt idx="47">
                  <c:v>00:00</c:v>
                </c:pt>
              </c:strCache>
            </c:strRef>
          </c:cat>
          <c:val>
            <c:numRef>
              <c:f>DESPACHO_EJECUTADO!$FA$7:$FA$54</c:f>
              <c:numCache>
                <c:formatCode>#,##0.0</c:formatCode>
                <c:ptCount val="48"/>
                <c:pt idx="0">
                  <c:v>6278.9050000000025</c:v>
                </c:pt>
                <c:pt idx="1">
                  <c:v>6178.538000000005</c:v>
                </c:pt>
                <c:pt idx="2">
                  <c:v>6040.8959999999997</c:v>
                </c:pt>
                <c:pt idx="3">
                  <c:v>5944.8859999999995</c:v>
                </c:pt>
                <c:pt idx="4">
                  <c:v>5910.8360000000039</c:v>
                </c:pt>
                <c:pt idx="5">
                  <c:v>5943.1319999999987</c:v>
                </c:pt>
                <c:pt idx="6">
                  <c:v>5951.1370000000024</c:v>
                </c:pt>
                <c:pt idx="7">
                  <c:v>5960.7530000000024</c:v>
                </c:pt>
                <c:pt idx="8">
                  <c:v>5955.7320000000018</c:v>
                </c:pt>
                <c:pt idx="9">
                  <c:v>6057.0500000000011</c:v>
                </c:pt>
                <c:pt idx="10">
                  <c:v>6201.6369999999997</c:v>
                </c:pt>
                <c:pt idx="11">
                  <c:v>6182.6509999999989</c:v>
                </c:pt>
                <c:pt idx="12">
                  <c:v>6354.7870000000012</c:v>
                </c:pt>
                <c:pt idx="13">
                  <c:v>6506.7050000000027</c:v>
                </c:pt>
                <c:pt idx="14">
                  <c:v>6681.6369999999997</c:v>
                </c:pt>
                <c:pt idx="15">
                  <c:v>6726.2649999999994</c:v>
                </c:pt>
                <c:pt idx="16">
                  <c:v>6905.333999999998</c:v>
                </c:pt>
                <c:pt idx="17">
                  <c:v>7148.5109999999986</c:v>
                </c:pt>
                <c:pt idx="18">
                  <c:v>7104.4379999999974</c:v>
                </c:pt>
                <c:pt idx="19">
                  <c:v>7117.0859999999993</c:v>
                </c:pt>
                <c:pt idx="20">
                  <c:v>7158.5320000000002</c:v>
                </c:pt>
                <c:pt idx="21">
                  <c:v>7380.7319999999991</c:v>
                </c:pt>
                <c:pt idx="22">
                  <c:v>7426.9879999999994</c:v>
                </c:pt>
                <c:pt idx="23">
                  <c:v>7336.8029999999981</c:v>
                </c:pt>
                <c:pt idx="24">
                  <c:v>7223.2619999999961</c:v>
                </c:pt>
                <c:pt idx="25">
                  <c:v>7175.5099999999993</c:v>
                </c:pt>
                <c:pt idx="26">
                  <c:v>7277.4140000000016</c:v>
                </c:pt>
                <c:pt idx="27">
                  <c:v>7246.2579999999998</c:v>
                </c:pt>
                <c:pt idx="28">
                  <c:v>7398.1200000000017</c:v>
                </c:pt>
                <c:pt idx="29">
                  <c:v>7418.4999999999991</c:v>
                </c:pt>
                <c:pt idx="30">
                  <c:v>7349.1690000000017</c:v>
                </c:pt>
                <c:pt idx="31">
                  <c:v>7442.1799999999948</c:v>
                </c:pt>
                <c:pt idx="32">
                  <c:v>7244.2390000000023</c:v>
                </c:pt>
                <c:pt idx="33">
                  <c:v>7199.7779999999993</c:v>
                </c:pt>
                <c:pt idx="34">
                  <c:v>7158.3530000000001</c:v>
                </c:pt>
                <c:pt idx="35">
                  <c:v>7034.2480000000005</c:v>
                </c:pt>
                <c:pt idx="36">
                  <c:v>7307.9149999999991</c:v>
                </c:pt>
                <c:pt idx="37">
                  <c:v>7332.95</c:v>
                </c:pt>
                <c:pt idx="38">
                  <c:v>7345.2510000000048</c:v>
                </c:pt>
                <c:pt idx="39">
                  <c:v>7320.9310000000014</c:v>
                </c:pt>
                <c:pt idx="40">
                  <c:v>7337.3210000000036</c:v>
                </c:pt>
                <c:pt idx="41">
                  <c:v>7286.9420000000009</c:v>
                </c:pt>
                <c:pt idx="42">
                  <c:v>7207.6020000000026</c:v>
                </c:pt>
                <c:pt idx="43">
                  <c:v>7119.6009999999987</c:v>
                </c:pt>
                <c:pt idx="44">
                  <c:v>7080.6360000000004</c:v>
                </c:pt>
                <c:pt idx="45">
                  <c:v>6810.551000000004</c:v>
                </c:pt>
                <c:pt idx="46">
                  <c:v>6558.4910000000009</c:v>
                </c:pt>
                <c:pt idx="47">
                  <c:v>6498.1639999999998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34-433D-9991-DD904BD9D39F}"/>
            </c:ext>
          </c:extLst>
        </c:ser>
        <c:ser>
          <c:idx val="1"/>
          <c:order val="1"/>
          <c:tx>
            <c:v>PROGRAMADO</c:v>
          </c:tx>
          <c:spPr>
            <a:ln>
              <a:solidFill>
                <a:srgbClr val="C00000"/>
              </a:solidFill>
            </a:ln>
          </c:spPr>
          <c:marker>
            <c:spPr>
              <a:solidFill>
                <a:srgbClr val="C00000"/>
              </a:solidFill>
              <a:ln>
                <a:solidFill>
                  <a:srgbClr val="C00000"/>
                </a:solidFill>
              </a:ln>
            </c:spPr>
          </c:marker>
          <c:dLbls>
            <c:delete val="1"/>
          </c:dLbls>
          <c:cat>
            <c:strRef>
              <c:f>DESPACHO_EJECUTADO!$A$7:$A$54</c:f>
              <c:strCache>
                <c:ptCount val="48"/>
                <c:pt idx="0">
                  <c:v>00:30</c:v>
                </c:pt>
                <c:pt idx="1">
                  <c:v>01:00</c:v>
                </c:pt>
                <c:pt idx="2">
                  <c:v>01:30</c:v>
                </c:pt>
                <c:pt idx="3">
                  <c:v>02:00</c:v>
                </c:pt>
                <c:pt idx="4">
                  <c:v>02:30</c:v>
                </c:pt>
                <c:pt idx="5">
                  <c:v>03:00</c:v>
                </c:pt>
                <c:pt idx="6">
                  <c:v>03:30</c:v>
                </c:pt>
                <c:pt idx="7">
                  <c:v>04:00</c:v>
                </c:pt>
                <c:pt idx="8">
                  <c:v>04:30</c:v>
                </c:pt>
                <c:pt idx="9">
                  <c:v>05:00</c:v>
                </c:pt>
                <c:pt idx="10">
                  <c:v>05:30</c:v>
                </c:pt>
                <c:pt idx="11">
                  <c:v>06:00</c:v>
                </c:pt>
                <c:pt idx="12">
                  <c:v>06:30</c:v>
                </c:pt>
                <c:pt idx="13">
                  <c:v>07:00</c:v>
                </c:pt>
                <c:pt idx="14">
                  <c:v>07:30</c:v>
                </c:pt>
                <c:pt idx="15">
                  <c:v>08:00</c:v>
                </c:pt>
                <c:pt idx="16">
                  <c:v>08:30</c:v>
                </c:pt>
                <c:pt idx="17">
                  <c:v>09:00</c:v>
                </c:pt>
                <c:pt idx="18">
                  <c:v>09:30</c:v>
                </c:pt>
                <c:pt idx="19">
                  <c:v>10:00</c:v>
                </c:pt>
                <c:pt idx="20">
                  <c:v>10:30</c:v>
                </c:pt>
                <c:pt idx="21">
                  <c:v>11:00</c:v>
                </c:pt>
                <c:pt idx="22">
                  <c:v>11:30</c:v>
                </c:pt>
                <c:pt idx="23">
                  <c:v>12:00</c:v>
                </c:pt>
                <c:pt idx="24">
                  <c:v>12:30</c:v>
                </c:pt>
                <c:pt idx="25">
                  <c:v>13:00</c:v>
                </c:pt>
                <c:pt idx="26">
                  <c:v>13:30</c:v>
                </c:pt>
                <c:pt idx="27">
                  <c:v>14:00</c:v>
                </c:pt>
                <c:pt idx="28">
                  <c:v>14:30</c:v>
                </c:pt>
                <c:pt idx="29">
                  <c:v>15:00</c:v>
                </c:pt>
                <c:pt idx="30">
                  <c:v>15:30</c:v>
                </c:pt>
                <c:pt idx="31">
                  <c:v>16:00</c:v>
                </c:pt>
                <c:pt idx="32">
                  <c:v>16:30</c:v>
                </c:pt>
                <c:pt idx="33">
                  <c:v>17:00</c:v>
                </c:pt>
                <c:pt idx="34">
                  <c:v>17:30</c:v>
                </c:pt>
                <c:pt idx="35">
                  <c:v>18:00</c:v>
                </c:pt>
                <c:pt idx="36">
                  <c:v>18:30</c:v>
                </c:pt>
                <c:pt idx="37">
                  <c:v>19:00</c:v>
                </c:pt>
                <c:pt idx="38">
                  <c:v>19:30</c:v>
                </c:pt>
                <c:pt idx="39">
                  <c:v>20:00</c:v>
                </c:pt>
                <c:pt idx="40">
                  <c:v>20:30</c:v>
                </c:pt>
                <c:pt idx="41">
                  <c:v>21:00</c:v>
                </c:pt>
                <c:pt idx="42">
                  <c:v>21:30</c:v>
                </c:pt>
                <c:pt idx="43">
                  <c:v>22:00</c:v>
                </c:pt>
                <c:pt idx="44">
                  <c:v>22:30</c:v>
                </c:pt>
                <c:pt idx="45">
                  <c:v>23:00</c:v>
                </c:pt>
                <c:pt idx="46">
                  <c:v>23:30</c:v>
                </c:pt>
                <c:pt idx="47">
                  <c:v>00:00</c:v>
                </c:pt>
              </c:strCache>
            </c:strRef>
          </c:cat>
          <c:val>
            <c:numRef>
              <c:f>PROGRAMADO!$GO$5:$GO$52</c:f>
              <c:numCache>
                <c:formatCode>#,##0.0</c:formatCode>
                <c:ptCount val="48"/>
                <c:pt idx="0">
                  <c:v>6317.1730299999981</c:v>
                </c:pt>
                <c:pt idx="1">
                  <c:v>6164.153089999998</c:v>
                </c:pt>
                <c:pt idx="2">
                  <c:v>6094.5684399999982</c:v>
                </c:pt>
                <c:pt idx="3">
                  <c:v>6034.8355999999994</c:v>
                </c:pt>
                <c:pt idx="4">
                  <c:v>6006.2305499999993</c:v>
                </c:pt>
                <c:pt idx="5">
                  <c:v>5983.3029299999989</c:v>
                </c:pt>
                <c:pt idx="6">
                  <c:v>5957.2386699999988</c:v>
                </c:pt>
                <c:pt idx="7">
                  <c:v>5951.2109499999997</c:v>
                </c:pt>
                <c:pt idx="8">
                  <c:v>6014.4411499999987</c:v>
                </c:pt>
                <c:pt idx="9">
                  <c:v>6061.4054499999993</c:v>
                </c:pt>
                <c:pt idx="10">
                  <c:v>6169.4147299999977</c:v>
                </c:pt>
                <c:pt idx="11">
                  <c:v>6199.5561199999984</c:v>
                </c:pt>
                <c:pt idx="12">
                  <c:v>6342.3915899999993</c:v>
                </c:pt>
                <c:pt idx="13">
                  <c:v>6460.0538499999975</c:v>
                </c:pt>
                <c:pt idx="14">
                  <c:v>6634.3973099999976</c:v>
                </c:pt>
                <c:pt idx="15">
                  <c:v>6696.3862499999987</c:v>
                </c:pt>
                <c:pt idx="16">
                  <c:v>6857.233729999999</c:v>
                </c:pt>
                <c:pt idx="17">
                  <c:v>6996.3832899999989</c:v>
                </c:pt>
                <c:pt idx="18">
                  <c:v>7105.6653099999994</c:v>
                </c:pt>
                <c:pt idx="19">
                  <c:v>7183.5824099999982</c:v>
                </c:pt>
                <c:pt idx="20">
                  <c:v>7276.8675599999988</c:v>
                </c:pt>
                <c:pt idx="21">
                  <c:v>7343.1401699999997</c:v>
                </c:pt>
                <c:pt idx="22">
                  <c:v>7401.6509199999982</c:v>
                </c:pt>
                <c:pt idx="23">
                  <c:v>7390.6831599999987</c:v>
                </c:pt>
                <c:pt idx="24">
                  <c:v>7322.0165099999995</c:v>
                </c:pt>
                <c:pt idx="25">
                  <c:v>7246.2100199999986</c:v>
                </c:pt>
                <c:pt idx="26">
                  <c:v>7247.4979399999993</c:v>
                </c:pt>
                <c:pt idx="27">
                  <c:v>7288.9735899999987</c:v>
                </c:pt>
                <c:pt idx="28">
                  <c:v>7402.1256199999998</c:v>
                </c:pt>
                <c:pt idx="29">
                  <c:v>7403.0172999999986</c:v>
                </c:pt>
                <c:pt idx="30">
                  <c:v>7405.1739399999997</c:v>
                </c:pt>
                <c:pt idx="31">
                  <c:v>7336.2982199999988</c:v>
                </c:pt>
                <c:pt idx="32">
                  <c:v>7299.6707299999989</c:v>
                </c:pt>
                <c:pt idx="33">
                  <c:v>7218.655859999998</c:v>
                </c:pt>
                <c:pt idx="34">
                  <c:v>7181.8858499999988</c:v>
                </c:pt>
                <c:pt idx="35">
                  <c:v>7138.3730199999991</c:v>
                </c:pt>
                <c:pt idx="36">
                  <c:v>7280.3797199999981</c:v>
                </c:pt>
                <c:pt idx="37">
                  <c:v>7307.9041399999987</c:v>
                </c:pt>
                <c:pt idx="38">
                  <c:v>7294.991869999998</c:v>
                </c:pt>
                <c:pt idx="39">
                  <c:v>7296.4971299999988</c:v>
                </c:pt>
                <c:pt idx="40">
                  <c:v>7241.1809599999988</c:v>
                </c:pt>
                <c:pt idx="41">
                  <c:v>7204.0829299999978</c:v>
                </c:pt>
                <c:pt idx="42">
                  <c:v>7182.2575499999984</c:v>
                </c:pt>
                <c:pt idx="43">
                  <c:v>7121.1250499999987</c:v>
                </c:pt>
                <c:pt idx="44">
                  <c:v>7032.7952599999981</c:v>
                </c:pt>
                <c:pt idx="45">
                  <c:v>6859.3455099999983</c:v>
                </c:pt>
                <c:pt idx="46">
                  <c:v>6693.4592599999987</c:v>
                </c:pt>
                <c:pt idx="47">
                  <c:v>6518.4380099999989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34-433D-9991-DD904BD9D39F}"/>
            </c:ext>
          </c:extLst>
        </c:ser>
        <c:ser>
          <c:idx val="2"/>
          <c:order val="2"/>
          <c:tx>
            <c:v>REPROGRAMADO</c:v>
          </c:tx>
          <c:spPr>
            <a:ln>
              <a:solidFill>
                <a:srgbClr val="00B050"/>
              </a:solidFill>
            </a:ln>
          </c:spPr>
          <c:marker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dLbls>
            <c:delete val="1"/>
          </c:dLbls>
          <c:cat>
            <c:strRef>
              <c:f>DESPACHO_EJECUTADO!$A$7:$A$54</c:f>
              <c:strCache>
                <c:ptCount val="48"/>
                <c:pt idx="0">
                  <c:v>00:30</c:v>
                </c:pt>
                <c:pt idx="1">
                  <c:v>01:00</c:v>
                </c:pt>
                <c:pt idx="2">
                  <c:v>01:30</c:v>
                </c:pt>
                <c:pt idx="3">
                  <c:v>02:00</c:v>
                </c:pt>
                <c:pt idx="4">
                  <c:v>02:30</c:v>
                </c:pt>
                <c:pt idx="5">
                  <c:v>03:00</c:v>
                </c:pt>
                <c:pt idx="6">
                  <c:v>03:30</c:v>
                </c:pt>
                <c:pt idx="7">
                  <c:v>04:00</c:v>
                </c:pt>
                <c:pt idx="8">
                  <c:v>04:30</c:v>
                </c:pt>
                <c:pt idx="9">
                  <c:v>05:00</c:v>
                </c:pt>
                <c:pt idx="10">
                  <c:v>05:30</c:v>
                </c:pt>
                <c:pt idx="11">
                  <c:v>06:00</c:v>
                </c:pt>
                <c:pt idx="12">
                  <c:v>06:30</c:v>
                </c:pt>
                <c:pt idx="13">
                  <c:v>07:00</c:v>
                </c:pt>
                <c:pt idx="14">
                  <c:v>07:30</c:v>
                </c:pt>
                <c:pt idx="15">
                  <c:v>08:00</c:v>
                </c:pt>
                <c:pt idx="16">
                  <c:v>08:30</c:v>
                </c:pt>
                <c:pt idx="17">
                  <c:v>09:00</c:v>
                </c:pt>
                <c:pt idx="18">
                  <c:v>09:30</c:v>
                </c:pt>
                <c:pt idx="19">
                  <c:v>10:00</c:v>
                </c:pt>
                <c:pt idx="20">
                  <c:v>10:30</c:v>
                </c:pt>
                <c:pt idx="21">
                  <c:v>11:00</c:v>
                </c:pt>
                <c:pt idx="22">
                  <c:v>11:30</c:v>
                </c:pt>
                <c:pt idx="23">
                  <c:v>12:00</c:v>
                </c:pt>
                <c:pt idx="24">
                  <c:v>12:30</c:v>
                </c:pt>
                <c:pt idx="25">
                  <c:v>13:00</c:v>
                </c:pt>
                <c:pt idx="26">
                  <c:v>13:30</c:v>
                </c:pt>
                <c:pt idx="27">
                  <c:v>14:00</c:v>
                </c:pt>
                <c:pt idx="28">
                  <c:v>14:30</c:v>
                </c:pt>
                <c:pt idx="29">
                  <c:v>15:00</c:v>
                </c:pt>
                <c:pt idx="30">
                  <c:v>15:30</c:v>
                </c:pt>
                <c:pt idx="31">
                  <c:v>16:00</c:v>
                </c:pt>
                <c:pt idx="32">
                  <c:v>16:30</c:v>
                </c:pt>
                <c:pt idx="33">
                  <c:v>17:00</c:v>
                </c:pt>
                <c:pt idx="34">
                  <c:v>17:30</c:v>
                </c:pt>
                <c:pt idx="35">
                  <c:v>18:00</c:v>
                </c:pt>
                <c:pt idx="36">
                  <c:v>18:30</c:v>
                </c:pt>
                <c:pt idx="37">
                  <c:v>19:00</c:v>
                </c:pt>
                <c:pt idx="38">
                  <c:v>19:30</c:v>
                </c:pt>
                <c:pt idx="39">
                  <c:v>20:00</c:v>
                </c:pt>
                <c:pt idx="40">
                  <c:v>20:30</c:v>
                </c:pt>
                <c:pt idx="41">
                  <c:v>21:00</c:v>
                </c:pt>
                <c:pt idx="42">
                  <c:v>21:30</c:v>
                </c:pt>
                <c:pt idx="43">
                  <c:v>22:00</c:v>
                </c:pt>
                <c:pt idx="44">
                  <c:v>22:30</c:v>
                </c:pt>
                <c:pt idx="45">
                  <c:v>23:00</c:v>
                </c:pt>
                <c:pt idx="46">
                  <c:v>23:30</c:v>
                </c:pt>
                <c:pt idx="47">
                  <c:v>00:00</c:v>
                </c:pt>
              </c:strCache>
            </c:strRef>
          </c:cat>
          <c:val>
            <c:numRef>
              <c:f>REPROGRAMADO!$FO$5:$FO$52</c:f>
              <c:numCache>
                <c:formatCode>#,##0.0</c:formatCode>
                <c:ptCount val="48"/>
                <c:pt idx="0">
                  <c:v>6262.3450299999977</c:v>
                </c:pt>
                <c:pt idx="1">
                  <c:v>6113.3220899999978</c:v>
                </c:pt>
                <c:pt idx="2">
                  <c:v>6047.9724399999977</c:v>
                </c:pt>
                <c:pt idx="3">
                  <c:v>5992.257599999999</c:v>
                </c:pt>
                <c:pt idx="4">
                  <c:v>5967.5215499999995</c:v>
                </c:pt>
                <c:pt idx="5">
                  <c:v>5947.9989299999988</c:v>
                </c:pt>
                <c:pt idx="6">
                  <c:v>5894.4937100000006</c:v>
                </c:pt>
                <c:pt idx="7">
                  <c:v>5895.1747499999992</c:v>
                </c:pt>
                <c:pt idx="8">
                  <c:v>5957.8804899999996</c:v>
                </c:pt>
                <c:pt idx="9">
                  <c:v>5998.4814199999973</c:v>
                </c:pt>
                <c:pt idx="10">
                  <c:v>6118.1330899999984</c:v>
                </c:pt>
                <c:pt idx="11">
                  <c:v>6146.7196299999987</c:v>
                </c:pt>
                <c:pt idx="12">
                  <c:v>6296.3322399999988</c:v>
                </c:pt>
                <c:pt idx="13">
                  <c:v>6404.8020399999996</c:v>
                </c:pt>
                <c:pt idx="14">
                  <c:v>6570.1206399999983</c:v>
                </c:pt>
                <c:pt idx="15">
                  <c:v>6626.6005899999982</c:v>
                </c:pt>
                <c:pt idx="16">
                  <c:v>6814.5962300000001</c:v>
                </c:pt>
                <c:pt idx="17">
                  <c:v>6951.6259699999991</c:v>
                </c:pt>
                <c:pt idx="18">
                  <c:v>7057.2689099999998</c:v>
                </c:pt>
                <c:pt idx="19">
                  <c:v>7126.9357399999981</c:v>
                </c:pt>
                <c:pt idx="20">
                  <c:v>7220.1076399999984</c:v>
                </c:pt>
                <c:pt idx="21">
                  <c:v>7278.9148100000002</c:v>
                </c:pt>
                <c:pt idx="22">
                  <c:v>7325.4695899999997</c:v>
                </c:pt>
                <c:pt idx="23">
                  <c:v>7308.6387799999984</c:v>
                </c:pt>
                <c:pt idx="24">
                  <c:v>7231.8031499999997</c:v>
                </c:pt>
                <c:pt idx="25">
                  <c:v>7152.4348199999995</c:v>
                </c:pt>
                <c:pt idx="26">
                  <c:v>7152.9728100000002</c:v>
                </c:pt>
                <c:pt idx="27">
                  <c:v>7196.0755499999996</c:v>
                </c:pt>
                <c:pt idx="28">
                  <c:v>7356.0225</c:v>
                </c:pt>
                <c:pt idx="29">
                  <c:v>7362.1065799999988</c:v>
                </c:pt>
                <c:pt idx="30">
                  <c:v>7370.22865</c:v>
                </c:pt>
                <c:pt idx="31">
                  <c:v>7301.8756799999992</c:v>
                </c:pt>
                <c:pt idx="32">
                  <c:v>7266.4097599999986</c:v>
                </c:pt>
                <c:pt idx="33">
                  <c:v>7179.2065899999989</c:v>
                </c:pt>
                <c:pt idx="34">
                  <c:v>7132.5652099999988</c:v>
                </c:pt>
                <c:pt idx="35">
                  <c:v>7083.371689999999</c:v>
                </c:pt>
                <c:pt idx="36">
                  <c:v>7222.9442799999988</c:v>
                </c:pt>
                <c:pt idx="37">
                  <c:v>7246.0058800000006</c:v>
                </c:pt>
                <c:pt idx="38">
                  <c:v>7239.3951999999999</c:v>
                </c:pt>
                <c:pt idx="39">
                  <c:v>7236.1941099999995</c:v>
                </c:pt>
                <c:pt idx="40">
                  <c:v>7179.9790599999988</c:v>
                </c:pt>
                <c:pt idx="41">
                  <c:v>7148.6010699999988</c:v>
                </c:pt>
                <c:pt idx="42">
                  <c:v>7138.9876299999987</c:v>
                </c:pt>
                <c:pt idx="43">
                  <c:v>7081.7851699999992</c:v>
                </c:pt>
                <c:pt idx="44">
                  <c:v>6996.4605499999989</c:v>
                </c:pt>
                <c:pt idx="45">
                  <c:v>6827.8605599999992</c:v>
                </c:pt>
                <c:pt idx="46">
                  <c:v>6662.547599999999</c:v>
                </c:pt>
                <c:pt idx="47">
                  <c:v>6472.2110999999977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34-433D-9991-DD904BD9D39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2258440"/>
        <c:axId val="322258832"/>
      </c:lineChart>
      <c:catAx>
        <c:axId val="322258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s-PE"/>
          </a:p>
        </c:txPr>
        <c:crossAx val="322258832"/>
        <c:crosses val="autoZero"/>
        <c:auto val="1"/>
        <c:lblAlgn val="ctr"/>
        <c:lblOffset val="100"/>
        <c:noMultiLvlLbl val="0"/>
      </c:catAx>
      <c:valAx>
        <c:axId val="322258832"/>
        <c:scaling>
          <c:orientation val="minMax"/>
          <c:max val="7500"/>
          <c:min val="3500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0" vert="horz"/>
              <a:lstStyle/>
              <a:p>
                <a:pPr>
                  <a:defRPr sz="1800"/>
                </a:pPr>
                <a:r>
                  <a:rPr lang="en-US" sz="1800"/>
                  <a:t>MW</a:t>
                </a:r>
              </a:p>
            </c:rich>
          </c:tx>
          <c:layout>
            <c:manualLayout>
              <c:xMode val="edge"/>
              <c:yMode val="edge"/>
              <c:x val="2.4251730546625685E-2"/>
              <c:y val="6.2255065415389534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s-PE"/>
          </a:p>
        </c:txPr>
        <c:crossAx val="322258440"/>
        <c:crosses val="autoZero"/>
        <c:crossBetween val="between"/>
        <c:majorUnit val="200"/>
      </c:valAx>
    </c:plotArea>
    <c:legend>
      <c:legendPos val="r"/>
      <c:layout>
        <c:manualLayout>
          <c:xMode val="edge"/>
          <c:yMode val="edge"/>
          <c:x val="0.15066197138222284"/>
          <c:y val="0.94985689794225281"/>
          <c:w val="0.67992177142627575"/>
          <c:h val="4.9428625128531689E-2"/>
        </c:manualLayout>
      </c:layout>
      <c:overlay val="0"/>
      <c:txPr>
        <a:bodyPr/>
        <a:lstStyle/>
        <a:p>
          <a:pPr>
            <a:defRPr sz="1400"/>
          </a:pPr>
          <a:endParaRPr lang="es-PE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100"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PE"/>
              <a:t>GENERACIÓN ELÉCTRICA POR ÁREAS OPERATIVAS DEL SEIN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6.6628938762333847E-2"/>
          <c:y val="0.13444542717423325"/>
          <c:w val="0.8729542896962722"/>
          <c:h val="0.68316919803743981"/>
        </c:manualLayout>
      </c:layout>
      <c:areaChart>
        <c:grouping val="stacked"/>
        <c:varyColors val="0"/>
        <c:ser>
          <c:idx val="0"/>
          <c:order val="0"/>
          <c:tx>
            <c:strRef>
              <c:f>G_AREAS!$O$6</c:f>
              <c:strCache>
                <c:ptCount val="1"/>
                <c:pt idx="0">
                  <c:v>Generación COES 
Norte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cat>
            <c:numRef>
              <c:f>G_AREAS!$B$7:$B$54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G_AREAS!$O$7:$O$54</c:f>
              <c:numCache>
                <c:formatCode>#,##0.00</c:formatCode>
                <c:ptCount val="48"/>
                <c:pt idx="0">
                  <c:v>462.98</c:v>
                </c:pt>
                <c:pt idx="1">
                  <c:v>423.06999999999994</c:v>
                </c:pt>
                <c:pt idx="2">
                  <c:v>376.38</c:v>
                </c:pt>
                <c:pt idx="3">
                  <c:v>372.76499999999999</c:v>
                </c:pt>
                <c:pt idx="4">
                  <c:v>337.82800000000003</c:v>
                </c:pt>
                <c:pt idx="5">
                  <c:v>351.56799999999998</c:v>
                </c:pt>
                <c:pt idx="6">
                  <c:v>357.20699999999999</c:v>
                </c:pt>
                <c:pt idx="7">
                  <c:v>348.98499999999996</c:v>
                </c:pt>
                <c:pt idx="8">
                  <c:v>380.52199999999999</c:v>
                </c:pt>
                <c:pt idx="9">
                  <c:v>355.09999999999997</c:v>
                </c:pt>
                <c:pt idx="10">
                  <c:v>382.64</c:v>
                </c:pt>
                <c:pt idx="11">
                  <c:v>425.15199999999999</c:v>
                </c:pt>
                <c:pt idx="12">
                  <c:v>433</c:v>
                </c:pt>
                <c:pt idx="13">
                  <c:v>417.52</c:v>
                </c:pt>
                <c:pt idx="14">
                  <c:v>387.65</c:v>
                </c:pt>
                <c:pt idx="15">
                  <c:v>376.90000000000009</c:v>
                </c:pt>
                <c:pt idx="16">
                  <c:v>390.71099999999996</c:v>
                </c:pt>
                <c:pt idx="17">
                  <c:v>426.80899999999991</c:v>
                </c:pt>
                <c:pt idx="18">
                  <c:v>459.64499999999998</c:v>
                </c:pt>
                <c:pt idx="19">
                  <c:v>447.68499999999995</c:v>
                </c:pt>
                <c:pt idx="20">
                  <c:v>460.31199999999995</c:v>
                </c:pt>
                <c:pt idx="21">
                  <c:v>502.95099999999996</c:v>
                </c:pt>
                <c:pt idx="22">
                  <c:v>460.91699999999997</c:v>
                </c:pt>
                <c:pt idx="23">
                  <c:v>471.69799999999998</c:v>
                </c:pt>
                <c:pt idx="24">
                  <c:v>474.90000000000003</c:v>
                </c:pt>
                <c:pt idx="25">
                  <c:v>464.24099999999993</c:v>
                </c:pt>
                <c:pt idx="26">
                  <c:v>513.55400000000009</c:v>
                </c:pt>
                <c:pt idx="27">
                  <c:v>533.774</c:v>
                </c:pt>
                <c:pt idx="28">
                  <c:v>549.65300000000002</c:v>
                </c:pt>
                <c:pt idx="29">
                  <c:v>546.77700000000004</c:v>
                </c:pt>
                <c:pt idx="30">
                  <c:v>544.7639999999999</c:v>
                </c:pt>
                <c:pt idx="31">
                  <c:v>553.42399999999998</c:v>
                </c:pt>
                <c:pt idx="32">
                  <c:v>549.70899999999995</c:v>
                </c:pt>
                <c:pt idx="33">
                  <c:v>584.57600000000002</c:v>
                </c:pt>
                <c:pt idx="34">
                  <c:v>579.56100000000004</c:v>
                </c:pt>
                <c:pt idx="35">
                  <c:v>573.96000000000015</c:v>
                </c:pt>
                <c:pt idx="36">
                  <c:v>567.23400000000004</c:v>
                </c:pt>
                <c:pt idx="37">
                  <c:v>560.9</c:v>
                </c:pt>
                <c:pt idx="38">
                  <c:v>546.88800000000003</c:v>
                </c:pt>
                <c:pt idx="39">
                  <c:v>536.02300000000002</c:v>
                </c:pt>
                <c:pt idx="40">
                  <c:v>524.91300000000001</c:v>
                </c:pt>
                <c:pt idx="41">
                  <c:v>489.88099999999997</c:v>
                </c:pt>
                <c:pt idx="42">
                  <c:v>494.51399999999995</c:v>
                </c:pt>
                <c:pt idx="43">
                  <c:v>490.63</c:v>
                </c:pt>
                <c:pt idx="44">
                  <c:v>478.82900000000006</c:v>
                </c:pt>
                <c:pt idx="45">
                  <c:v>473.05100000000004</c:v>
                </c:pt>
                <c:pt idx="46">
                  <c:v>439.69899999999996</c:v>
                </c:pt>
                <c:pt idx="47">
                  <c:v>404.65300000000002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C6-4CDF-ADC2-20EB5C374548}"/>
            </c:ext>
          </c:extLst>
        </c:ser>
        <c:ser>
          <c:idx val="1"/>
          <c:order val="1"/>
          <c:tx>
            <c:strRef>
              <c:f>G_AREAS!$P$6</c:f>
              <c:strCache>
                <c:ptCount val="1"/>
                <c:pt idx="0">
                  <c:v>Generación COES 
Centro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solidFill>
                <a:schemeClr val="accent5">
                  <a:lumMod val="75000"/>
                </a:schemeClr>
              </a:solidFill>
            </a:ln>
          </c:spPr>
          <c:cat>
            <c:numRef>
              <c:f>G_AREAS!$B$7:$B$54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G_AREAS!$P$7:$P$54</c:f>
              <c:numCache>
                <c:formatCode>#,##0.00</c:formatCode>
                <c:ptCount val="48"/>
                <c:pt idx="0">
                  <c:v>5496.3360000000002</c:v>
                </c:pt>
                <c:pt idx="1">
                  <c:v>5443.9760000000006</c:v>
                </c:pt>
                <c:pt idx="2">
                  <c:v>5358.1239999999998</c:v>
                </c:pt>
                <c:pt idx="3">
                  <c:v>5260.0300000000007</c:v>
                </c:pt>
                <c:pt idx="4">
                  <c:v>5267.0129999999999</c:v>
                </c:pt>
                <c:pt idx="5">
                  <c:v>5278.9490000000005</c:v>
                </c:pt>
                <c:pt idx="6">
                  <c:v>5282.3220000000001</c:v>
                </c:pt>
                <c:pt idx="7">
                  <c:v>5306.8510000000006</c:v>
                </c:pt>
                <c:pt idx="8">
                  <c:v>5263.0999999999995</c:v>
                </c:pt>
                <c:pt idx="9">
                  <c:v>5394.2389999999996</c:v>
                </c:pt>
                <c:pt idx="10">
                  <c:v>5495.4879999999994</c:v>
                </c:pt>
                <c:pt idx="11">
                  <c:v>5385.2989999999991</c:v>
                </c:pt>
                <c:pt idx="12">
                  <c:v>5543.0820000000003</c:v>
                </c:pt>
                <c:pt idx="13">
                  <c:v>5706.3849999999984</c:v>
                </c:pt>
                <c:pt idx="14">
                  <c:v>5836.0810000000001</c:v>
                </c:pt>
                <c:pt idx="15">
                  <c:v>5833.7599999999993</c:v>
                </c:pt>
                <c:pt idx="16">
                  <c:v>5882.7139999999999</c:v>
                </c:pt>
                <c:pt idx="17">
                  <c:v>6045.2929999999997</c:v>
                </c:pt>
                <c:pt idx="18">
                  <c:v>5961.351999999999</c:v>
                </c:pt>
                <c:pt idx="19">
                  <c:v>6048.1669999999995</c:v>
                </c:pt>
                <c:pt idx="20">
                  <c:v>6011.0529999999999</c:v>
                </c:pt>
                <c:pt idx="21">
                  <c:v>6269.0349999999999</c:v>
                </c:pt>
                <c:pt idx="22">
                  <c:v>6339.5209999999988</c:v>
                </c:pt>
                <c:pt idx="23">
                  <c:v>6161.5820000000012</c:v>
                </c:pt>
                <c:pt idx="24">
                  <c:v>6056.2320000000009</c:v>
                </c:pt>
                <c:pt idx="25">
                  <c:v>6024.139000000001</c:v>
                </c:pt>
                <c:pt idx="26">
                  <c:v>6066.4259999999995</c:v>
                </c:pt>
                <c:pt idx="27">
                  <c:v>6022.8510000000006</c:v>
                </c:pt>
                <c:pt idx="28">
                  <c:v>6168.2350000000006</c:v>
                </c:pt>
                <c:pt idx="29">
                  <c:v>6200.8910000000014</c:v>
                </c:pt>
                <c:pt idx="30">
                  <c:v>6164.8720000000021</c:v>
                </c:pt>
                <c:pt idx="31">
                  <c:v>6277.7220000000007</c:v>
                </c:pt>
                <c:pt idx="32">
                  <c:v>6178.9740000000002</c:v>
                </c:pt>
                <c:pt idx="33">
                  <c:v>6190.5520000000006</c:v>
                </c:pt>
                <c:pt idx="34">
                  <c:v>6236.9409999999998</c:v>
                </c:pt>
                <c:pt idx="35">
                  <c:v>6020.6370000000006</c:v>
                </c:pt>
                <c:pt idx="36">
                  <c:v>6304.331000000001</c:v>
                </c:pt>
                <c:pt idx="37">
                  <c:v>6332.8969999999999</c:v>
                </c:pt>
                <c:pt idx="38">
                  <c:v>6359.91</c:v>
                </c:pt>
                <c:pt idx="39">
                  <c:v>6372.2560000000003</c:v>
                </c:pt>
                <c:pt idx="40">
                  <c:v>6403.3560000000016</c:v>
                </c:pt>
                <c:pt idx="41">
                  <c:v>6382.005000000001</c:v>
                </c:pt>
                <c:pt idx="42">
                  <c:v>6306.1379999999999</c:v>
                </c:pt>
                <c:pt idx="43">
                  <c:v>6289.42</c:v>
                </c:pt>
                <c:pt idx="44">
                  <c:v>6265.7559999999994</c:v>
                </c:pt>
                <c:pt idx="45">
                  <c:v>6003.9470000000001</c:v>
                </c:pt>
                <c:pt idx="46">
                  <c:v>5808.5380000000005</c:v>
                </c:pt>
                <c:pt idx="47">
                  <c:v>5776.0590000000011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C6-4CDF-ADC2-20EB5C374548}"/>
            </c:ext>
          </c:extLst>
        </c:ser>
        <c:ser>
          <c:idx val="2"/>
          <c:order val="2"/>
          <c:tx>
            <c:strRef>
              <c:f>G_AREAS!$Q$6</c:f>
              <c:strCache>
                <c:ptCount val="1"/>
                <c:pt idx="0">
                  <c:v>Generación COES 
Sur</c:v>
                </c:pt>
              </c:strCache>
            </c:strRef>
          </c:tx>
          <c:cat>
            <c:numRef>
              <c:f>G_AREAS!$B$7:$B$54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G_AREAS!$Q$7:$Q$54</c:f>
              <c:numCache>
                <c:formatCode>#,##0.00</c:formatCode>
                <c:ptCount val="48"/>
                <c:pt idx="0">
                  <c:v>319.58900000000006</c:v>
                </c:pt>
                <c:pt idx="1">
                  <c:v>311.49200000000002</c:v>
                </c:pt>
                <c:pt idx="2">
                  <c:v>306.392</c:v>
                </c:pt>
                <c:pt idx="3">
                  <c:v>312.09100000000007</c:v>
                </c:pt>
                <c:pt idx="4">
                  <c:v>305.995</c:v>
                </c:pt>
                <c:pt idx="5">
                  <c:v>312.61500000000001</c:v>
                </c:pt>
                <c:pt idx="6">
                  <c:v>311.60799999999995</c:v>
                </c:pt>
                <c:pt idx="7">
                  <c:v>304.91700000000003</c:v>
                </c:pt>
                <c:pt idx="8">
                  <c:v>312.11</c:v>
                </c:pt>
                <c:pt idx="9">
                  <c:v>307.71100000000007</c:v>
                </c:pt>
                <c:pt idx="10">
                  <c:v>323.50900000000001</c:v>
                </c:pt>
                <c:pt idx="11">
                  <c:v>372.20000000000005</c:v>
                </c:pt>
                <c:pt idx="12">
                  <c:v>378.70499999999998</c:v>
                </c:pt>
                <c:pt idx="13">
                  <c:v>382.79999999999995</c:v>
                </c:pt>
                <c:pt idx="14">
                  <c:v>457.90600000000006</c:v>
                </c:pt>
                <c:pt idx="15">
                  <c:v>515.60500000000002</c:v>
                </c:pt>
                <c:pt idx="16">
                  <c:v>631.90900000000011</c:v>
                </c:pt>
                <c:pt idx="17">
                  <c:v>676.40899999999999</c:v>
                </c:pt>
                <c:pt idx="18">
                  <c:v>683.44099999999992</c:v>
                </c:pt>
                <c:pt idx="19">
                  <c:v>621.23399999999992</c:v>
                </c:pt>
                <c:pt idx="20">
                  <c:v>687.16700000000003</c:v>
                </c:pt>
                <c:pt idx="21">
                  <c:v>608.74599999999998</c:v>
                </c:pt>
                <c:pt idx="22">
                  <c:v>626.54999999999995</c:v>
                </c:pt>
                <c:pt idx="23">
                  <c:v>703.52299999999991</c:v>
                </c:pt>
                <c:pt idx="24">
                  <c:v>692.12999999999988</c:v>
                </c:pt>
                <c:pt idx="25">
                  <c:v>687.13000000000011</c:v>
                </c:pt>
                <c:pt idx="26">
                  <c:v>697.43400000000008</c:v>
                </c:pt>
                <c:pt idx="27">
                  <c:v>689.63300000000004</c:v>
                </c:pt>
                <c:pt idx="28">
                  <c:v>680.23199999999997</c:v>
                </c:pt>
                <c:pt idx="29">
                  <c:v>670.83199999999988</c:v>
                </c:pt>
                <c:pt idx="30">
                  <c:v>639.53300000000002</c:v>
                </c:pt>
                <c:pt idx="31">
                  <c:v>611.03399999999988</c:v>
                </c:pt>
                <c:pt idx="32">
                  <c:v>515.55599999999993</c:v>
                </c:pt>
                <c:pt idx="33">
                  <c:v>424.65</c:v>
                </c:pt>
                <c:pt idx="34">
                  <c:v>341.85099999999994</c:v>
                </c:pt>
                <c:pt idx="35">
                  <c:v>439.65100000000001</c:v>
                </c:pt>
                <c:pt idx="36">
                  <c:v>436.35</c:v>
                </c:pt>
                <c:pt idx="37">
                  <c:v>439.15300000000002</c:v>
                </c:pt>
                <c:pt idx="38">
                  <c:v>438.45299999999997</c:v>
                </c:pt>
                <c:pt idx="39">
                  <c:v>412.65199999999993</c:v>
                </c:pt>
                <c:pt idx="40">
                  <c:v>409.05199999999996</c:v>
                </c:pt>
                <c:pt idx="41">
                  <c:v>415.05599999999998</c:v>
                </c:pt>
                <c:pt idx="42">
                  <c:v>406.95000000000005</c:v>
                </c:pt>
                <c:pt idx="43">
                  <c:v>339.55100000000004</c:v>
                </c:pt>
                <c:pt idx="44">
                  <c:v>336.05099999999999</c:v>
                </c:pt>
                <c:pt idx="45">
                  <c:v>333.55299999999994</c:v>
                </c:pt>
                <c:pt idx="46">
                  <c:v>310.25400000000002</c:v>
                </c:pt>
                <c:pt idx="47">
                  <c:v>317.452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C6-4CDF-ADC2-20EB5C3745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4694432"/>
        <c:axId val="324689728"/>
      </c:areaChart>
      <c:catAx>
        <c:axId val="324694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PE"/>
                  <a:t>MW</a:t>
                </a:r>
              </a:p>
            </c:rich>
          </c:tx>
          <c:layout>
            <c:manualLayout>
              <c:xMode val="edge"/>
              <c:yMode val="edge"/>
              <c:x val="1.7898702902889852E-2"/>
              <c:y val="6.4145829685726768E-2"/>
            </c:manualLayout>
          </c:layout>
          <c:overlay val="0"/>
        </c:title>
        <c:numFmt formatCode="h:mm" sourceLinked="1"/>
        <c:majorTickMark val="out"/>
        <c:minorTickMark val="none"/>
        <c:tickLblPos val="nextTo"/>
        <c:crossAx val="324689728"/>
        <c:crosses val="autoZero"/>
        <c:auto val="1"/>
        <c:lblAlgn val="ctr"/>
        <c:lblOffset val="100"/>
        <c:tickLblSkip val="5"/>
        <c:tickMarkSkip val="2"/>
        <c:noMultiLvlLbl val="0"/>
      </c:catAx>
      <c:valAx>
        <c:axId val="324689728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32469443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3.2789323869727556E-2"/>
          <c:y val="0.8829475177085111"/>
          <c:w val="0.96721067613027278"/>
          <c:h val="0.1170524822914891"/>
        </c:manualLayout>
      </c:layout>
      <c:overlay val="0"/>
      <c:txPr>
        <a:bodyPr/>
        <a:lstStyle/>
        <a:p>
          <a:pPr>
            <a:defRPr sz="1400"/>
          </a:pPr>
          <a:endParaRPr lang="es-PE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GENERACIÓN ELÉCTRICA DEL</a:t>
            </a:r>
            <a:r>
              <a:rPr lang="en-US" baseline="0"/>
              <a:t> SEIN POR TIPO DE GENERACIÓN</a:t>
            </a:r>
            <a:endParaRPr lang="en-US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150127936702862E-2"/>
          <c:y val="0.11898661588196049"/>
          <c:w val="0.88827633450788579"/>
          <c:h val="0.71302501939984653"/>
        </c:manualLayout>
      </c:layout>
      <c:areaChart>
        <c:grouping val="stacked"/>
        <c:varyColors val="0"/>
        <c:ser>
          <c:idx val="0"/>
          <c:order val="0"/>
          <c:tx>
            <c:strRef>
              <c:f>G_AREAS!$T$6</c:f>
              <c:strCache>
                <c:ptCount val="1"/>
                <c:pt idx="0">
                  <c:v>HÍDRICO</c:v>
                </c:pt>
              </c:strCache>
            </c:strRef>
          </c:tx>
          <c:spPr>
            <a:solidFill>
              <a:srgbClr val="00B0F0"/>
            </a:solidFill>
            <a:ln>
              <a:solidFill>
                <a:srgbClr val="00B0F0"/>
              </a:solidFill>
            </a:ln>
          </c:spPr>
          <c:cat>
            <c:numRef>
              <c:f>G_AREAS!$S$7:$S$54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G_AREAS!$T$7:$T$54</c:f>
              <c:numCache>
                <c:formatCode>#,##0.00</c:formatCode>
                <c:ptCount val="48"/>
                <c:pt idx="0">
                  <c:v>2544.6149999999998</c:v>
                </c:pt>
                <c:pt idx="1">
                  <c:v>2441.7580000000003</c:v>
                </c:pt>
                <c:pt idx="2">
                  <c:v>2334.5059999999999</c:v>
                </c:pt>
                <c:pt idx="3">
                  <c:v>2221.826</c:v>
                </c:pt>
                <c:pt idx="4">
                  <c:v>2166.4159999999997</c:v>
                </c:pt>
                <c:pt idx="5">
                  <c:v>2157.6820000000007</c:v>
                </c:pt>
                <c:pt idx="6">
                  <c:v>2143.9470000000001</c:v>
                </c:pt>
                <c:pt idx="7">
                  <c:v>2070.2930000000001</c:v>
                </c:pt>
                <c:pt idx="8">
                  <c:v>2064.1320000000001</c:v>
                </c:pt>
                <c:pt idx="9">
                  <c:v>2139.2700000000004</c:v>
                </c:pt>
                <c:pt idx="10">
                  <c:v>2303.0170000000003</c:v>
                </c:pt>
                <c:pt idx="11">
                  <c:v>2378.1210000000001</c:v>
                </c:pt>
                <c:pt idx="12">
                  <c:v>2552.5169999999998</c:v>
                </c:pt>
                <c:pt idx="13">
                  <c:v>2809.7649999999985</c:v>
                </c:pt>
                <c:pt idx="14">
                  <c:v>2799.2670000000007</c:v>
                </c:pt>
                <c:pt idx="15">
                  <c:v>2743.6549999999997</c:v>
                </c:pt>
                <c:pt idx="16">
                  <c:v>2785.1240000000003</c:v>
                </c:pt>
                <c:pt idx="17">
                  <c:v>3010.1010000000001</c:v>
                </c:pt>
                <c:pt idx="18">
                  <c:v>2968.0879999999993</c:v>
                </c:pt>
                <c:pt idx="19">
                  <c:v>3053.4959999999996</c:v>
                </c:pt>
                <c:pt idx="20">
                  <c:v>3066.0119999999993</c:v>
                </c:pt>
                <c:pt idx="21">
                  <c:v>3378.2820000000002</c:v>
                </c:pt>
                <c:pt idx="22">
                  <c:v>3405.9679999999998</c:v>
                </c:pt>
                <c:pt idx="23">
                  <c:v>3181.8930000000009</c:v>
                </c:pt>
                <c:pt idx="24">
                  <c:v>3080.7520000000009</c:v>
                </c:pt>
                <c:pt idx="25">
                  <c:v>3092.4800000000005</c:v>
                </c:pt>
                <c:pt idx="26">
                  <c:v>3153.7739999999999</c:v>
                </c:pt>
                <c:pt idx="27">
                  <c:v>3117.098</c:v>
                </c:pt>
                <c:pt idx="28">
                  <c:v>3232.0700000000006</c:v>
                </c:pt>
                <c:pt idx="29">
                  <c:v>3176.4300000000007</c:v>
                </c:pt>
                <c:pt idx="30">
                  <c:v>3105.3590000000008</c:v>
                </c:pt>
                <c:pt idx="31">
                  <c:v>3365.59</c:v>
                </c:pt>
                <c:pt idx="32">
                  <c:v>3333.0790000000006</c:v>
                </c:pt>
                <c:pt idx="33">
                  <c:v>3354.0679999999993</c:v>
                </c:pt>
                <c:pt idx="34">
                  <c:v>3398.9529999999995</c:v>
                </c:pt>
                <c:pt idx="35">
                  <c:v>3323.6580000000004</c:v>
                </c:pt>
                <c:pt idx="36">
                  <c:v>3550.6550000000007</c:v>
                </c:pt>
                <c:pt idx="37">
                  <c:v>3499.1400000000003</c:v>
                </c:pt>
                <c:pt idx="38">
                  <c:v>3468.261</c:v>
                </c:pt>
                <c:pt idx="39">
                  <c:v>3409.4109999999996</c:v>
                </c:pt>
                <c:pt idx="40">
                  <c:v>3438.2210000000009</c:v>
                </c:pt>
                <c:pt idx="41">
                  <c:v>3420.2820000000006</c:v>
                </c:pt>
                <c:pt idx="42">
                  <c:v>3357.3420000000006</c:v>
                </c:pt>
                <c:pt idx="43">
                  <c:v>3293.8209999999999</c:v>
                </c:pt>
                <c:pt idx="44">
                  <c:v>3347.0559999999996</c:v>
                </c:pt>
                <c:pt idx="45">
                  <c:v>3087.2509999999997</c:v>
                </c:pt>
                <c:pt idx="46">
                  <c:v>2999.241</c:v>
                </c:pt>
                <c:pt idx="47">
                  <c:v>2973.554000000001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0-40CA-AE03-977E3CD8C1B5}"/>
            </c:ext>
          </c:extLst>
        </c:ser>
        <c:ser>
          <c:idx val="2"/>
          <c:order val="1"/>
          <c:tx>
            <c:strRef>
              <c:f>G_AREAS!$V$6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</c:spPr>
          <c:cat>
            <c:numRef>
              <c:f>G_AREAS!$S$7:$S$54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G_AREAS!$V$7:$V$54</c:f>
              <c:numCache>
                <c:formatCode>#,##0.00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</c:v>
                </c:pt>
                <c:pt idx="10">
                  <c:v>8.1</c:v>
                </c:pt>
                <c:pt idx="11">
                  <c:v>58.5</c:v>
                </c:pt>
                <c:pt idx="12">
                  <c:v>71.999999999999986</c:v>
                </c:pt>
                <c:pt idx="13">
                  <c:v>72.599999999999994</c:v>
                </c:pt>
                <c:pt idx="14">
                  <c:v>129.19999999999999</c:v>
                </c:pt>
                <c:pt idx="15">
                  <c:v>178.3</c:v>
                </c:pt>
                <c:pt idx="16">
                  <c:v>296.80000000000007</c:v>
                </c:pt>
                <c:pt idx="17">
                  <c:v>353.40000000000003</c:v>
                </c:pt>
                <c:pt idx="18">
                  <c:v>362.99999999999994</c:v>
                </c:pt>
                <c:pt idx="19">
                  <c:v>292.09999999999997</c:v>
                </c:pt>
                <c:pt idx="20">
                  <c:v>357.30000000000007</c:v>
                </c:pt>
                <c:pt idx="21">
                  <c:v>263.89999999999998</c:v>
                </c:pt>
                <c:pt idx="22">
                  <c:v>250.8</c:v>
                </c:pt>
                <c:pt idx="23">
                  <c:v>394.6</c:v>
                </c:pt>
                <c:pt idx="24">
                  <c:v>369.09999999999997</c:v>
                </c:pt>
                <c:pt idx="25">
                  <c:v>376.90000000000003</c:v>
                </c:pt>
                <c:pt idx="26">
                  <c:v>380.30000000000007</c:v>
                </c:pt>
                <c:pt idx="27">
                  <c:v>376.7</c:v>
                </c:pt>
                <c:pt idx="28">
                  <c:v>367</c:v>
                </c:pt>
                <c:pt idx="29">
                  <c:v>352.7</c:v>
                </c:pt>
                <c:pt idx="30">
                  <c:v>330.90000000000003</c:v>
                </c:pt>
                <c:pt idx="31">
                  <c:v>293.09999999999991</c:v>
                </c:pt>
                <c:pt idx="32">
                  <c:v>191.99999999999997</c:v>
                </c:pt>
                <c:pt idx="33">
                  <c:v>90.6</c:v>
                </c:pt>
                <c:pt idx="34">
                  <c:v>13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0-40CA-AE03-977E3CD8C1B5}"/>
            </c:ext>
          </c:extLst>
        </c:ser>
        <c:ser>
          <c:idx val="3"/>
          <c:order val="2"/>
          <c:tx>
            <c:strRef>
              <c:f>G_AREAS!$W$6</c:f>
              <c:strCache>
                <c:ptCount val="1"/>
                <c:pt idx="0">
                  <c:v>EÓLICO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</c:spPr>
          <c:cat>
            <c:numRef>
              <c:f>G_AREAS!$S$7:$S$54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G_AREAS!$W$7:$W$54</c:f>
              <c:numCache>
                <c:formatCode>#,##0.00</c:formatCode>
                <c:ptCount val="48"/>
                <c:pt idx="0">
                  <c:v>110.3</c:v>
                </c:pt>
                <c:pt idx="1">
                  <c:v>104.6</c:v>
                </c:pt>
                <c:pt idx="2">
                  <c:v>85</c:v>
                </c:pt>
                <c:pt idx="3">
                  <c:v>92</c:v>
                </c:pt>
                <c:pt idx="4">
                  <c:v>127.1</c:v>
                </c:pt>
                <c:pt idx="5">
                  <c:v>149.69999999999999</c:v>
                </c:pt>
                <c:pt idx="6">
                  <c:v>179.5</c:v>
                </c:pt>
                <c:pt idx="7">
                  <c:v>232.9</c:v>
                </c:pt>
                <c:pt idx="8">
                  <c:v>254.8</c:v>
                </c:pt>
                <c:pt idx="9">
                  <c:v>287.09999999999997</c:v>
                </c:pt>
                <c:pt idx="10">
                  <c:v>356.7</c:v>
                </c:pt>
                <c:pt idx="11">
                  <c:v>350.7</c:v>
                </c:pt>
                <c:pt idx="12">
                  <c:v>350.2</c:v>
                </c:pt>
                <c:pt idx="13">
                  <c:v>337.20000000000005</c:v>
                </c:pt>
                <c:pt idx="14">
                  <c:v>346.8</c:v>
                </c:pt>
                <c:pt idx="15">
                  <c:v>357.80000000000007</c:v>
                </c:pt>
                <c:pt idx="16">
                  <c:v>364.99999999999994</c:v>
                </c:pt>
                <c:pt idx="17">
                  <c:v>340.2</c:v>
                </c:pt>
                <c:pt idx="18">
                  <c:v>304</c:v>
                </c:pt>
                <c:pt idx="19">
                  <c:v>317.10000000000002</c:v>
                </c:pt>
                <c:pt idx="20">
                  <c:v>292.60000000000002</c:v>
                </c:pt>
                <c:pt idx="21">
                  <c:v>276</c:v>
                </c:pt>
                <c:pt idx="22">
                  <c:v>266.10000000000002</c:v>
                </c:pt>
                <c:pt idx="23">
                  <c:v>283.19999999999993</c:v>
                </c:pt>
                <c:pt idx="24">
                  <c:v>310</c:v>
                </c:pt>
                <c:pt idx="25">
                  <c:v>321</c:v>
                </c:pt>
                <c:pt idx="26">
                  <c:v>347.4</c:v>
                </c:pt>
                <c:pt idx="27">
                  <c:v>365.09999999999997</c:v>
                </c:pt>
                <c:pt idx="28">
                  <c:v>402.5</c:v>
                </c:pt>
                <c:pt idx="29">
                  <c:v>408.5</c:v>
                </c:pt>
                <c:pt idx="30">
                  <c:v>425.90000000000003</c:v>
                </c:pt>
                <c:pt idx="31">
                  <c:v>439.69999999999993</c:v>
                </c:pt>
                <c:pt idx="32">
                  <c:v>438.29999999999995</c:v>
                </c:pt>
                <c:pt idx="33">
                  <c:v>449.2</c:v>
                </c:pt>
                <c:pt idx="34">
                  <c:v>429</c:v>
                </c:pt>
                <c:pt idx="35">
                  <c:v>402.8</c:v>
                </c:pt>
                <c:pt idx="36">
                  <c:v>382</c:v>
                </c:pt>
                <c:pt idx="37">
                  <c:v>361.3</c:v>
                </c:pt>
                <c:pt idx="38">
                  <c:v>360.4</c:v>
                </c:pt>
                <c:pt idx="39">
                  <c:v>363.90000000000003</c:v>
                </c:pt>
                <c:pt idx="40">
                  <c:v>349.8</c:v>
                </c:pt>
                <c:pt idx="41">
                  <c:v>304.29999999999995</c:v>
                </c:pt>
                <c:pt idx="42">
                  <c:v>308</c:v>
                </c:pt>
                <c:pt idx="43">
                  <c:v>294.10000000000002</c:v>
                </c:pt>
                <c:pt idx="44">
                  <c:v>264.5</c:v>
                </c:pt>
                <c:pt idx="45">
                  <c:v>254.60000000000002</c:v>
                </c:pt>
                <c:pt idx="46">
                  <c:v>248.3</c:v>
                </c:pt>
                <c:pt idx="47">
                  <c:v>220.59999999999997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C0-40CA-AE03-977E3CD8C1B5}"/>
            </c:ext>
          </c:extLst>
        </c:ser>
        <c:ser>
          <c:idx val="1"/>
          <c:order val="3"/>
          <c:tx>
            <c:strRef>
              <c:f>G_AREAS!$U$6</c:f>
              <c:strCache>
                <c:ptCount val="1"/>
                <c:pt idx="0">
                  <c:v>TÉRMICO</c:v>
                </c:pt>
              </c:strCache>
            </c:strRef>
          </c:tx>
          <c:spPr>
            <a:solidFill>
              <a:srgbClr val="C00000"/>
            </a:solidFill>
            <a:ln>
              <a:solidFill>
                <a:srgbClr val="C00000"/>
              </a:solidFill>
            </a:ln>
          </c:spPr>
          <c:cat>
            <c:numRef>
              <c:f>G_AREAS!$S$7:$S$54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G_AREAS!$U$7:$U$54</c:f>
              <c:numCache>
                <c:formatCode>#,##0.00</c:formatCode>
                <c:ptCount val="48"/>
                <c:pt idx="0">
                  <c:v>3623.99</c:v>
                </c:pt>
                <c:pt idx="1">
                  <c:v>3632.18</c:v>
                </c:pt>
                <c:pt idx="2">
                  <c:v>3621.39</c:v>
                </c:pt>
                <c:pt idx="3">
                  <c:v>3631.0600000000004</c:v>
                </c:pt>
                <c:pt idx="4">
                  <c:v>3617.3199999999997</c:v>
                </c:pt>
                <c:pt idx="5">
                  <c:v>3635.75</c:v>
                </c:pt>
                <c:pt idx="6">
                  <c:v>3627.6899999999996</c:v>
                </c:pt>
                <c:pt idx="7">
                  <c:v>3657.56</c:v>
                </c:pt>
                <c:pt idx="8">
                  <c:v>3636.7999999999993</c:v>
                </c:pt>
                <c:pt idx="9">
                  <c:v>3630.5799999999995</c:v>
                </c:pt>
                <c:pt idx="10">
                  <c:v>3533.8199999999988</c:v>
                </c:pt>
                <c:pt idx="11">
                  <c:v>3395.329999999999</c:v>
                </c:pt>
                <c:pt idx="12">
                  <c:v>3380.0699999999997</c:v>
                </c:pt>
                <c:pt idx="13">
                  <c:v>3287.1399999999985</c:v>
                </c:pt>
                <c:pt idx="14">
                  <c:v>3406.369999999999</c:v>
                </c:pt>
                <c:pt idx="15">
                  <c:v>3446.51</c:v>
                </c:pt>
                <c:pt idx="16">
                  <c:v>3458.4099999999989</c:v>
                </c:pt>
                <c:pt idx="17">
                  <c:v>3444.8099999999995</c:v>
                </c:pt>
                <c:pt idx="18">
                  <c:v>3469.3500000000004</c:v>
                </c:pt>
                <c:pt idx="19">
                  <c:v>3454.3900000000003</c:v>
                </c:pt>
                <c:pt idx="20">
                  <c:v>3442.62</c:v>
                </c:pt>
                <c:pt idx="21">
                  <c:v>3462.5499999999997</c:v>
                </c:pt>
                <c:pt idx="22">
                  <c:v>3504.1199999999994</c:v>
                </c:pt>
                <c:pt idx="23">
                  <c:v>3477.1099999999997</c:v>
                </c:pt>
                <c:pt idx="24">
                  <c:v>3463.41</c:v>
                </c:pt>
                <c:pt idx="25">
                  <c:v>3385.1300000000006</c:v>
                </c:pt>
                <c:pt idx="26">
                  <c:v>3395.9399999999996</c:v>
                </c:pt>
                <c:pt idx="27">
                  <c:v>3387.36</c:v>
                </c:pt>
                <c:pt idx="28">
                  <c:v>3396.5499999999997</c:v>
                </c:pt>
                <c:pt idx="29">
                  <c:v>3480.8700000000003</c:v>
                </c:pt>
                <c:pt idx="30">
                  <c:v>3487.01</c:v>
                </c:pt>
                <c:pt idx="31">
                  <c:v>3343.7900000000004</c:v>
                </c:pt>
                <c:pt idx="32">
                  <c:v>3280.86</c:v>
                </c:pt>
                <c:pt idx="33">
                  <c:v>3305.9100000000008</c:v>
                </c:pt>
                <c:pt idx="34">
                  <c:v>3317.4000000000005</c:v>
                </c:pt>
                <c:pt idx="35">
                  <c:v>3307.7900000000004</c:v>
                </c:pt>
                <c:pt idx="36">
                  <c:v>3375.2599999999998</c:v>
                </c:pt>
                <c:pt idx="37">
                  <c:v>3472.5099999999998</c:v>
                </c:pt>
                <c:pt idx="38">
                  <c:v>3516.5899999999992</c:v>
                </c:pt>
                <c:pt idx="39">
                  <c:v>3547.62</c:v>
                </c:pt>
                <c:pt idx="40">
                  <c:v>3549.3</c:v>
                </c:pt>
                <c:pt idx="41">
                  <c:v>3562.36</c:v>
                </c:pt>
                <c:pt idx="42">
                  <c:v>3542.2599999999993</c:v>
                </c:pt>
                <c:pt idx="43">
                  <c:v>3531.68</c:v>
                </c:pt>
                <c:pt idx="44">
                  <c:v>3469.08</c:v>
                </c:pt>
                <c:pt idx="45">
                  <c:v>3468.6999999999994</c:v>
                </c:pt>
                <c:pt idx="46">
                  <c:v>3310.95</c:v>
                </c:pt>
                <c:pt idx="47">
                  <c:v>3304.01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C0-40CA-AE03-977E3CD8C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5279928"/>
        <c:axId val="325281888"/>
      </c:areaChart>
      <c:catAx>
        <c:axId val="325279928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crossAx val="325281888"/>
        <c:crosses val="autoZero"/>
        <c:auto val="1"/>
        <c:lblAlgn val="ctr"/>
        <c:lblOffset val="100"/>
        <c:tickLblSkip val="5"/>
        <c:noMultiLvlLbl val="0"/>
      </c:catAx>
      <c:valAx>
        <c:axId val="32528188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PE"/>
                  <a:t>MW</a:t>
                </a:r>
              </a:p>
            </c:rich>
          </c:tx>
          <c:layout>
            <c:manualLayout>
              <c:xMode val="edge"/>
              <c:yMode val="edge"/>
              <c:x val="2.7468759869562803E-2"/>
              <c:y val="5.6440741519457542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32527992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11187437909429607"/>
          <c:y val="0.9345340334871034"/>
          <c:w val="0.78984605598985169"/>
          <c:h val="5.1510694228809606E-2"/>
        </c:manualLayout>
      </c:layout>
      <c:overlay val="0"/>
      <c:txPr>
        <a:bodyPr/>
        <a:lstStyle/>
        <a:p>
          <a:pPr>
            <a:defRPr sz="1100"/>
          </a:pPr>
          <a:endParaRPr lang="es-P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GENERACIÓN CON</a:t>
            </a:r>
            <a:r>
              <a:rPr lang="en-US" baseline="0"/>
              <a:t> RECURSOS ENERGÉTICOS RENOVABLES (RER) </a:t>
            </a:r>
            <a:r>
              <a:rPr lang="en-US"/>
              <a:t>DEL</a:t>
            </a:r>
            <a:r>
              <a:rPr lang="en-US" baseline="0"/>
              <a:t> SEIN </a:t>
            </a:r>
          </a:p>
          <a:p>
            <a:pPr>
              <a:defRPr/>
            </a:pPr>
            <a:r>
              <a:rPr lang="en-US" baseline="0"/>
              <a:t>POR TIPO DE GENERACIÓN</a:t>
            </a:r>
            <a:endParaRPr lang="en-US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4.8538687150600487E-2"/>
          <c:y val="0.15079946621744858"/>
          <c:w val="0.8815177312563669"/>
          <c:h val="0.68117067449264401"/>
        </c:manualLayout>
      </c:layout>
      <c:areaChart>
        <c:grouping val="stacked"/>
        <c:varyColors val="0"/>
        <c:ser>
          <c:idx val="0"/>
          <c:order val="0"/>
          <c:tx>
            <c:strRef>
              <c:f>G_AREAS!$Z$6</c:f>
              <c:strCache>
                <c:ptCount val="1"/>
                <c:pt idx="0">
                  <c:v>HÍDRICO</c:v>
                </c:pt>
              </c:strCache>
            </c:strRef>
          </c:tx>
          <c:spPr>
            <a:solidFill>
              <a:srgbClr val="00B0F0"/>
            </a:solidFill>
            <a:ln>
              <a:solidFill>
                <a:srgbClr val="00B0F0"/>
              </a:solidFill>
            </a:ln>
          </c:spPr>
          <c:cat>
            <c:numRef>
              <c:f>G_AREAS!$Y$7:$Y$54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G_AREAS!$Z$7:$Z$54</c:f>
              <c:numCache>
                <c:formatCode>#,##0.00</c:formatCode>
                <c:ptCount val="48"/>
                <c:pt idx="0">
                  <c:v>219.4</c:v>
                </c:pt>
                <c:pt idx="1">
                  <c:v>212.5</c:v>
                </c:pt>
                <c:pt idx="2">
                  <c:v>211.4</c:v>
                </c:pt>
                <c:pt idx="3">
                  <c:v>211.60000000000002</c:v>
                </c:pt>
                <c:pt idx="4">
                  <c:v>209.1</c:v>
                </c:pt>
                <c:pt idx="5">
                  <c:v>206.09999999999994</c:v>
                </c:pt>
                <c:pt idx="6">
                  <c:v>206.69999999999996</c:v>
                </c:pt>
                <c:pt idx="7">
                  <c:v>203.89999999999998</c:v>
                </c:pt>
                <c:pt idx="8">
                  <c:v>204</c:v>
                </c:pt>
                <c:pt idx="9">
                  <c:v>204.29999999999998</c:v>
                </c:pt>
                <c:pt idx="10">
                  <c:v>203.8</c:v>
                </c:pt>
                <c:pt idx="11">
                  <c:v>203.70000000000002</c:v>
                </c:pt>
                <c:pt idx="12">
                  <c:v>201.79999999999998</c:v>
                </c:pt>
                <c:pt idx="13">
                  <c:v>202.19999999999996</c:v>
                </c:pt>
                <c:pt idx="14">
                  <c:v>202.1</c:v>
                </c:pt>
                <c:pt idx="15">
                  <c:v>201.9</c:v>
                </c:pt>
                <c:pt idx="16">
                  <c:v>213.1</c:v>
                </c:pt>
                <c:pt idx="17">
                  <c:v>210.8</c:v>
                </c:pt>
                <c:pt idx="18">
                  <c:v>211.09999999999997</c:v>
                </c:pt>
                <c:pt idx="19">
                  <c:v>209.20000000000002</c:v>
                </c:pt>
                <c:pt idx="20">
                  <c:v>211.2</c:v>
                </c:pt>
                <c:pt idx="21">
                  <c:v>216.20000000000005</c:v>
                </c:pt>
                <c:pt idx="22">
                  <c:v>224.4</c:v>
                </c:pt>
                <c:pt idx="23">
                  <c:v>223.49999999999997</c:v>
                </c:pt>
                <c:pt idx="24">
                  <c:v>222.80000000000004</c:v>
                </c:pt>
                <c:pt idx="25">
                  <c:v>221.29999999999998</c:v>
                </c:pt>
                <c:pt idx="26">
                  <c:v>222.39999999999998</c:v>
                </c:pt>
                <c:pt idx="27">
                  <c:v>218</c:v>
                </c:pt>
                <c:pt idx="28">
                  <c:v>216.00000000000003</c:v>
                </c:pt>
                <c:pt idx="29">
                  <c:v>213.60000000000002</c:v>
                </c:pt>
                <c:pt idx="30">
                  <c:v>211.4</c:v>
                </c:pt>
                <c:pt idx="31">
                  <c:v>206.60000000000002</c:v>
                </c:pt>
                <c:pt idx="32">
                  <c:v>206.39999999999998</c:v>
                </c:pt>
                <c:pt idx="33">
                  <c:v>208.39999999999998</c:v>
                </c:pt>
                <c:pt idx="34">
                  <c:v>207.99999999999994</c:v>
                </c:pt>
                <c:pt idx="35">
                  <c:v>208.40000000000003</c:v>
                </c:pt>
                <c:pt idx="36">
                  <c:v>213.50000000000003</c:v>
                </c:pt>
                <c:pt idx="37">
                  <c:v>224.2</c:v>
                </c:pt>
                <c:pt idx="38">
                  <c:v>228</c:v>
                </c:pt>
                <c:pt idx="39">
                  <c:v>228.6</c:v>
                </c:pt>
                <c:pt idx="40">
                  <c:v>229.5</c:v>
                </c:pt>
                <c:pt idx="41">
                  <c:v>229.5</c:v>
                </c:pt>
                <c:pt idx="42">
                  <c:v>229.80000000000004</c:v>
                </c:pt>
                <c:pt idx="43">
                  <c:v>231.00000000000003</c:v>
                </c:pt>
                <c:pt idx="44">
                  <c:v>228.1</c:v>
                </c:pt>
                <c:pt idx="45">
                  <c:v>226.40000000000003</c:v>
                </c:pt>
                <c:pt idx="46">
                  <c:v>219.49999999999997</c:v>
                </c:pt>
                <c:pt idx="47">
                  <c:v>219.29999999999998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AB-4E62-878F-F289815AEAEC}"/>
            </c:ext>
          </c:extLst>
        </c:ser>
        <c:ser>
          <c:idx val="1"/>
          <c:order val="1"/>
          <c:tx>
            <c:strRef>
              <c:f>G_AREAS!$AC$6</c:f>
              <c:strCache>
                <c:ptCount val="1"/>
                <c:pt idx="0">
                  <c:v>EÓLICO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</c:spPr>
          <c:cat>
            <c:numRef>
              <c:f>G_AREAS!$Y$7:$Y$54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G_AREAS!$AC$7:$AC$54</c:f>
              <c:numCache>
                <c:formatCode>#,##0.00</c:formatCode>
                <c:ptCount val="48"/>
                <c:pt idx="0">
                  <c:v>110.3</c:v>
                </c:pt>
                <c:pt idx="1">
                  <c:v>104.6</c:v>
                </c:pt>
                <c:pt idx="2">
                  <c:v>85</c:v>
                </c:pt>
                <c:pt idx="3">
                  <c:v>91.999999999999986</c:v>
                </c:pt>
                <c:pt idx="4">
                  <c:v>127.10000000000001</c:v>
                </c:pt>
                <c:pt idx="5">
                  <c:v>149.69999999999999</c:v>
                </c:pt>
                <c:pt idx="6">
                  <c:v>179.5</c:v>
                </c:pt>
                <c:pt idx="7">
                  <c:v>232.9</c:v>
                </c:pt>
                <c:pt idx="8">
                  <c:v>254.80000000000004</c:v>
                </c:pt>
                <c:pt idx="9">
                  <c:v>287.10000000000002</c:v>
                </c:pt>
                <c:pt idx="10">
                  <c:v>356.70000000000005</c:v>
                </c:pt>
                <c:pt idx="11">
                  <c:v>350.7</c:v>
                </c:pt>
                <c:pt idx="12">
                  <c:v>350.2</c:v>
                </c:pt>
                <c:pt idx="13">
                  <c:v>337.2</c:v>
                </c:pt>
                <c:pt idx="14">
                  <c:v>346.8</c:v>
                </c:pt>
                <c:pt idx="15">
                  <c:v>357.80000000000007</c:v>
                </c:pt>
                <c:pt idx="16">
                  <c:v>364.99999999999994</c:v>
                </c:pt>
                <c:pt idx="17">
                  <c:v>340.2</c:v>
                </c:pt>
                <c:pt idx="18">
                  <c:v>304</c:v>
                </c:pt>
                <c:pt idx="19">
                  <c:v>317.10000000000002</c:v>
                </c:pt>
                <c:pt idx="20">
                  <c:v>292.60000000000002</c:v>
                </c:pt>
                <c:pt idx="21">
                  <c:v>276</c:v>
                </c:pt>
                <c:pt idx="22">
                  <c:v>266.10000000000002</c:v>
                </c:pt>
                <c:pt idx="23">
                  <c:v>283.2</c:v>
                </c:pt>
                <c:pt idx="24">
                  <c:v>310</c:v>
                </c:pt>
                <c:pt idx="25">
                  <c:v>321.00000000000006</c:v>
                </c:pt>
                <c:pt idx="26">
                  <c:v>347.4</c:v>
                </c:pt>
                <c:pt idx="27">
                  <c:v>365.09999999999997</c:v>
                </c:pt>
                <c:pt idx="28">
                  <c:v>402.49999999999994</c:v>
                </c:pt>
                <c:pt idx="29">
                  <c:v>408.5</c:v>
                </c:pt>
                <c:pt idx="30">
                  <c:v>425.90000000000003</c:v>
                </c:pt>
                <c:pt idx="31">
                  <c:v>439.69999999999993</c:v>
                </c:pt>
                <c:pt idx="32">
                  <c:v>438.29999999999995</c:v>
                </c:pt>
                <c:pt idx="33">
                  <c:v>449.19999999999993</c:v>
                </c:pt>
                <c:pt idx="34">
                  <c:v>429</c:v>
                </c:pt>
                <c:pt idx="35">
                  <c:v>402.80000000000007</c:v>
                </c:pt>
                <c:pt idx="36">
                  <c:v>382</c:v>
                </c:pt>
                <c:pt idx="37">
                  <c:v>361.3</c:v>
                </c:pt>
                <c:pt idx="38">
                  <c:v>360.4</c:v>
                </c:pt>
                <c:pt idx="39">
                  <c:v>363.9</c:v>
                </c:pt>
                <c:pt idx="40">
                  <c:v>349.8</c:v>
                </c:pt>
                <c:pt idx="41">
                  <c:v>304.3</c:v>
                </c:pt>
                <c:pt idx="42">
                  <c:v>308</c:v>
                </c:pt>
                <c:pt idx="43">
                  <c:v>294.09999999999997</c:v>
                </c:pt>
                <c:pt idx="44">
                  <c:v>264.5</c:v>
                </c:pt>
                <c:pt idx="45">
                  <c:v>254.60000000000002</c:v>
                </c:pt>
                <c:pt idx="46">
                  <c:v>248.30000000000004</c:v>
                </c:pt>
                <c:pt idx="47">
                  <c:v>220.6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AB-4E62-878F-F289815AEAEC}"/>
            </c:ext>
          </c:extLst>
        </c:ser>
        <c:ser>
          <c:idx val="3"/>
          <c:order val="2"/>
          <c:tx>
            <c:strRef>
              <c:f>G_AREAS!$AB$6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</c:spPr>
          <c:cat>
            <c:numRef>
              <c:f>G_AREAS!$Y$7:$Y$54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G_AREAS!$AB$7:$AB$54</c:f>
              <c:numCache>
                <c:formatCode>#,##0.00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</c:v>
                </c:pt>
                <c:pt idx="10">
                  <c:v>8.1</c:v>
                </c:pt>
                <c:pt idx="11">
                  <c:v>58.5</c:v>
                </c:pt>
                <c:pt idx="12">
                  <c:v>72</c:v>
                </c:pt>
                <c:pt idx="13">
                  <c:v>72.599999999999994</c:v>
                </c:pt>
                <c:pt idx="14">
                  <c:v>129.19999999999999</c:v>
                </c:pt>
                <c:pt idx="15">
                  <c:v>178.29999999999998</c:v>
                </c:pt>
                <c:pt idx="16">
                  <c:v>296.8</c:v>
                </c:pt>
                <c:pt idx="17">
                  <c:v>353.40000000000003</c:v>
                </c:pt>
                <c:pt idx="18">
                  <c:v>362.99999999999994</c:v>
                </c:pt>
                <c:pt idx="19">
                  <c:v>292.09999999999997</c:v>
                </c:pt>
                <c:pt idx="20">
                  <c:v>357.30000000000007</c:v>
                </c:pt>
                <c:pt idx="21">
                  <c:v>263.89999999999998</c:v>
                </c:pt>
                <c:pt idx="22">
                  <c:v>250.8</c:v>
                </c:pt>
                <c:pt idx="23">
                  <c:v>394.6</c:v>
                </c:pt>
                <c:pt idx="24">
                  <c:v>369.09999999999997</c:v>
                </c:pt>
                <c:pt idx="25">
                  <c:v>376.90000000000003</c:v>
                </c:pt>
                <c:pt idx="26">
                  <c:v>380.30000000000007</c:v>
                </c:pt>
                <c:pt idx="27">
                  <c:v>376.7</c:v>
                </c:pt>
                <c:pt idx="28">
                  <c:v>367</c:v>
                </c:pt>
                <c:pt idx="29">
                  <c:v>352.7</c:v>
                </c:pt>
                <c:pt idx="30">
                  <c:v>330.90000000000003</c:v>
                </c:pt>
                <c:pt idx="31">
                  <c:v>293.09999999999997</c:v>
                </c:pt>
                <c:pt idx="32">
                  <c:v>191.99999999999997</c:v>
                </c:pt>
                <c:pt idx="33">
                  <c:v>90.6</c:v>
                </c:pt>
                <c:pt idx="34">
                  <c:v>13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AB-4E62-878F-F289815AEAEC}"/>
            </c:ext>
          </c:extLst>
        </c:ser>
        <c:ser>
          <c:idx val="2"/>
          <c:order val="3"/>
          <c:tx>
            <c:strRef>
              <c:f>G_AREAS!$AA$6</c:f>
              <c:strCache>
                <c:ptCount val="1"/>
                <c:pt idx="0">
                  <c:v>TÉRMICO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numRef>
              <c:f>G_AREAS!$Y$7:$Y$54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G_AREAS!$AA$7:$AA$54</c:f>
              <c:numCache>
                <c:formatCode>#,##0.00</c:formatCode>
                <c:ptCount val="48"/>
                <c:pt idx="0">
                  <c:v>23.799999999999997</c:v>
                </c:pt>
                <c:pt idx="1">
                  <c:v>24.4</c:v>
                </c:pt>
                <c:pt idx="2">
                  <c:v>23.7</c:v>
                </c:pt>
                <c:pt idx="3">
                  <c:v>23.7</c:v>
                </c:pt>
                <c:pt idx="4">
                  <c:v>23.8</c:v>
                </c:pt>
                <c:pt idx="5">
                  <c:v>23.7</c:v>
                </c:pt>
                <c:pt idx="6">
                  <c:v>23.799999999999997</c:v>
                </c:pt>
                <c:pt idx="7">
                  <c:v>23.799999999999997</c:v>
                </c:pt>
                <c:pt idx="8">
                  <c:v>23.5</c:v>
                </c:pt>
                <c:pt idx="9">
                  <c:v>23.5</c:v>
                </c:pt>
                <c:pt idx="10">
                  <c:v>23.299999999999997</c:v>
                </c:pt>
                <c:pt idx="11">
                  <c:v>23.299999999999997</c:v>
                </c:pt>
                <c:pt idx="12">
                  <c:v>23.4</c:v>
                </c:pt>
                <c:pt idx="13">
                  <c:v>23.4</c:v>
                </c:pt>
                <c:pt idx="14">
                  <c:v>23.4</c:v>
                </c:pt>
                <c:pt idx="15">
                  <c:v>23.4</c:v>
                </c:pt>
                <c:pt idx="16">
                  <c:v>23.5</c:v>
                </c:pt>
                <c:pt idx="17">
                  <c:v>23.5</c:v>
                </c:pt>
                <c:pt idx="18">
                  <c:v>23.6</c:v>
                </c:pt>
                <c:pt idx="19">
                  <c:v>23.6</c:v>
                </c:pt>
                <c:pt idx="20">
                  <c:v>23.6</c:v>
                </c:pt>
                <c:pt idx="21">
                  <c:v>23.5</c:v>
                </c:pt>
                <c:pt idx="22">
                  <c:v>23.5</c:v>
                </c:pt>
                <c:pt idx="23">
                  <c:v>23.5</c:v>
                </c:pt>
                <c:pt idx="24">
                  <c:v>23.4</c:v>
                </c:pt>
                <c:pt idx="25">
                  <c:v>23.3</c:v>
                </c:pt>
                <c:pt idx="26">
                  <c:v>23.3</c:v>
                </c:pt>
                <c:pt idx="27">
                  <c:v>23.3</c:v>
                </c:pt>
                <c:pt idx="28">
                  <c:v>23.2</c:v>
                </c:pt>
                <c:pt idx="29">
                  <c:v>23.2</c:v>
                </c:pt>
                <c:pt idx="30">
                  <c:v>23.2</c:v>
                </c:pt>
                <c:pt idx="31">
                  <c:v>23.4</c:v>
                </c:pt>
                <c:pt idx="32">
                  <c:v>23.2</c:v>
                </c:pt>
                <c:pt idx="33">
                  <c:v>23.2</c:v>
                </c:pt>
                <c:pt idx="34">
                  <c:v>23.299999999999997</c:v>
                </c:pt>
                <c:pt idx="35">
                  <c:v>23.5</c:v>
                </c:pt>
                <c:pt idx="36">
                  <c:v>22.5</c:v>
                </c:pt>
                <c:pt idx="37">
                  <c:v>22.5</c:v>
                </c:pt>
                <c:pt idx="38">
                  <c:v>22.7</c:v>
                </c:pt>
                <c:pt idx="39">
                  <c:v>22.7</c:v>
                </c:pt>
                <c:pt idx="40">
                  <c:v>22.7</c:v>
                </c:pt>
                <c:pt idx="41">
                  <c:v>22.7</c:v>
                </c:pt>
                <c:pt idx="42">
                  <c:v>7.6999999999999993</c:v>
                </c:pt>
                <c:pt idx="43">
                  <c:v>16.100000000000001</c:v>
                </c:pt>
                <c:pt idx="44">
                  <c:v>8.1000000000000014</c:v>
                </c:pt>
                <c:pt idx="45">
                  <c:v>15.100000000000001</c:v>
                </c:pt>
                <c:pt idx="46">
                  <c:v>22.1</c:v>
                </c:pt>
                <c:pt idx="47">
                  <c:v>22.1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AB-4E62-878F-F289815AEA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5553968"/>
        <c:axId val="325551224"/>
      </c:areaChart>
      <c:catAx>
        <c:axId val="325553968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crossAx val="325551224"/>
        <c:crosses val="autoZero"/>
        <c:auto val="1"/>
        <c:lblAlgn val="ctr"/>
        <c:lblOffset val="100"/>
        <c:tickLblSkip val="5"/>
        <c:noMultiLvlLbl val="0"/>
      </c:catAx>
      <c:valAx>
        <c:axId val="325551224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PE"/>
                  <a:t>MW</a:t>
                </a:r>
              </a:p>
            </c:rich>
          </c:tx>
          <c:layout>
            <c:manualLayout>
              <c:xMode val="edge"/>
              <c:yMode val="edge"/>
              <c:x val="3.1100797557916636E-2"/>
              <c:y val="9.2724624493519564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32555396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11484020099562396"/>
          <c:y val="0.93397205096179292"/>
          <c:w val="0.78984605598985169"/>
          <c:h val="5.1510694228809606E-2"/>
        </c:manualLayout>
      </c:layout>
      <c:overlay val="0"/>
      <c:txPr>
        <a:bodyPr/>
        <a:lstStyle/>
        <a:p>
          <a:pPr>
            <a:defRPr sz="1100"/>
          </a:pPr>
          <a:endParaRPr lang="es-P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>
                <a:solidFill>
                  <a:srgbClr val="002060"/>
                </a:solidFill>
              </a:defRPr>
            </a:pPr>
            <a:r>
              <a:rPr lang="es-PE" sz="1800" b="1" i="0" baseline="0">
                <a:solidFill>
                  <a:srgbClr val="002060"/>
                </a:solidFill>
                <a:effectLst/>
              </a:rPr>
              <a:t>GENERACIÓN ELÉCTRICA RER POR TIPO DE GENERACIÓN EN EL SEIN</a:t>
            </a:r>
            <a:endParaRPr lang="es-PE" sz="1800">
              <a:solidFill>
                <a:srgbClr val="002060"/>
              </a:solidFill>
              <a:effectLst/>
            </a:endParaRP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1-B370-4C13-A280-CD8C1DABA22D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B370-4C13-A280-CD8C1DABA22D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B370-4C13-A280-CD8C1DABA22D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7-B370-4C13-A280-CD8C1DABA22D}"/>
              </c:ext>
            </c:extLst>
          </c:dPt>
          <c:dLbls>
            <c:dLbl>
              <c:idx val="0"/>
              <c:layout>
                <c:manualLayout>
                  <c:x val="-0.20501245773800944"/>
                  <c:y val="6.1478610216716169E-2"/>
                </c:manualLayout>
              </c:layout>
              <c:spPr/>
              <c:txPr>
                <a:bodyPr/>
                <a:lstStyle/>
                <a:p>
                  <a:pPr>
                    <a:defRPr sz="1600" b="1">
                      <a:solidFill>
                        <a:sysClr val="windowText" lastClr="000000"/>
                      </a:solidFill>
                    </a:defRPr>
                  </a:pPr>
                  <a:endParaRPr lang="es-P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370-4C13-A280-CD8C1DABA22D}"/>
                </c:ext>
              </c:extLst>
            </c:dLbl>
            <c:dLbl>
              <c:idx val="1"/>
              <c:layout>
                <c:manualLayout>
                  <c:x val="6.8682979375380371E-2"/>
                  <c:y val="-0.29425091533419895"/>
                </c:manualLayout>
              </c:layout>
              <c:spPr/>
              <c:txPr>
                <a:bodyPr/>
                <a:lstStyle/>
                <a:p>
                  <a:pPr>
                    <a:defRPr sz="1600" b="1">
                      <a:solidFill>
                        <a:sysClr val="windowText" lastClr="000000"/>
                      </a:solidFill>
                    </a:defRPr>
                  </a:pPr>
                  <a:endParaRPr lang="es-P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370-4C13-A280-CD8C1DABA22D}"/>
                </c:ext>
              </c:extLst>
            </c:dLbl>
            <c:dLbl>
              <c:idx val="2"/>
              <c:layout>
                <c:manualLayout>
                  <c:x val="-0.11522737612467468"/>
                  <c:y val="-0.33072314565903921"/>
                </c:manualLayout>
              </c:layout>
              <c:spPr/>
              <c:txPr>
                <a:bodyPr/>
                <a:lstStyle/>
                <a:p>
                  <a:pPr>
                    <a:defRPr sz="1600" b="1">
                      <a:solidFill>
                        <a:sysClr val="windowText" lastClr="000000"/>
                      </a:solidFill>
                    </a:defRPr>
                  </a:pPr>
                  <a:endParaRPr lang="es-P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370-4C13-A280-CD8C1DABA22D}"/>
                </c:ext>
              </c:extLst>
            </c:dLbl>
            <c:dLbl>
              <c:idx val="3"/>
              <c:layout>
                <c:manualLayout>
                  <c:x val="0.21066935481805893"/>
                  <c:y val="3.4733544220524382E-2"/>
                </c:manualLayout>
              </c:layout>
              <c:spPr/>
              <c:txPr>
                <a:bodyPr/>
                <a:lstStyle/>
                <a:p>
                  <a:pPr>
                    <a:defRPr sz="1600" b="1">
                      <a:solidFill>
                        <a:sysClr val="windowText" lastClr="000000"/>
                      </a:solidFill>
                    </a:defRPr>
                  </a:pPr>
                  <a:endParaRPr lang="es-P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370-4C13-A280-CD8C1DABA22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>
                    <a:solidFill>
                      <a:schemeClr val="bg1"/>
                    </a:solidFill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G_AREAS!$Z$6:$AC$6</c:f>
              <c:strCache>
                <c:ptCount val="4"/>
                <c:pt idx="0">
                  <c:v>HÍDRICO</c:v>
                </c:pt>
                <c:pt idx="1">
                  <c:v>TÉRMICO</c:v>
                </c:pt>
                <c:pt idx="2">
                  <c:v>SOLAR</c:v>
                </c:pt>
                <c:pt idx="3">
                  <c:v>EÓLICO</c:v>
                </c:pt>
              </c:strCache>
            </c:strRef>
          </c:cat>
          <c:val>
            <c:numRef>
              <c:f>G_AREAS!$Z$55:$AC$55</c:f>
              <c:numCache>
                <c:formatCode>#,##0.00</c:formatCode>
                <c:ptCount val="4"/>
                <c:pt idx="0">
                  <c:v>5147.3499999999985</c:v>
                </c:pt>
                <c:pt idx="1">
                  <c:v>536.35</c:v>
                </c:pt>
                <c:pt idx="2">
                  <c:v>3116.5</c:v>
                </c:pt>
                <c:pt idx="3">
                  <c:v>7308.9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370-4C13-A280-CD8C1DABA22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ln>
          <a:noFill/>
        </a:ln>
      </c:spPr>
    </c:plotArea>
    <c:plotVisOnly val="1"/>
    <c:dispBlanksAs val="zero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GENERACIÓN ELÉCTRICA DE LAS CENTRALES RER (MWh)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21679916329901575"/>
          <c:y val="0.10016910437778423"/>
          <c:w val="0.65592396170759215"/>
          <c:h val="0.8202731149879721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B0F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8C19-4770-9C90-3AF608F76CB1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8C19-4770-9C90-3AF608F76CB1}"/>
              </c:ext>
            </c:extLst>
          </c:dPt>
          <c:dPt>
            <c:idx val="2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8C19-4770-9C90-3AF608F76CB1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7-8C19-4770-9C90-3AF608F76CB1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8C19-4770-9C90-3AF608F76CB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C19-4770-9C90-3AF608F76CB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C19-4770-9C90-3AF608F76CB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C19-4770-9C90-3AF608F76CB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C19-4770-9C90-3AF608F76CB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C19-4770-9C90-3AF608F76CB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C19-4770-9C90-3AF608F76CB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C19-4770-9C90-3AF608F76CB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C19-4770-9C90-3AF608F76CB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C19-4770-9C90-3AF608F76CB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C19-4770-9C90-3AF608F76CB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C19-4770-9C90-3AF608F76CB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C19-4770-9C90-3AF608F76CB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C19-4770-9C90-3AF608F76CB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C19-4770-9C90-3AF608F76CB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C19-4770-9C90-3AF608F76CB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C19-4770-9C90-3AF608F76CB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C19-4770-9C90-3AF608F76CB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C19-4770-9C90-3AF608F76CB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C19-4770-9C90-3AF608F76CB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C19-4770-9C90-3AF608F76CB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C19-4770-9C90-3AF608F76CB1}"/>
              </c:ext>
            </c:extLst>
          </c:dPt>
          <c:dPt>
            <c:idx val="26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20-8C19-4770-9C90-3AF608F76CB1}"/>
              </c:ext>
            </c:extLst>
          </c:dPt>
          <c:dPt>
            <c:idx val="27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22-8C19-4770-9C90-3AF608F76CB1}"/>
              </c:ext>
            </c:extLst>
          </c:dPt>
          <c:dPt>
            <c:idx val="28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24-8C19-4770-9C90-3AF608F76CB1}"/>
              </c:ext>
            </c:extLst>
          </c:dPt>
          <c:dPt>
            <c:idx val="29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26-8C19-4770-9C90-3AF608F76CB1}"/>
              </c:ext>
            </c:extLst>
          </c:dPt>
          <c:dPt>
            <c:idx val="30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28-8C19-4770-9C90-3AF608F76CB1}"/>
              </c:ext>
            </c:extLst>
          </c:dPt>
          <c:dPt>
            <c:idx val="31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2A-8C19-4770-9C90-3AF608F76CB1}"/>
              </c:ext>
            </c:extLst>
          </c:dPt>
          <c:dPt>
            <c:idx val="32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2C-8C19-4770-9C90-3AF608F76CB1}"/>
              </c:ext>
            </c:extLst>
          </c:dPt>
          <c:dPt>
            <c:idx val="33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2E-8C19-4770-9C90-3AF608F76CB1}"/>
              </c:ext>
            </c:extLst>
          </c:dPt>
          <c:dPt>
            <c:idx val="34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30-8C19-4770-9C90-3AF608F76CB1}"/>
              </c:ext>
            </c:extLst>
          </c:dPt>
          <c:dPt>
            <c:idx val="35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32-8C19-4770-9C90-3AF608F76CB1}"/>
              </c:ext>
            </c:extLst>
          </c:dPt>
          <c:dPt>
            <c:idx val="36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34-8C19-4770-9C90-3AF608F76CB1}"/>
              </c:ext>
            </c:extLst>
          </c:dPt>
          <c:dPt>
            <c:idx val="37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36-8C19-4770-9C90-3AF608F76CB1}"/>
              </c:ext>
            </c:extLst>
          </c:dPt>
          <c:dPt>
            <c:idx val="38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38-8C19-4770-9C90-3AF608F76CB1}"/>
              </c:ext>
            </c:extLst>
          </c:dPt>
          <c:dLbls>
            <c:dLbl>
              <c:idx val="0"/>
              <c:layout>
                <c:manualLayout>
                  <c:x val="-2.8396417122327867E-2"/>
                  <c:y val="-8.7638687360161948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19-4770-9C90-3AF608F76CB1}"/>
                </c:ext>
              </c:extLst>
            </c:dLbl>
            <c:dLbl>
              <c:idx val="1"/>
              <c:layout>
                <c:manualLayout>
                  <c:x val="-4.7645901240747711E-2"/>
                  <c:y val="-1.3307397059004773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C19-4770-9C90-3AF608F76CB1}"/>
                </c:ext>
              </c:extLst>
            </c:dLbl>
            <c:dLbl>
              <c:idx val="2"/>
              <c:layout>
                <c:manualLayout>
                  <c:x val="-4.3290708630294931E-2"/>
                  <c:y val="9.0051040504319862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C19-4770-9C90-3AF608F76CB1}"/>
                </c:ext>
              </c:extLst>
            </c:dLbl>
            <c:dLbl>
              <c:idx val="9"/>
              <c:layout>
                <c:manualLayout>
                  <c:x val="-4.388373811528011E-2"/>
                  <c:y val="-2.7306028108829591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C19-4770-9C90-3AF608F76C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es-P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'GENERACION RER'!$C$6:$BC$6</c:f>
              <c:strCache>
                <c:ptCount val="53"/>
                <c:pt idx="0">
                  <c:v>HUAYCOLORO</c:v>
                </c:pt>
                <c:pt idx="1">
                  <c:v>LA GRINGA V</c:v>
                </c:pt>
                <c:pt idx="2">
                  <c:v>DOÑA CATALINA</c:v>
                </c:pt>
                <c:pt idx="3">
                  <c:v>CALLAO</c:v>
                </c:pt>
                <c:pt idx="4">
                  <c:v>PARAMONGA</c:v>
                </c:pt>
                <c:pt idx="5">
                  <c:v>CARHUAQUERO4</c:v>
                </c:pt>
                <c:pt idx="6">
                  <c:v>CAÑA BRAVA</c:v>
                </c:pt>
                <c:pt idx="7">
                  <c:v>STACRUZ_1_2</c:v>
                </c:pt>
                <c:pt idx="8">
                  <c:v>HUASAHUASI I y II</c:v>
                </c:pt>
                <c:pt idx="9">
                  <c:v>RUNATULLO II</c:v>
                </c:pt>
                <c:pt idx="10">
                  <c:v>RUNATULLO III</c:v>
                </c:pt>
                <c:pt idx="11">
                  <c:v>POECHOS2</c:v>
                </c:pt>
                <c:pt idx="12">
                  <c:v>CHANCAY</c:v>
                </c:pt>
                <c:pt idx="13">
                  <c:v>YANAPAMPA</c:v>
                </c:pt>
                <c:pt idx="14">
                  <c:v>PIZARRAS</c:v>
                </c:pt>
                <c:pt idx="15">
                  <c:v>RONCADOR</c:v>
                </c:pt>
                <c:pt idx="16">
                  <c:v>PURMACANA</c:v>
                </c:pt>
                <c:pt idx="17">
                  <c:v>LA JOYA</c:v>
                </c:pt>
                <c:pt idx="18">
                  <c:v>ÁNGEL I</c:v>
                </c:pt>
                <c:pt idx="19">
                  <c:v>ÁNGEL II</c:v>
                </c:pt>
                <c:pt idx="20">
                  <c:v>ÁNGEL III</c:v>
                </c:pt>
                <c:pt idx="21">
                  <c:v>CARHUAC</c:v>
                </c:pt>
                <c:pt idx="22">
                  <c:v>NIMPERIAL</c:v>
                </c:pt>
                <c:pt idx="23">
                  <c:v>CANCHAYLLO</c:v>
                </c:pt>
                <c:pt idx="24">
                  <c:v>POTRERO</c:v>
                </c:pt>
                <c:pt idx="25">
                  <c:v>YARUCAYA</c:v>
                </c:pt>
                <c:pt idx="26">
                  <c:v>RENOVANDES</c:v>
                </c:pt>
                <c:pt idx="27">
                  <c:v>HER 1</c:v>
                </c:pt>
                <c:pt idx="28">
                  <c:v>C.S. RUBÍ</c:v>
                </c:pt>
                <c:pt idx="29">
                  <c:v>C.S. CLEMESÍ</c:v>
                </c:pt>
                <c:pt idx="30">
                  <c:v>WAYRA I</c:v>
                </c:pt>
                <c:pt idx="31">
                  <c:v>RUCUY</c:v>
                </c:pt>
                <c:pt idx="32">
                  <c:v>8 DE AGOSTO</c:v>
                </c:pt>
                <c:pt idx="33">
                  <c:v>EL CARMEN</c:v>
                </c:pt>
                <c:pt idx="34">
                  <c:v>MANTA I</c:v>
                </c:pt>
                <c:pt idx="35">
                  <c:v>MCH TUPURI</c:v>
                </c:pt>
                <c:pt idx="36">
                  <c:v>MAJES</c:v>
                </c:pt>
                <c:pt idx="37">
                  <c:v>REPARTICION</c:v>
                </c:pt>
                <c:pt idx="38">
                  <c:v>TACNA
SOLAR</c:v>
                </c:pt>
                <c:pt idx="39">
                  <c:v>PANAMERICANA
SOLAR</c:v>
                </c:pt>
                <c:pt idx="40">
                  <c:v>MOQUEGUA</c:v>
                </c:pt>
                <c:pt idx="41">
                  <c:v>INTIPAMPA</c:v>
                </c:pt>
                <c:pt idx="42">
                  <c:v>PUNTA LOMITAS-I</c:v>
                </c:pt>
                <c:pt idx="43">
                  <c:v>PUNTA LOMITAS-II</c:v>
                </c:pt>
                <c:pt idx="44">
                  <c:v>P LOMITAS_EXP-BL1</c:v>
                </c:pt>
                <c:pt idx="45">
                  <c:v>P LOMITAS_EXP-BL2</c:v>
                </c:pt>
                <c:pt idx="46">
                  <c:v>YARUCAYA</c:v>
                </c:pt>
                <c:pt idx="47">
                  <c:v>PQE-EOLICO
MARCONA</c:v>
                </c:pt>
                <c:pt idx="48">
                  <c:v>PQE-EOLICO
TRES HERMANAS</c:v>
                </c:pt>
                <c:pt idx="49">
                  <c:v>HUAMBOS</c:v>
                </c:pt>
                <c:pt idx="50">
                  <c:v>DUNA</c:v>
                </c:pt>
                <c:pt idx="51">
                  <c:v>TALARA</c:v>
                </c:pt>
                <c:pt idx="52">
                  <c:v>PQE-EOLICO
CUPISNIQUE</c:v>
                </c:pt>
              </c:strCache>
            </c:strRef>
          </c:cat>
          <c:val>
            <c:numRef>
              <c:f>'GENERACION RER'!$C$55:$BC$55</c:f>
              <c:numCache>
                <c:formatCode>#,##0.00</c:formatCode>
                <c:ptCount val="53"/>
                <c:pt idx="0">
                  <c:v>71.149999999999977</c:v>
                </c:pt>
                <c:pt idx="1">
                  <c:v>35.749999999999979</c:v>
                </c:pt>
                <c:pt idx="2">
                  <c:v>26.650000000000023</c:v>
                </c:pt>
                <c:pt idx="3">
                  <c:v>49.199999999999974</c:v>
                </c:pt>
                <c:pt idx="4">
                  <c:v>353.6</c:v>
                </c:pt>
                <c:pt idx="5">
                  <c:v>238.99999999999994</c:v>
                </c:pt>
                <c:pt idx="6">
                  <c:v>91.750000000000028</c:v>
                </c:pt>
                <c:pt idx="7">
                  <c:v>167.90000000000003</c:v>
                </c:pt>
                <c:pt idx="8">
                  <c:v>277.7000000000001</c:v>
                </c:pt>
                <c:pt idx="9">
                  <c:v>175.20000000000005</c:v>
                </c:pt>
                <c:pt idx="10">
                  <c:v>242.74999999999997</c:v>
                </c:pt>
                <c:pt idx="11">
                  <c:v>142.5</c:v>
                </c:pt>
                <c:pt idx="12">
                  <c:v>433.80000000000007</c:v>
                </c:pt>
                <c:pt idx="13">
                  <c:v>87.449999999999946</c:v>
                </c:pt>
                <c:pt idx="14">
                  <c:v>138.65000000000012</c:v>
                </c:pt>
                <c:pt idx="15">
                  <c:v>74.05</c:v>
                </c:pt>
                <c:pt idx="16">
                  <c:v>23.000000000000004</c:v>
                </c:pt>
                <c:pt idx="17">
                  <c:v>101.95000000000002</c:v>
                </c:pt>
                <c:pt idx="18">
                  <c:v>84.300000000000011</c:v>
                </c:pt>
                <c:pt idx="19">
                  <c:v>114</c:v>
                </c:pt>
                <c:pt idx="20">
                  <c:v>118.94999999999999</c:v>
                </c:pt>
                <c:pt idx="21">
                  <c:v>235.3</c:v>
                </c:pt>
                <c:pt idx="22">
                  <c:v>83.500000000000043</c:v>
                </c:pt>
                <c:pt idx="23">
                  <c:v>60.350000000000016</c:v>
                </c:pt>
                <c:pt idx="24">
                  <c:v>232.09999999999997</c:v>
                </c:pt>
                <c:pt idx="25">
                  <c:v>405.59999999999968</c:v>
                </c:pt>
                <c:pt idx="26">
                  <c:v>494.50000000000011</c:v>
                </c:pt>
                <c:pt idx="27">
                  <c:v>11.850000000000001</c:v>
                </c:pt>
                <c:pt idx="28">
                  <c:v>1201.3</c:v>
                </c:pt>
                <c:pt idx="29">
                  <c:v>850.64999999999986</c:v>
                </c:pt>
                <c:pt idx="30">
                  <c:v>1559.6</c:v>
                </c:pt>
                <c:pt idx="31">
                  <c:v>331.95000000000005</c:v>
                </c:pt>
                <c:pt idx="32">
                  <c:v>418.30000000000007</c:v>
                </c:pt>
                <c:pt idx="33">
                  <c:v>126.55000000000001</c:v>
                </c:pt>
                <c:pt idx="34">
                  <c:v>234.40000000000006</c:v>
                </c:pt>
                <c:pt idx="35">
                  <c:v>0</c:v>
                </c:pt>
                <c:pt idx="36">
                  <c:v>130.75000000000003</c:v>
                </c:pt>
                <c:pt idx="37">
                  <c:v>128.6</c:v>
                </c:pt>
                <c:pt idx="38">
                  <c:v>171.1</c:v>
                </c:pt>
                <c:pt idx="39">
                  <c:v>148.19999999999999</c:v>
                </c:pt>
                <c:pt idx="40">
                  <c:v>123.99999999999997</c:v>
                </c:pt>
                <c:pt idx="41">
                  <c:v>353.4</c:v>
                </c:pt>
                <c:pt idx="42">
                  <c:v>1064.8499999999999</c:v>
                </c:pt>
                <c:pt idx="43">
                  <c:v>876.25000000000011</c:v>
                </c:pt>
                <c:pt idx="44">
                  <c:v>177.89999999999995</c:v>
                </c:pt>
                <c:pt idx="45">
                  <c:v>120.95</c:v>
                </c:pt>
                <c:pt idx="46">
                  <c:v>8.5000000000000018</c:v>
                </c:pt>
                <c:pt idx="47">
                  <c:v>395.14999999999992</c:v>
                </c:pt>
                <c:pt idx="48">
                  <c:v>1221.9000000000001</c:v>
                </c:pt>
                <c:pt idx="49">
                  <c:v>263.89999999999992</c:v>
                </c:pt>
                <c:pt idx="50">
                  <c:v>343.85</c:v>
                </c:pt>
                <c:pt idx="51">
                  <c:v>527.94999999999993</c:v>
                </c:pt>
                <c:pt idx="52">
                  <c:v>756.6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8C19-4770-9C90-3AF608F76CB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25548872"/>
        <c:axId val="325549656"/>
      </c:barChart>
      <c:catAx>
        <c:axId val="32554887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CENTRALES</a:t>
                </a:r>
              </a:p>
            </c:rich>
          </c:tx>
          <c:layout>
            <c:manualLayout>
              <c:xMode val="edge"/>
              <c:yMode val="edge"/>
              <c:x val="9.7089194699700926E-2"/>
              <c:y val="5.9024729261727776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PE"/>
          </a:p>
        </c:txPr>
        <c:crossAx val="325549656"/>
        <c:crosses val="autoZero"/>
        <c:auto val="1"/>
        <c:lblAlgn val="ctr"/>
        <c:lblOffset val="100"/>
        <c:noMultiLvlLbl val="0"/>
      </c:catAx>
      <c:valAx>
        <c:axId val="32554965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MWh</a:t>
                </a:r>
              </a:p>
            </c:rich>
          </c:tx>
          <c:layout>
            <c:manualLayout>
              <c:xMode val="edge"/>
              <c:yMode val="edge"/>
              <c:x val="0.84871229538927984"/>
              <c:y val="0.96096454697273692"/>
            </c:manualLayout>
          </c:layout>
          <c:overlay val="0"/>
        </c:title>
        <c:numFmt formatCode="#,##0.00" sourceLinked="1"/>
        <c:majorTickMark val="out"/>
        <c:minorTickMark val="none"/>
        <c:tickLblPos val="nextTo"/>
        <c:crossAx val="3255488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 b="1"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PE" sz="1800" b="1" i="0" baseline="0">
                <a:effectLst/>
              </a:rPr>
              <a:t> CENTRALES DE COGENERACIÓN DEL SEIN</a:t>
            </a:r>
            <a:endParaRPr lang="es-PE">
              <a:effectLst/>
            </a:endParaRPr>
          </a:p>
        </c:rich>
      </c:tx>
      <c:layout>
        <c:manualLayout>
          <c:xMode val="edge"/>
          <c:yMode val="edge"/>
          <c:x val="0.24410032240060778"/>
          <c:y val="1.548621848493569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2208789709995461E-2"/>
          <c:y val="0.13682155323926168"/>
          <c:w val="0.86904887128096964"/>
          <c:h val="0.72663938490853808"/>
        </c:manualLayout>
      </c:layout>
      <c:areaChart>
        <c:grouping val="stacked"/>
        <c:varyColors val="0"/>
        <c:ser>
          <c:idx val="1"/>
          <c:order val="0"/>
          <c:tx>
            <c:strRef>
              <c:f>COGENERACION!$C$6</c:f>
              <c:strCache>
                <c:ptCount val="1"/>
                <c:pt idx="0">
                  <c:v>OQUENDO 
TG1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cat>
            <c:numRef>
              <c:f>COGENERACION!$B$7:$B$54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COGENERACION!$C$7:$C$54</c:f>
              <c:numCache>
                <c:formatCode>#,##0.0</c:formatCode>
                <c:ptCount val="48"/>
                <c:pt idx="0">
                  <c:v>29.3</c:v>
                </c:pt>
                <c:pt idx="1">
                  <c:v>29.3</c:v>
                </c:pt>
                <c:pt idx="2">
                  <c:v>29.3</c:v>
                </c:pt>
                <c:pt idx="3">
                  <c:v>29.3</c:v>
                </c:pt>
                <c:pt idx="4">
                  <c:v>29.4</c:v>
                </c:pt>
                <c:pt idx="5">
                  <c:v>29.3</c:v>
                </c:pt>
                <c:pt idx="6">
                  <c:v>29.4</c:v>
                </c:pt>
                <c:pt idx="7">
                  <c:v>29.4</c:v>
                </c:pt>
                <c:pt idx="8">
                  <c:v>29.4</c:v>
                </c:pt>
                <c:pt idx="9">
                  <c:v>29.5</c:v>
                </c:pt>
                <c:pt idx="10">
                  <c:v>29.5</c:v>
                </c:pt>
                <c:pt idx="11">
                  <c:v>29.4</c:v>
                </c:pt>
                <c:pt idx="12">
                  <c:v>29.5</c:v>
                </c:pt>
                <c:pt idx="13">
                  <c:v>29.5</c:v>
                </c:pt>
                <c:pt idx="14">
                  <c:v>29.5</c:v>
                </c:pt>
                <c:pt idx="15">
                  <c:v>29.4</c:v>
                </c:pt>
                <c:pt idx="16">
                  <c:v>29.4</c:v>
                </c:pt>
                <c:pt idx="17">
                  <c:v>29.3</c:v>
                </c:pt>
                <c:pt idx="18">
                  <c:v>29.2</c:v>
                </c:pt>
                <c:pt idx="19">
                  <c:v>29.1</c:v>
                </c:pt>
                <c:pt idx="20">
                  <c:v>29.1</c:v>
                </c:pt>
                <c:pt idx="21">
                  <c:v>29</c:v>
                </c:pt>
                <c:pt idx="22">
                  <c:v>28.9</c:v>
                </c:pt>
                <c:pt idx="23">
                  <c:v>28.7</c:v>
                </c:pt>
                <c:pt idx="24">
                  <c:v>28.3</c:v>
                </c:pt>
                <c:pt idx="25">
                  <c:v>28.2</c:v>
                </c:pt>
                <c:pt idx="26">
                  <c:v>28.2</c:v>
                </c:pt>
                <c:pt idx="27">
                  <c:v>28.1</c:v>
                </c:pt>
                <c:pt idx="28">
                  <c:v>28.1</c:v>
                </c:pt>
                <c:pt idx="29">
                  <c:v>28.2</c:v>
                </c:pt>
                <c:pt idx="30">
                  <c:v>28.4</c:v>
                </c:pt>
                <c:pt idx="31">
                  <c:v>28.4</c:v>
                </c:pt>
                <c:pt idx="32">
                  <c:v>28.6</c:v>
                </c:pt>
                <c:pt idx="33">
                  <c:v>28.8</c:v>
                </c:pt>
                <c:pt idx="34">
                  <c:v>28.9</c:v>
                </c:pt>
                <c:pt idx="35">
                  <c:v>29</c:v>
                </c:pt>
                <c:pt idx="36">
                  <c:v>29.1</c:v>
                </c:pt>
                <c:pt idx="37">
                  <c:v>29.1</c:v>
                </c:pt>
                <c:pt idx="38">
                  <c:v>29.1</c:v>
                </c:pt>
                <c:pt idx="39">
                  <c:v>29.1</c:v>
                </c:pt>
                <c:pt idx="40">
                  <c:v>29.1</c:v>
                </c:pt>
                <c:pt idx="41">
                  <c:v>29.1</c:v>
                </c:pt>
                <c:pt idx="42">
                  <c:v>29.2</c:v>
                </c:pt>
                <c:pt idx="43">
                  <c:v>29.3</c:v>
                </c:pt>
                <c:pt idx="44">
                  <c:v>29.3</c:v>
                </c:pt>
                <c:pt idx="45">
                  <c:v>29.3</c:v>
                </c:pt>
                <c:pt idx="46">
                  <c:v>29.3</c:v>
                </c:pt>
                <c:pt idx="47">
                  <c:v>29.3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4C-45FC-BFEE-8E9884A5F5BF}"/>
            </c:ext>
          </c:extLst>
        </c:ser>
        <c:ser>
          <c:idx val="2"/>
          <c:order val="1"/>
          <c:tx>
            <c:strRef>
              <c:f>COGENERACION!$E$6</c:f>
              <c:strCache>
                <c:ptCount val="1"/>
                <c:pt idx="0">
                  <c:v>MAPLE</c:v>
                </c:pt>
              </c:strCache>
            </c:strRef>
          </c:tx>
          <c:cat>
            <c:numRef>
              <c:f>COGENERACION!$B$7:$B$54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COGENERACION!$E$7:$E$54</c:f>
              <c:numCache>
                <c:formatCode>#,##0.0</c:formatCode>
                <c:ptCount val="48"/>
                <c:pt idx="0">
                  <c:v>14.6</c:v>
                </c:pt>
                <c:pt idx="1">
                  <c:v>14.6</c:v>
                </c:pt>
                <c:pt idx="2">
                  <c:v>14.1</c:v>
                </c:pt>
                <c:pt idx="3">
                  <c:v>14.5</c:v>
                </c:pt>
                <c:pt idx="4">
                  <c:v>14.2</c:v>
                </c:pt>
                <c:pt idx="5">
                  <c:v>14.1</c:v>
                </c:pt>
                <c:pt idx="6">
                  <c:v>14.1</c:v>
                </c:pt>
                <c:pt idx="7">
                  <c:v>14.1</c:v>
                </c:pt>
                <c:pt idx="8">
                  <c:v>14.1</c:v>
                </c:pt>
                <c:pt idx="9">
                  <c:v>13.4</c:v>
                </c:pt>
                <c:pt idx="10">
                  <c:v>14.2</c:v>
                </c:pt>
                <c:pt idx="11">
                  <c:v>12.9</c:v>
                </c:pt>
                <c:pt idx="12">
                  <c:v>14</c:v>
                </c:pt>
                <c:pt idx="13">
                  <c:v>10.4</c:v>
                </c:pt>
                <c:pt idx="14">
                  <c:v>13</c:v>
                </c:pt>
                <c:pt idx="15">
                  <c:v>13.6</c:v>
                </c:pt>
                <c:pt idx="16">
                  <c:v>14.1</c:v>
                </c:pt>
                <c:pt idx="17">
                  <c:v>12.1</c:v>
                </c:pt>
                <c:pt idx="18">
                  <c:v>12.4</c:v>
                </c:pt>
                <c:pt idx="19">
                  <c:v>13.4</c:v>
                </c:pt>
                <c:pt idx="20">
                  <c:v>14</c:v>
                </c:pt>
                <c:pt idx="21">
                  <c:v>14.1</c:v>
                </c:pt>
                <c:pt idx="22">
                  <c:v>14.1</c:v>
                </c:pt>
                <c:pt idx="23">
                  <c:v>13.4</c:v>
                </c:pt>
                <c:pt idx="24">
                  <c:v>14.1</c:v>
                </c:pt>
                <c:pt idx="25">
                  <c:v>14.1</c:v>
                </c:pt>
                <c:pt idx="26">
                  <c:v>12.7</c:v>
                </c:pt>
                <c:pt idx="27">
                  <c:v>14.1</c:v>
                </c:pt>
                <c:pt idx="28">
                  <c:v>14.1</c:v>
                </c:pt>
                <c:pt idx="29">
                  <c:v>14.1</c:v>
                </c:pt>
                <c:pt idx="30">
                  <c:v>14.1</c:v>
                </c:pt>
                <c:pt idx="31">
                  <c:v>12</c:v>
                </c:pt>
                <c:pt idx="32">
                  <c:v>12</c:v>
                </c:pt>
                <c:pt idx="33">
                  <c:v>12.9</c:v>
                </c:pt>
                <c:pt idx="34">
                  <c:v>14.4</c:v>
                </c:pt>
                <c:pt idx="35">
                  <c:v>14.6</c:v>
                </c:pt>
                <c:pt idx="36">
                  <c:v>14.2</c:v>
                </c:pt>
                <c:pt idx="37">
                  <c:v>13.4</c:v>
                </c:pt>
                <c:pt idx="38">
                  <c:v>13.1</c:v>
                </c:pt>
                <c:pt idx="39">
                  <c:v>13.7</c:v>
                </c:pt>
                <c:pt idx="40">
                  <c:v>13.6</c:v>
                </c:pt>
                <c:pt idx="41">
                  <c:v>13.8</c:v>
                </c:pt>
                <c:pt idx="42">
                  <c:v>13.6</c:v>
                </c:pt>
                <c:pt idx="43">
                  <c:v>13.9</c:v>
                </c:pt>
                <c:pt idx="44">
                  <c:v>14.1</c:v>
                </c:pt>
                <c:pt idx="45">
                  <c:v>12.6</c:v>
                </c:pt>
                <c:pt idx="46">
                  <c:v>13.1</c:v>
                </c:pt>
                <c:pt idx="47">
                  <c:v>13.9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4C-45FC-BFEE-8E9884A5F5BF}"/>
            </c:ext>
          </c:extLst>
        </c:ser>
        <c:ser>
          <c:idx val="3"/>
          <c:order val="2"/>
          <c:tx>
            <c:strRef>
              <c:f>COGENERACION!$F$6</c:f>
              <c:strCache>
                <c:ptCount val="1"/>
                <c:pt idx="0">
                  <c:v>PARAMONGA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cat>
            <c:numRef>
              <c:f>COGENERACION!$B$7:$B$54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COGENERACION!$F$7:$F$54</c:f>
              <c:numCache>
                <c:formatCode>#,##0.0</c:formatCode>
                <c:ptCount val="48"/>
                <c:pt idx="0">
                  <c:v>16</c:v>
                </c:pt>
                <c:pt idx="1">
                  <c:v>16.600000000000001</c:v>
                </c:pt>
                <c:pt idx="2">
                  <c:v>16</c:v>
                </c:pt>
                <c:pt idx="3">
                  <c:v>16</c:v>
                </c:pt>
                <c:pt idx="4">
                  <c:v>16.100000000000001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15.7</c:v>
                </c:pt>
                <c:pt idx="9">
                  <c:v>15.7</c:v>
                </c:pt>
                <c:pt idx="10">
                  <c:v>15.5</c:v>
                </c:pt>
                <c:pt idx="11">
                  <c:v>15.5</c:v>
                </c:pt>
                <c:pt idx="12">
                  <c:v>15.6</c:v>
                </c:pt>
                <c:pt idx="13">
                  <c:v>15.7</c:v>
                </c:pt>
                <c:pt idx="14">
                  <c:v>15.7</c:v>
                </c:pt>
                <c:pt idx="15">
                  <c:v>15.7</c:v>
                </c:pt>
                <c:pt idx="16">
                  <c:v>15.8</c:v>
                </c:pt>
                <c:pt idx="17">
                  <c:v>15.9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16.100000000000001</c:v>
                </c:pt>
                <c:pt idx="22">
                  <c:v>16.100000000000001</c:v>
                </c:pt>
                <c:pt idx="23">
                  <c:v>16.100000000000001</c:v>
                </c:pt>
                <c:pt idx="24">
                  <c:v>16</c:v>
                </c:pt>
                <c:pt idx="25">
                  <c:v>16</c:v>
                </c:pt>
                <c:pt idx="26">
                  <c:v>16.100000000000001</c:v>
                </c:pt>
                <c:pt idx="27">
                  <c:v>16.100000000000001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16.2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16</c:v>
                </c:pt>
                <c:pt idx="36">
                  <c:v>15</c:v>
                </c:pt>
                <c:pt idx="37">
                  <c:v>14.8</c:v>
                </c:pt>
                <c:pt idx="38">
                  <c:v>15</c:v>
                </c:pt>
                <c:pt idx="39">
                  <c:v>15</c:v>
                </c:pt>
                <c:pt idx="40">
                  <c:v>15</c:v>
                </c:pt>
                <c:pt idx="41">
                  <c:v>15</c:v>
                </c:pt>
                <c:pt idx="42">
                  <c:v>0</c:v>
                </c:pt>
                <c:pt idx="43">
                  <c:v>8.1999999999999993</c:v>
                </c:pt>
                <c:pt idx="44">
                  <c:v>0</c:v>
                </c:pt>
                <c:pt idx="45">
                  <c:v>7</c:v>
                </c:pt>
                <c:pt idx="46">
                  <c:v>14</c:v>
                </c:pt>
                <c:pt idx="47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4C-45FC-BFEE-8E9884A5F5BF}"/>
            </c:ext>
          </c:extLst>
        </c:ser>
        <c:ser>
          <c:idx val="4"/>
          <c:order val="3"/>
          <c:tx>
            <c:strRef>
              <c:f>COGENERACION!$G$6</c:f>
              <c:strCache>
                <c:ptCount val="1"/>
                <c:pt idx="0">
                  <c:v>SAN JACNTO</c:v>
                </c:pt>
              </c:strCache>
            </c:strRef>
          </c:tx>
          <c:spPr>
            <a:ln w="25400">
              <a:noFill/>
            </a:ln>
          </c:spPr>
          <c:cat>
            <c:numRef>
              <c:f>COGENERACION!$B$7:$B$54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COGENERACION!$G$7:$G$54</c:f>
              <c:numCache>
                <c:formatCode>#,##0.0</c:formatCode>
                <c:ptCount val="48"/>
                <c:pt idx="0">
                  <c:v>7.79</c:v>
                </c:pt>
                <c:pt idx="1">
                  <c:v>7.88</c:v>
                </c:pt>
                <c:pt idx="2">
                  <c:v>8.59</c:v>
                </c:pt>
                <c:pt idx="3">
                  <c:v>7.86</c:v>
                </c:pt>
                <c:pt idx="4">
                  <c:v>7.92</c:v>
                </c:pt>
                <c:pt idx="5">
                  <c:v>8.4499999999999993</c:v>
                </c:pt>
                <c:pt idx="6">
                  <c:v>9.59</c:v>
                </c:pt>
                <c:pt idx="7">
                  <c:v>9.16</c:v>
                </c:pt>
                <c:pt idx="8">
                  <c:v>7.3</c:v>
                </c:pt>
                <c:pt idx="9">
                  <c:v>8.3800000000000008</c:v>
                </c:pt>
                <c:pt idx="10">
                  <c:v>8.02</c:v>
                </c:pt>
                <c:pt idx="11">
                  <c:v>6.73</c:v>
                </c:pt>
                <c:pt idx="12">
                  <c:v>7.77</c:v>
                </c:pt>
                <c:pt idx="13">
                  <c:v>7.74</c:v>
                </c:pt>
                <c:pt idx="14">
                  <c:v>7.87</c:v>
                </c:pt>
                <c:pt idx="15">
                  <c:v>8.11</c:v>
                </c:pt>
                <c:pt idx="16">
                  <c:v>7.61</c:v>
                </c:pt>
                <c:pt idx="17">
                  <c:v>7.81</c:v>
                </c:pt>
                <c:pt idx="18">
                  <c:v>8.0500000000000007</c:v>
                </c:pt>
                <c:pt idx="19">
                  <c:v>8.09</c:v>
                </c:pt>
                <c:pt idx="20">
                  <c:v>7.72</c:v>
                </c:pt>
                <c:pt idx="21">
                  <c:v>8.5500000000000007</c:v>
                </c:pt>
                <c:pt idx="22">
                  <c:v>8.92</c:v>
                </c:pt>
                <c:pt idx="23">
                  <c:v>7.91</c:v>
                </c:pt>
                <c:pt idx="24">
                  <c:v>7.41</c:v>
                </c:pt>
                <c:pt idx="25">
                  <c:v>8.5299999999999994</c:v>
                </c:pt>
                <c:pt idx="26">
                  <c:v>8.84</c:v>
                </c:pt>
                <c:pt idx="27">
                  <c:v>8.66</c:v>
                </c:pt>
                <c:pt idx="28">
                  <c:v>7.95</c:v>
                </c:pt>
                <c:pt idx="29">
                  <c:v>7.47</c:v>
                </c:pt>
                <c:pt idx="30">
                  <c:v>6.81</c:v>
                </c:pt>
                <c:pt idx="31">
                  <c:v>6.59</c:v>
                </c:pt>
                <c:pt idx="32">
                  <c:v>6.26</c:v>
                </c:pt>
                <c:pt idx="33">
                  <c:v>6.71</c:v>
                </c:pt>
                <c:pt idx="34">
                  <c:v>7</c:v>
                </c:pt>
                <c:pt idx="35">
                  <c:v>6.29</c:v>
                </c:pt>
                <c:pt idx="36">
                  <c:v>7.36</c:v>
                </c:pt>
                <c:pt idx="37">
                  <c:v>7.81</c:v>
                </c:pt>
                <c:pt idx="38">
                  <c:v>8.59</c:v>
                </c:pt>
                <c:pt idx="39">
                  <c:v>6.62</c:v>
                </c:pt>
                <c:pt idx="40">
                  <c:v>7</c:v>
                </c:pt>
                <c:pt idx="41">
                  <c:v>8.06</c:v>
                </c:pt>
                <c:pt idx="42">
                  <c:v>6.96</c:v>
                </c:pt>
                <c:pt idx="43">
                  <c:v>7.08</c:v>
                </c:pt>
                <c:pt idx="44">
                  <c:v>7.08</c:v>
                </c:pt>
                <c:pt idx="45">
                  <c:v>6.5</c:v>
                </c:pt>
                <c:pt idx="46">
                  <c:v>7.75</c:v>
                </c:pt>
                <c:pt idx="47">
                  <c:v>7.51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4C-45FC-BFEE-8E9884A5F5BF}"/>
            </c:ext>
          </c:extLst>
        </c:ser>
        <c:ser>
          <c:idx val="5"/>
          <c:order val="4"/>
          <c:tx>
            <c:strRef>
              <c:f>COGENERACION!$H$6</c:f>
              <c:strCache>
                <c:ptCount val="1"/>
                <c:pt idx="0">
                  <c:v>C.T. CAÑA BRAVA</c:v>
                </c:pt>
              </c:strCache>
            </c:strRef>
          </c:tx>
          <c:spPr>
            <a:ln w="25400">
              <a:noFill/>
            </a:ln>
          </c:spPr>
          <c:cat>
            <c:numRef>
              <c:f>COGENERACION!$B$7:$B$54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COGENERACION!$H$7:$H$54</c:f>
              <c:numCache>
                <c:formatCode>#,##0.0</c:formatCode>
                <c:ptCount val="48"/>
                <c:pt idx="0">
                  <c:v>9.6</c:v>
                </c:pt>
                <c:pt idx="1">
                  <c:v>9.8000000000000007</c:v>
                </c:pt>
                <c:pt idx="2">
                  <c:v>9.6999999999999993</c:v>
                </c:pt>
                <c:pt idx="3">
                  <c:v>9.9</c:v>
                </c:pt>
                <c:pt idx="4">
                  <c:v>10</c:v>
                </c:pt>
                <c:pt idx="5">
                  <c:v>9.4</c:v>
                </c:pt>
                <c:pt idx="6">
                  <c:v>9.1999999999999993</c:v>
                </c:pt>
                <c:pt idx="7">
                  <c:v>9.6999999999999993</c:v>
                </c:pt>
                <c:pt idx="8">
                  <c:v>9.3000000000000007</c:v>
                </c:pt>
                <c:pt idx="9">
                  <c:v>10.5</c:v>
                </c:pt>
                <c:pt idx="10">
                  <c:v>10.1</c:v>
                </c:pt>
                <c:pt idx="11">
                  <c:v>10.6</c:v>
                </c:pt>
                <c:pt idx="12">
                  <c:v>10.5</c:v>
                </c:pt>
                <c:pt idx="13">
                  <c:v>10.1</c:v>
                </c:pt>
                <c:pt idx="14">
                  <c:v>10.7</c:v>
                </c:pt>
                <c:pt idx="15">
                  <c:v>10.4</c:v>
                </c:pt>
                <c:pt idx="16">
                  <c:v>10.8</c:v>
                </c:pt>
                <c:pt idx="17">
                  <c:v>9.8000000000000007</c:v>
                </c:pt>
                <c:pt idx="18">
                  <c:v>9.6999999999999993</c:v>
                </c:pt>
                <c:pt idx="19">
                  <c:v>10</c:v>
                </c:pt>
                <c:pt idx="20">
                  <c:v>9.5</c:v>
                </c:pt>
                <c:pt idx="21">
                  <c:v>9.1</c:v>
                </c:pt>
                <c:pt idx="22">
                  <c:v>7.5</c:v>
                </c:pt>
                <c:pt idx="23">
                  <c:v>7</c:v>
                </c:pt>
                <c:pt idx="24">
                  <c:v>7.2</c:v>
                </c:pt>
                <c:pt idx="25">
                  <c:v>7</c:v>
                </c:pt>
                <c:pt idx="26">
                  <c:v>7.1</c:v>
                </c:pt>
                <c:pt idx="27">
                  <c:v>6</c:v>
                </c:pt>
                <c:pt idx="28">
                  <c:v>6</c:v>
                </c:pt>
                <c:pt idx="29">
                  <c:v>6.1</c:v>
                </c:pt>
                <c:pt idx="30">
                  <c:v>5.2</c:v>
                </c:pt>
                <c:pt idx="31">
                  <c:v>4.8</c:v>
                </c:pt>
                <c:pt idx="32">
                  <c:v>5.0999999999999996</c:v>
                </c:pt>
                <c:pt idx="33">
                  <c:v>6.6</c:v>
                </c:pt>
                <c:pt idx="34">
                  <c:v>6.8</c:v>
                </c:pt>
                <c:pt idx="35">
                  <c:v>7.3</c:v>
                </c:pt>
                <c:pt idx="36">
                  <c:v>7.2</c:v>
                </c:pt>
                <c:pt idx="37">
                  <c:v>7.2</c:v>
                </c:pt>
                <c:pt idx="38">
                  <c:v>7.5</c:v>
                </c:pt>
                <c:pt idx="39">
                  <c:v>7.8</c:v>
                </c:pt>
                <c:pt idx="40">
                  <c:v>7.6</c:v>
                </c:pt>
                <c:pt idx="41">
                  <c:v>8</c:v>
                </c:pt>
                <c:pt idx="42">
                  <c:v>8</c:v>
                </c:pt>
                <c:pt idx="43">
                  <c:v>8.6</c:v>
                </c:pt>
                <c:pt idx="44">
                  <c:v>8.6999999999999993</c:v>
                </c:pt>
                <c:pt idx="45">
                  <c:v>9.1999999999999993</c:v>
                </c:pt>
                <c:pt idx="46">
                  <c:v>8.3000000000000007</c:v>
                </c:pt>
                <c:pt idx="47">
                  <c:v>9.6999999999999993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4C-45FC-BFEE-8E9884A5F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5553184"/>
        <c:axId val="325552792"/>
      </c:areaChart>
      <c:catAx>
        <c:axId val="325553184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crossAx val="325552792"/>
        <c:crosses val="autoZero"/>
        <c:auto val="1"/>
        <c:lblAlgn val="ctr"/>
        <c:lblOffset val="100"/>
        <c:tickLblSkip val="5"/>
        <c:noMultiLvlLbl val="0"/>
      </c:catAx>
      <c:valAx>
        <c:axId val="32555279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PE"/>
                  <a:t>MW</a:t>
                </a:r>
              </a:p>
            </c:rich>
          </c:tx>
          <c:layout>
            <c:manualLayout>
              <c:xMode val="edge"/>
              <c:yMode val="edge"/>
              <c:x val="3.2571468758977679E-2"/>
              <c:y val="7.291143346291358E-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32555318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6.6042752458283463E-2"/>
          <c:y val="0.91019654902218627"/>
          <c:w val="0.93395726041429716"/>
          <c:h val="8.9803572048661351E-2"/>
        </c:manualLayout>
      </c:layout>
      <c:overlay val="0"/>
    </c:legend>
    <c:plotVisOnly val="1"/>
    <c:dispBlanksAs val="zero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DIAGRAMA DE CARGA POR TIPO DE RECURSO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335303783162612E-2"/>
          <c:y val="0.14481082474586801"/>
          <c:w val="0.88027407924098866"/>
          <c:h val="0.69185632877241432"/>
        </c:manualLayout>
      </c:layout>
      <c:areaChart>
        <c:grouping val="stacked"/>
        <c:varyColors val="0"/>
        <c:ser>
          <c:idx val="0"/>
          <c:order val="0"/>
          <c:tx>
            <c:strRef>
              <c:f>TIPO_RECURSO!$C$13</c:f>
              <c:strCache>
                <c:ptCount val="1"/>
                <c:pt idx="0">
                  <c:v>H. DE PASADA</c:v>
                </c:pt>
              </c:strCache>
            </c:strRef>
          </c:tx>
          <c:cat>
            <c:numRef>
              <c:f>TIPO_RECURSO!$B$14:$B$61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TIPO_RECURSO!$C$14:$C$61</c:f>
              <c:numCache>
                <c:formatCode>#,##0.00</c:formatCode>
                <c:ptCount val="48"/>
                <c:pt idx="0">
                  <c:v>935.5590000000002</c:v>
                </c:pt>
                <c:pt idx="1">
                  <c:v>917.24599999999987</c:v>
                </c:pt>
                <c:pt idx="2">
                  <c:v>912.40500000000009</c:v>
                </c:pt>
                <c:pt idx="3">
                  <c:v>918.4860000000001</c:v>
                </c:pt>
                <c:pt idx="4">
                  <c:v>910.62600000000009</c:v>
                </c:pt>
                <c:pt idx="5">
                  <c:v>883.26600000000019</c:v>
                </c:pt>
                <c:pt idx="6">
                  <c:v>881.93100000000038</c:v>
                </c:pt>
                <c:pt idx="7">
                  <c:v>871.61400000000015</c:v>
                </c:pt>
                <c:pt idx="8">
                  <c:v>878.69900000000018</c:v>
                </c:pt>
                <c:pt idx="9">
                  <c:v>875.37099999999998</c:v>
                </c:pt>
                <c:pt idx="10">
                  <c:v>880.92899999999997</c:v>
                </c:pt>
                <c:pt idx="11">
                  <c:v>912.10400000000004</c:v>
                </c:pt>
                <c:pt idx="12">
                  <c:v>892.98199999999997</c:v>
                </c:pt>
                <c:pt idx="13">
                  <c:v>909.36700000000019</c:v>
                </c:pt>
                <c:pt idx="14">
                  <c:v>925.81899999999985</c:v>
                </c:pt>
                <c:pt idx="15">
                  <c:v>931.67200000000003</c:v>
                </c:pt>
                <c:pt idx="16">
                  <c:v>944.43599999999992</c:v>
                </c:pt>
                <c:pt idx="17">
                  <c:v>923.65299999999991</c:v>
                </c:pt>
                <c:pt idx="18">
                  <c:v>916.41100000000029</c:v>
                </c:pt>
                <c:pt idx="19">
                  <c:v>927.34</c:v>
                </c:pt>
                <c:pt idx="20">
                  <c:v>929.80200000000002</c:v>
                </c:pt>
                <c:pt idx="21">
                  <c:v>949.86800000000005</c:v>
                </c:pt>
                <c:pt idx="22">
                  <c:v>962.04899999999998</c:v>
                </c:pt>
                <c:pt idx="23">
                  <c:v>948.80199999999991</c:v>
                </c:pt>
                <c:pt idx="24">
                  <c:v>962.73099999999954</c:v>
                </c:pt>
                <c:pt idx="25">
                  <c:v>947.4459999999998</c:v>
                </c:pt>
                <c:pt idx="26">
                  <c:v>960.69299999999964</c:v>
                </c:pt>
                <c:pt idx="27">
                  <c:v>948.99499999999978</c:v>
                </c:pt>
                <c:pt idx="28">
                  <c:v>940.52899999999966</c:v>
                </c:pt>
                <c:pt idx="29">
                  <c:v>944.64499999999975</c:v>
                </c:pt>
                <c:pt idx="30">
                  <c:v>941.69199999999989</c:v>
                </c:pt>
                <c:pt idx="31">
                  <c:v>942.51199999999994</c:v>
                </c:pt>
                <c:pt idx="32">
                  <c:v>926.08500000000015</c:v>
                </c:pt>
                <c:pt idx="33">
                  <c:v>944.30300000000011</c:v>
                </c:pt>
                <c:pt idx="34">
                  <c:v>943.25200000000007</c:v>
                </c:pt>
                <c:pt idx="35">
                  <c:v>948.22299999999973</c:v>
                </c:pt>
                <c:pt idx="36">
                  <c:v>949.16399999999987</c:v>
                </c:pt>
                <c:pt idx="37">
                  <c:v>964.02999999999986</c:v>
                </c:pt>
                <c:pt idx="38">
                  <c:v>963.68899999999996</c:v>
                </c:pt>
                <c:pt idx="39">
                  <c:v>963.04500000000007</c:v>
                </c:pt>
                <c:pt idx="40">
                  <c:v>954.24299999999971</c:v>
                </c:pt>
                <c:pt idx="41">
                  <c:v>966.7919999999998</c:v>
                </c:pt>
                <c:pt idx="42">
                  <c:v>967.50099999999998</c:v>
                </c:pt>
                <c:pt idx="43">
                  <c:v>971.65800000000013</c:v>
                </c:pt>
                <c:pt idx="44">
                  <c:v>971.60099999999989</c:v>
                </c:pt>
                <c:pt idx="45">
                  <c:v>966.88099999999963</c:v>
                </c:pt>
                <c:pt idx="46">
                  <c:v>955.19899999999996</c:v>
                </c:pt>
                <c:pt idx="47">
                  <c:v>947.94099999999969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E3-4985-AA3C-B611B9AB0EDA}"/>
            </c:ext>
          </c:extLst>
        </c:ser>
        <c:ser>
          <c:idx val="1"/>
          <c:order val="1"/>
          <c:tx>
            <c:strRef>
              <c:f>TIPO_RECURSO!$D$13</c:f>
              <c:strCache>
                <c:ptCount val="1"/>
                <c:pt idx="0">
                  <c:v>H.REGULACION</c:v>
                </c:pt>
              </c:strCache>
            </c:strRef>
          </c:tx>
          <c:cat>
            <c:numRef>
              <c:f>TIPO_RECURSO!$B$14:$B$61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TIPO_RECURSO!$D$14:$D$61</c:f>
              <c:numCache>
                <c:formatCode>#,##0.00</c:formatCode>
                <c:ptCount val="48"/>
                <c:pt idx="0">
                  <c:v>1609.0560000000003</c:v>
                </c:pt>
                <c:pt idx="1">
                  <c:v>1524.5119999999999</c:v>
                </c:pt>
                <c:pt idx="2">
                  <c:v>1422.1010000000001</c:v>
                </c:pt>
                <c:pt idx="3">
                  <c:v>1303.3400000000001</c:v>
                </c:pt>
                <c:pt idx="4">
                  <c:v>1255.7899999999997</c:v>
                </c:pt>
                <c:pt idx="5">
                  <c:v>1274.4159999999999</c:v>
                </c:pt>
                <c:pt idx="6">
                  <c:v>1262.0160000000001</c:v>
                </c:pt>
                <c:pt idx="7">
                  <c:v>1198.6790000000001</c:v>
                </c:pt>
                <c:pt idx="8">
                  <c:v>1185.4330000000002</c:v>
                </c:pt>
                <c:pt idx="9">
                  <c:v>1263.8990000000001</c:v>
                </c:pt>
                <c:pt idx="10">
                  <c:v>1422.088</c:v>
                </c:pt>
                <c:pt idx="11">
                  <c:v>1466.0170000000003</c:v>
                </c:pt>
                <c:pt idx="12">
                  <c:v>1659.5350000000003</c:v>
                </c:pt>
                <c:pt idx="13">
                  <c:v>1900.3979999999999</c:v>
                </c:pt>
                <c:pt idx="14">
                  <c:v>1873.4480000000001</c:v>
                </c:pt>
                <c:pt idx="15">
                  <c:v>1811.9830000000002</c:v>
                </c:pt>
                <c:pt idx="16">
                  <c:v>1840.6879999999999</c:v>
                </c:pt>
                <c:pt idx="17">
                  <c:v>2086.4480000000003</c:v>
                </c:pt>
                <c:pt idx="18">
                  <c:v>2051.6770000000001</c:v>
                </c:pt>
                <c:pt idx="19">
                  <c:v>2126.1559999999999</c:v>
                </c:pt>
                <c:pt idx="20">
                  <c:v>2136.21</c:v>
                </c:pt>
                <c:pt idx="21">
                  <c:v>2428.4140000000002</c:v>
                </c:pt>
                <c:pt idx="22">
                  <c:v>2443.9189999999999</c:v>
                </c:pt>
                <c:pt idx="23">
                  <c:v>2233.0910000000003</c:v>
                </c:pt>
                <c:pt idx="24">
                  <c:v>2118.0210000000002</c:v>
                </c:pt>
                <c:pt idx="25">
                  <c:v>2145.0340000000001</c:v>
                </c:pt>
                <c:pt idx="26">
                  <c:v>2193.0810000000001</c:v>
                </c:pt>
                <c:pt idx="27">
                  <c:v>2168.1030000000001</c:v>
                </c:pt>
                <c:pt idx="28">
                  <c:v>2291.5410000000002</c:v>
                </c:pt>
                <c:pt idx="29">
                  <c:v>2231.7849999999999</c:v>
                </c:pt>
                <c:pt idx="30">
                  <c:v>2163.6669999999999</c:v>
                </c:pt>
                <c:pt idx="31">
                  <c:v>2423.078</c:v>
                </c:pt>
                <c:pt idx="32">
                  <c:v>2406.9940000000001</c:v>
                </c:pt>
                <c:pt idx="33">
                  <c:v>2409.7649999999999</c:v>
                </c:pt>
                <c:pt idx="34">
                  <c:v>2455.701</c:v>
                </c:pt>
                <c:pt idx="35">
                  <c:v>2375.4349999999999</c:v>
                </c:pt>
                <c:pt idx="36">
                  <c:v>2601.491</c:v>
                </c:pt>
                <c:pt idx="37">
                  <c:v>2535.1100000000006</c:v>
                </c:pt>
                <c:pt idx="38">
                  <c:v>2504.5719999999992</c:v>
                </c:pt>
                <c:pt idx="39">
                  <c:v>2446.366</c:v>
                </c:pt>
                <c:pt idx="40">
                  <c:v>2483.9780000000001</c:v>
                </c:pt>
                <c:pt idx="41">
                  <c:v>2453.4899999999998</c:v>
                </c:pt>
                <c:pt idx="42">
                  <c:v>2389.8409999999999</c:v>
                </c:pt>
                <c:pt idx="43">
                  <c:v>2322.163</c:v>
                </c:pt>
                <c:pt idx="44">
                  <c:v>2375.4549999999999</c:v>
                </c:pt>
                <c:pt idx="45">
                  <c:v>2120.37</c:v>
                </c:pt>
                <c:pt idx="46">
                  <c:v>2044.0419999999997</c:v>
                </c:pt>
                <c:pt idx="47">
                  <c:v>2025.6130000000001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E3-4985-AA3C-B611B9AB0EDA}"/>
            </c:ext>
          </c:extLst>
        </c:ser>
        <c:ser>
          <c:idx val="2"/>
          <c:order val="2"/>
          <c:tx>
            <c:strRef>
              <c:f>TIPO_RECURSO!$E$13</c:f>
              <c:strCache>
                <c:ptCount val="1"/>
                <c:pt idx="0">
                  <c:v>GN CAMISEA </c:v>
                </c:pt>
              </c:strCache>
            </c:strRef>
          </c:tx>
          <c:cat>
            <c:numRef>
              <c:f>TIPO_RECURSO!$B$14:$B$61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TIPO_RECURSO!$E$14:$E$61</c:f>
              <c:numCache>
                <c:formatCode>#,##0.00</c:formatCode>
                <c:ptCount val="48"/>
                <c:pt idx="0">
                  <c:v>3422.6</c:v>
                </c:pt>
                <c:pt idx="1">
                  <c:v>3430.2000000000003</c:v>
                </c:pt>
                <c:pt idx="2">
                  <c:v>3422.2</c:v>
                </c:pt>
                <c:pt idx="3">
                  <c:v>3430.0000000000005</c:v>
                </c:pt>
                <c:pt idx="4">
                  <c:v>3421</c:v>
                </c:pt>
                <c:pt idx="5">
                  <c:v>3431.1</c:v>
                </c:pt>
                <c:pt idx="6">
                  <c:v>3423.3</c:v>
                </c:pt>
                <c:pt idx="7">
                  <c:v>3450.7000000000003</c:v>
                </c:pt>
                <c:pt idx="8">
                  <c:v>3435.3999999999996</c:v>
                </c:pt>
                <c:pt idx="9">
                  <c:v>3429.1</c:v>
                </c:pt>
                <c:pt idx="10">
                  <c:v>3330.0999999999995</c:v>
                </c:pt>
                <c:pt idx="11">
                  <c:v>3194.5999999999995</c:v>
                </c:pt>
                <c:pt idx="12">
                  <c:v>3195.8</c:v>
                </c:pt>
                <c:pt idx="13">
                  <c:v>3194.9999999999991</c:v>
                </c:pt>
                <c:pt idx="14">
                  <c:v>3305.6999999999994</c:v>
                </c:pt>
                <c:pt idx="15">
                  <c:v>3340.4000000000005</c:v>
                </c:pt>
                <c:pt idx="16">
                  <c:v>3351.4999999999991</c:v>
                </c:pt>
                <c:pt idx="17">
                  <c:v>3340.8999999999996</c:v>
                </c:pt>
                <c:pt idx="18">
                  <c:v>3344.0000000000005</c:v>
                </c:pt>
                <c:pt idx="19">
                  <c:v>3328.7000000000003</c:v>
                </c:pt>
                <c:pt idx="20">
                  <c:v>3322.3</c:v>
                </c:pt>
                <c:pt idx="21">
                  <c:v>3341.2999999999997</c:v>
                </c:pt>
                <c:pt idx="22">
                  <c:v>3389.5999999999995</c:v>
                </c:pt>
                <c:pt idx="23">
                  <c:v>3365.0999999999995</c:v>
                </c:pt>
                <c:pt idx="24">
                  <c:v>3350.2</c:v>
                </c:pt>
                <c:pt idx="25">
                  <c:v>3271.5000000000005</c:v>
                </c:pt>
                <c:pt idx="26">
                  <c:v>3282.7999999999993</c:v>
                </c:pt>
                <c:pt idx="27">
                  <c:v>3274.7</c:v>
                </c:pt>
                <c:pt idx="28">
                  <c:v>3274.4999999999995</c:v>
                </c:pt>
                <c:pt idx="29">
                  <c:v>3359.1</c:v>
                </c:pt>
                <c:pt idx="30">
                  <c:v>3366.9</c:v>
                </c:pt>
                <c:pt idx="31">
                  <c:v>3226.2000000000003</c:v>
                </c:pt>
                <c:pt idx="32">
                  <c:v>3163.2</c:v>
                </c:pt>
                <c:pt idx="33">
                  <c:v>3169.0000000000005</c:v>
                </c:pt>
                <c:pt idx="34">
                  <c:v>3177.5000000000005</c:v>
                </c:pt>
                <c:pt idx="35">
                  <c:v>3168.6000000000004</c:v>
                </c:pt>
                <c:pt idx="36">
                  <c:v>3235.7</c:v>
                </c:pt>
                <c:pt idx="37">
                  <c:v>3332.3999999999996</c:v>
                </c:pt>
                <c:pt idx="38">
                  <c:v>3375.9999999999995</c:v>
                </c:pt>
                <c:pt idx="39">
                  <c:v>3408.2000000000003</c:v>
                </c:pt>
                <c:pt idx="40">
                  <c:v>3409.7000000000003</c:v>
                </c:pt>
                <c:pt idx="41">
                  <c:v>3420.7000000000003</c:v>
                </c:pt>
                <c:pt idx="42">
                  <c:v>3416.9999999999995</c:v>
                </c:pt>
                <c:pt idx="43">
                  <c:v>3397.1000000000004</c:v>
                </c:pt>
                <c:pt idx="44">
                  <c:v>3342.4000000000005</c:v>
                </c:pt>
                <c:pt idx="45">
                  <c:v>3339.6</c:v>
                </c:pt>
                <c:pt idx="46">
                  <c:v>3173.7000000000003</c:v>
                </c:pt>
                <c:pt idx="47">
                  <c:v>3164.8000000000006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E3-4985-AA3C-B611B9AB0EDA}"/>
            </c:ext>
          </c:extLst>
        </c:ser>
        <c:ser>
          <c:idx val="3"/>
          <c:order val="3"/>
          <c:tx>
            <c:strRef>
              <c:f>TIPO_RECURSO!$F$13</c:f>
              <c:strCache>
                <c:ptCount val="1"/>
                <c:pt idx="0">
                  <c:v>GN MALACAS</c:v>
                </c:pt>
              </c:strCache>
            </c:strRef>
          </c:tx>
          <c:cat>
            <c:numRef>
              <c:f>TIPO_RECURSO!$B$14:$B$61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TIPO_RECURSO!$F$14:$F$61</c:f>
              <c:numCache>
                <c:formatCode>#,##0.00</c:formatCode>
                <c:ptCount val="48"/>
                <c:pt idx="0">
                  <c:v>84.8</c:v>
                </c:pt>
                <c:pt idx="1">
                  <c:v>85.2</c:v>
                </c:pt>
                <c:pt idx="2">
                  <c:v>84.8</c:v>
                </c:pt>
                <c:pt idx="3">
                  <c:v>85</c:v>
                </c:pt>
                <c:pt idx="4">
                  <c:v>81.8</c:v>
                </c:pt>
                <c:pt idx="5">
                  <c:v>87.1</c:v>
                </c:pt>
                <c:pt idx="6">
                  <c:v>86.9</c:v>
                </c:pt>
                <c:pt idx="7">
                  <c:v>87.5</c:v>
                </c:pt>
                <c:pt idx="8">
                  <c:v>86.8</c:v>
                </c:pt>
                <c:pt idx="9">
                  <c:v>87</c:v>
                </c:pt>
                <c:pt idx="10">
                  <c:v>86.9</c:v>
                </c:pt>
                <c:pt idx="11">
                  <c:v>87.1</c:v>
                </c:pt>
                <c:pt idx="12">
                  <c:v>68.400000000000006</c:v>
                </c:pt>
                <c:pt idx="13">
                  <c:v>40.5</c:v>
                </c:pt>
                <c:pt idx="14">
                  <c:v>45.7</c:v>
                </c:pt>
                <c:pt idx="15">
                  <c:v>50.6</c:v>
                </c:pt>
                <c:pt idx="16">
                  <c:v>50.9</c:v>
                </c:pt>
                <c:pt idx="17">
                  <c:v>50.7</c:v>
                </c:pt>
                <c:pt idx="18">
                  <c:v>71.599999999999994</c:v>
                </c:pt>
                <c:pt idx="19">
                  <c:v>70.599999999999994</c:v>
                </c:pt>
                <c:pt idx="20">
                  <c:v>65.5</c:v>
                </c:pt>
                <c:pt idx="21">
                  <c:v>66</c:v>
                </c:pt>
                <c:pt idx="22">
                  <c:v>60.5</c:v>
                </c:pt>
                <c:pt idx="23">
                  <c:v>60.2</c:v>
                </c:pt>
                <c:pt idx="24">
                  <c:v>61.1</c:v>
                </c:pt>
                <c:pt idx="25">
                  <c:v>60.7</c:v>
                </c:pt>
                <c:pt idx="26">
                  <c:v>61.2</c:v>
                </c:pt>
                <c:pt idx="27">
                  <c:v>60.6</c:v>
                </c:pt>
                <c:pt idx="28">
                  <c:v>70.8</c:v>
                </c:pt>
                <c:pt idx="29">
                  <c:v>70.900000000000006</c:v>
                </c:pt>
                <c:pt idx="30">
                  <c:v>70.8</c:v>
                </c:pt>
                <c:pt idx="31">
                  <c:v>70.8</c:v>
                </c:pt>
                <c:pt idx="32">
                  <c:v>71.099999999999994</c:v>
                </c:pt>
                <c:pt idx="33">
                  <c:v>87.5</c:v>
                </c:pt>
                <c:pt idx="34">
                  <c:v>88.4</c:v>
                </c:pt>
                <c:pt idx="35">
                  <c:v>87.5</c:v>
                </c:pt>
                <c:pt idx="36">
                  <c:v>88.3</c:v>
                </c:pt>
                <c:pt idx="37">
                  <c:v>89.2</c:v>
                </c:pt>
                <c:pt idx="38">
                  <c:v>88.7</c:v>
                </c:pt>
                <c:pt idx="39">
                  <c:v>88.6</c:v>
                </c:pt>
                <c:pt idx="40">
                  <c:v>88.7</c:v>
                </c:pt>
                <c:pt idx="41">
                  <c:v>89.1</c:v>
                </c:pt>
                <c:pt idx="42">
                  <c:v>89</c:v>
                </c:pt>
                <c:pt idx="43">
                  <c:v>88.9</c:v>
                </c:pt>
                <c:pt idx="44">
                  <c:v>88.7</c:v>
                </c:pt>
                <c:pt idx="45">
                  <c:v>85.7</c:v>
                </c:pt>
                <c:pt idx="46">
                  <c:v>86</c:v>
                </c:pt>
                <c:pt idx="47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E3-4985-AA3C-B611B9AB0EDA}"/>
            </c:ext>
          </c:extLst>
        </c:ser>
        <c:ser>
          <c:idx val="4"/>
          <c:order val="4"/>
          <c:tx>
            <c:strRef>
              <c:f>TIPO_RECURSO!$G$13</c:f>
              <c:strCache>
                <c:ptCount val="1"/>
                <c:pt idx="0">
                  <c:v>GN AGUAYTIA</c:v>
                </c:pt>
              </c:strCache>
            </c:strRef>
          </c:tx>
          <c:cat>
            <c:numRef>
              <c:f>TIPO_RECURSO!$B$14:$B$61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TIPO_RECURSO!$G$14:$G$61</c:f>
              <c:numCache>
                <c:formatCode>#,##0.00</c:formatCode>
                <c:ptCount val="48"/>
                <c:pt idx="0">
                  <c:v>60.8</c:v>
                </c:pt>
                <c:pt idx="1">
                  <c:v>60.1</c:v>
                </c:pt>
                <c:pt idx="2">
                  <c:v>58.3</c:v>
                </c:pt>
                <c:pt idx="3">
                  <c:v>60.1</c:v>
                </c:pt>
                <c:pt idx="4">
                  <c:v>58.6</c:v>
                </c:pt>
                <c:pt idx="5">
                  <c:v>61.9</c:v>
                </c:pt>
                <c:pt idx="6">
                  <c:v>60.8</c:v>
                </c:pt>
                <c:pt idx="7">
                  <c:v>62.6</c:v>
                </c:pt>
                <c:pt idx="8">
                  <c:v>60.4</c:v>
                </c:pt>
                <c:pt idx="9">
                  <c:v>58.7</c:v>
                </c:pt>
                <c:pt idx="10">
                  <c:v>61.2</c:v>
                </c:pt>
                <c:pt idx="11">
                  <c:v>60.1</c:v>
                </c:pt>
                <c:pt idx="12">
                  <c:v>60.2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E3-4985-AA3C-B611B9AB0EDA}"/>
            </c:ext>
          </c:extLst>
        </c:ser>
        <c:ser>
          <c:idx val="5"/>
          <c:order val="5"/>
          <c:tx>
            <c:strRef>
              <c:f>TIPO_RECURSO!$H$13</c:f>
              <c:strCache>
                <c:ptCount val="1"/>
                <c:pt idx="0">
                  <c:v>GN LA ISLA</c:v>
                </c:pt>
              </c:strCache>
            </c:strRef>
          </c:tx>
          <c:cat>
            <c:numRef>
              <c:f>TIPO_RECURSO!$B$14:$B$61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TIPO_RECURSO!$H$14:$H$61</c:f>
              <c:numCache>
                <c:formatCode>#,##0.00</c:formatCode>
                <c:ptCount val="48"/>
              </c:numCache>
            </c:numRef>
          </c:val>
          <c:extLst>
            <c:ext xmlns:c16="http://schemas.microsoft.com/office/drawing/2014/chart" uri="{C3380CC4-5D6E-409C-BE32-E72D297353CC}">
              <c16:uniqueId val="{00000005-A3E3-4985-AA3C-B611B9AB0EDA}"/>
            </c:ext>
          </c:extLst>
        </c:ser>
        <c:ser>
          <c:idx val="6"/>
          <c:order val="6"/>
          <c:tx>
            <c:strRef>
              <c:f>TIPO_RECURSO!$I$13</c:f>
              <c:strCache>
                <c:ptCount val="1"/>
                <c:pt idx="0">
                  <c:v>CARBÓN </c:v>
                </c:pt>
              </c:strCache>
            </c:strRef>
          </c:tx>
          <c:cat>
            <c:numRef>
              <c:f>TIPO_RECURSO!$B$14:$B$61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TIPO_RECURSO!$I$14:$I$61</c:f>
              <c:numCache>
                <c:formatCode>#,##0.00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3E3-4985-AA3C-B611B9AB0EDA}"/>
            </c:ext>
          </c:extLst>
        </c:ser>
        <c:ser>
          <c:idx val="7"/>
          <c:order val="7"/>
          <c:tx>
            <c:strRef>
              <c:f>TIPO_RECURSO!$J$13</c:f>
              <c:strCache>
                <c:ptCount val="1"/>
                <c:pt idx="0">
                  <c:v>DIESEL</c:v>
                </c:pt>
              </c:strCache>
            </c:strRef>
          </c:tx>
          <c:cat>
            <c:numRef>
              <c:f>TIPO_RECURSO!$B$14:$B$61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TIPO_RECURSO!$J$14:$J$61</c:f>
              <c:numCache>
                <c:formatCode>#,##0.00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E3-4985-AA3C-B611B9AB0EDA}"/>
            </c:ext>
          </c:extLst>
        </c:ser>
        <c:ser>
          <c:idx val="8"/>
          <c:order val="8"/>
          <c:tx>
            <c:strRef>
              <c:f>TIPO_RECURSO!$K$13</c:f>
              <c:strCache>
                <c:ptCount val="1"/>
                <c:pt idx="0">
                  <c:v>RESIDUAL R500</c:v>
                </c:pt>
              </c:strCache>
            </c:strRef>
          </c:tx>
          <c:cat>
            <c:numRef>
              <c:f>TIPO_RECURSO!$B$14:$B$61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TIPO_RECURSO!$K$14:$K$61</c:f>
              <c:numCache>
                <c:formatCode>#,##0.00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3E3-4985-AA3C-B611B9AB0EDA}"/>
            </c:ext>
          </c:extLst>
        </c:ser>
        <c:ser>
          <c:idx val="9"/>
          <c:order val="9"/>
          <c:tx>
            <c:strRef>
              <c:f>TIPO_RECURSO!$L$13</c:f>
              <c:strCache>
                <c:ptCount val="1"/>
                <c:pt idx="0">
                  <c:v>RESIDUAL R6</c:v>
                </c:pt>
              </c:strCache>
            </c:strRef>
          </c:tx>
          <c:cat>
            <c:numRef>
              <c:f>TIPO_RECURSO!$B$14:$B$61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TIPO_RECURSO!$L$14:$L$61</c:f>
              <c:numCache>
                <c:formatCode>#,##0.00</c:formatCode>
                <c:ptCount val="48"/>
              </c:numCache>
            </c:numRef>
          </c:val>
          <c:extLst>
            <c:ext xmlns:c16="http://schemas.microsoft.com/office/drawing/2014/chart" uri="{C3380CC4-5D6E-409C-BE32-E72D297353CC}">
              <c16:uniqueId val="{00000009-A3E3-4985-AA3C-B611B9AB0EDA}"/>
            </c:ext>
          </c:extLst>
        </c:ser>
        <c:ser>
          <c:idx val="10"/>
          <c:order val="10"/>
          <c:tx>
            <c:strRef>
              <c:f>TIPO_RECURSO!$M$13</c:f>
              <c:strCache>
                <c:ptCount val="1"/>
                <c:pt idx="0">
                  <c:v>BAGAZO</c:v>
                </c:pt>
              </c:strCache>
            </c:strRef>
          </c:tx>
          <c:cat>
            <c:numRef>
              <c:f>TIPO_RECURSO!$B$14:$B$61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TIPO_RECURSO!$M$14:$M$61</c:f>
              <c:numCache>
                <c:formatCode>#,##0.00</c:formatCode>
                <c:ptCount val="48"/>
                <c:pt idx="0">
                  <c:v>47.99</c:v>
                </c:pt>
                <c:pt idx="1">
                  <c:v>48.88000000000001</c:v>
                </c:pt>
                <c:pt idx="2">
                  <c:v>48.39</c:v>
                </c:pt>
                <c:pt idx="3">
                  <c:v>48.26</c:v>
                </c:pt>
                <c:pt idx="4">
                  <c:v>48.22</c:v>
                </c:pt>
                <c:pt idx="5">
                  <c:v>47.949999999999996</c:v>
                </c:pt>
                <c:pt idx="6">
                  <c:v>48.89</c:v>
                </c:pt>
                <c:pt idx="7">
                  <c:v>48.960000000000008</c:v>
                </c:pt>
                <c:pt idx="8">
                  <c:v>46.399999999999991</c:v>
                </c:pt>
                <c:pt idx="9">
                  <c:v>47.980000000000004</c:v>
                </c:pt>
                <c:pt idx="10">
                  <c:v>47.82</c:v>
                </c:pt>
                <c:pt idx="11">
                  <c:v>45.73</c:v>
                </c:pt>
                <c:pt idx="12">
                  <c:v>47.870000000000005</c:v>
                </c:pt>
                <c:pt idx="13">
                  <c:v>43.940000000000005</c:v>
                </c:pt>
                <c:pt idx="14">
                  <c:v>47.269999999999996</c:v>
                </c:pt>
                <c:pt idx="15">
                  <c:v>47.809999999999995</c:v>
                </c:pt>
                <c:pt idx="16">
                  <c:v>48.31</c:v>
                </c:pt>
                <c:pt idx="17">
                  <c:v>45.61</c:v>
                </c:pt>
                <c:pt idx="18">
                  <c:v>46.150000000000006</c:v>
                </c:pt>
                <c:pt idx="19">
                  <c:v>47.489999999999995</c:v>
                </c:pt>
                <c:pt idx="20">
                  <c:v>47.22</c:v>
                </c:pt>
                <c:pt idx="21">
                  <c:v>47.85</c:v>
                </c:pt>
                <c:pt idx="22">
                  <c:v>46.620000000000005</c:v>
                </c:pt>
                <c:pt idx="23">
                  <c:v>44.41</c:v>
                </c:pt>
                <c:pt idx="24">
                  <c:v>44.710000000000008</c:v>
                </c:pt>
                <c:pt idx="25">
                  <c:v>45.63</c:v>
                </c:pt>
                <c:pt idx="26">
                  <c:v>44.74</c:v>
                </c:pt>
                <c:pt idx="27">
                  <c:v>44.86</c:v>
                </c:pt>
                <c:pt idx="28">
                  <c:v>44.050000000000004</c:v>
                </c:pt>
                <c:pt idx="29">
                  <c:v>43.67</c:v>
                </c:pt>
                <c:pt idx="30">
                  <c:v>42.110000000000007</c:v>
                </c:pt>
                <c:pt idx="31">
                  <c:v>39.589999999999996</c:v>
                </c:pt>
                <c:pt idx="32">
                  <c:v>39.36</c:v>
                </c:pt>
                <c:pt idx="33">
                  <c:v>42.21</c:v>
                </c:pt>
                <c:pt idx="34">
                  <c:v>44.199999999999996</c:v>
                </c:pt>
                <c:pt idx="35">
                  <c:v>44.19</c:v>
                </c:pt>
                <c:pt idx="36">
                  <c:v>43.760000000000005</c:v>
                </c:pt>
                <c:pt idx="37">
                  <c:v>43.210000000000008</c:v>
                </c:pt>
                <c:pt idx="38">
                  <c:v>44.19</c:v>
                </c:pt>
                <c:pt idx="39">
                  <c:v>43.12</c:v>
                </c:pt>
                <c:pt idx="40">
                  <c:v>43.2</c:v>
                </c:pt>
                <c:pt idx="41">
                  <c:v>44.86</c:v>
                </c:pt>
                <c:pt idx="42">
                  <c:v>28.56</c:v>
                </c:pt>
                <c:pt idx="43">
                  <c:v>37.78</c:v>
                </c:pt>
                <c:pt idx="44">
                  <c:v>29.88</c:v>
                </c:pt>
                <c:pt idx="45">
                  <c:v>35.299999999999997</c:v>
                </c:pt>
                <c:pt idx="46">
                  <c:v>43.150000000000006</c:v>
                </c:pt>
                <c:pt idx="47">
                  <c:v>45.11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3E3-4985-AA3C-B611B9AB0EDA}"/>
            </c:ext>
          </c:extLst>
        </c:ser>
        <c:ser>
          <c:idx val="11"/>
          <c:order val="11"/>
          <c:tx>
            <c:strRef>
              <c:f>TIPO_RECURSO!$N$13</c:f>
              <c:strCache>
                <c:ptCount val="1"/>
                <c:pt idx="0">
                  <c:v>BIOGAS</c:v>
                </c:pt>
              </c:strCache>
            </c:strRef>
          </c:tx>
          <c:cat>
            <c:numRef>
              <c:f>TIPO_RECURSO!$B$14:$B$61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TIPO_RECURSO!$N$14:$N$61</c:f>
              <c:numCache>
                <c:formatCode>#,##0.00</c:formatCode>
                <c:ptCount val="48"/>
                <c:pt idx="0">
                  <c:v>7.7999999999999989</c:v>
                </c:pt>
                <c:pt idx="1">
                  <c:v>7.7999999999999989</c:v>
                </c:pt>
                <c:pt idx="2">
                  <c:v>7.6999999999999993</c:v>
                </c:pt>
                <c:pt idx="3">
                  <c:v>7.6999999999999993</c:v>
                </c:pt>
                <c:pt idx="4">
                  <c:v>7.6999999999999993</c:v>
                </c:pt>
                <c:pt idx="5">
                  <c:v>7.6999999999999993</c:v>
                </c:pt>
                <c:pt idx="6">
                  <c:v>7.7999999999999989</c:v>
                </c:pt>
                <c:pt idx="7">
                  <c:v>7.7999999999999989</c:v>
                </c:pt>
                <c:pt idx="8">
                  <c:v>7.7999999999999989</c:v>
                </c:pt>
                <c:pt idx="9">
                  <c:v>7.7999999999999989</c:v>
                </c:pt>
                <c:pt idx="10">
                  <c:v>7.7999999999999989</c:v>
                </c:pt>
                <c:pt idx="11">
                  <c:v>7.7999999999999989</c:v>
                </c:pt>
                <c:pt idx="12">
                  <c:v>7.7999999999999989</c:v>
                </c:pt>
                <c:pt idx="13">
                  <c:v>7.6999999999999993</c:v>
                </c:pt>
                <c:pt idx="14">
                  <c:v>7.6999999999999993</c:v>
                </c:pt>
                <c:pt idx="15">
                  <c:v>7.6999999999999993</c:v>
                </c:pt>
                <c:pt idx="16">
                  <c:v>7.6999999999999993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7.4</c:v>
                </c:pt>
                <c:pt idx="22">
                  <c:v>7.4</c:v>
                </c:pt>
                <c:pt idx="23">
                  <c:v>7.4</c:v>
                </c:pt>
                <c:pt idx="24">
                  <c:v>7.4</c:v>
                </c:pt>
                <c:pt idx="25">
                  <c:v>7.3000000000000007</c:v>
                </c:pt>
                <c:pt idx="26">
                  <c:v>7.1999999999999993</c:v>
                </c:pt>
                <c:pt idx="27">
                  <c:v>7.1999999999999993</c:v>
                </c:pt>
                <c:pt idx="28">
                  <c:v>7.1999999999999993</c:v>
                </c:pt>
                <c:pt idx="29">
                  <c:v>7.1999999999999993</c:v>
                </c:pt>
                <c:pt idx="30">
                  <c:v>7.1999999999999993</c:v>
                </c:pt>
                <c:pt idx="31">
                  <c:v>7.1999999999999993</c:v>
                </c:pt>
                <c:pt idx="32">
                  <c:v>7.1999999999999993</c:v>
                </c:pt>
                <c:pt idx="33">
                  <c:v>7.1999999999999993</c:v>
                </c:pt>
                <c:pt idx="34">
                  <c:v>7.2999999999999989</c:v>
                </c:pt>
                <c:pt idx="35">
                  <c:v>7.5</c:v>
                </c:pt>
                <c:pt idx="36">
                  <c:v>7.5</c:v>
                </c:pt>
                <c:pt idx="37">
                  <c:v>7.6999999999999993</c:v>
                </c:pt>
                <c:pt idx="38">
                  <c:v>7.6999999999999993</c:v>
                </c:pt>
                <c:pt idx="39">
                  <c:v>7.6999999999999993</c:v>
                </c:pt>
                <c:pt idx="40">
                  <c:v>7.6999999999999993</c:v>
                </c:pt>
                <c:pt idx="41">
                  <c:v>7.6999999999999993</c:v>
                </c:pt>
                <c:pt idx="42">
                  <c:v>7.6999999999999993</c:v>
                </c:pt>
                <c:pt idx="43">
                  <c:v>7.9</c:v>
                </c:pt>
                <c:pt idx="44">
                  <c:v>8.1000000000000014</c:v>
                </c:pt>
                <c:pt idx="45">
                  <c:v>8.1000000000000014</c:v>
                </c:pt>
                <c:pt idx="46">
                  <c:v>8.1000000000000014</c:v>
                </c:pt>
                <c:pt idx="47">
                  <c:v>8.1000000000000014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3E3-4985-AA3C-B611B9AB0EDA}"/>
            </c:ext>
          </c:extLst>
        </c:ser>
        <c:ser>
          <c:idx val="12"/>
          <c:order val="12"/>
          <c:tx>
            <c:strRef>
              <c:f>TIPO_RECURSO!$O$13</c:f>
              <c:strCache>
                <c:ptCount val="1"/>
                <c:pt idx="0">
                  <c:v>SOLAR</c:v>
                </c:pt>
              </c:strCache>
            </c:strRef>
          </c:tx>
          <c:cat>
            <c:numRef>
              <c:f>TIPO_RECURSO!$B$14:$B$61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TIPO_RECURSO!$O$14:$O$61</c:f>
              <c:numCache>
                <c:formatCode>#,##0.00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</c:v>
                </c:pt>
                <c:pt idx="10">
                  <c:v>8.1</c:v>
                </c:pt>
                <c:pt idx="11">
                  <c:v>58.5</c:v>
                </c:pt>
                <c:pt idx="12">
                  <c:v>71.999999999999986</c:v>
                </c:pt>
                <c:pt idx="13">
                  <c:v>72.599999999999994</c:v>
                </c:pt>
                <c:pt idx="14">
                  <c:v>129.19999999999999</c:v>
                </c:pt>
                <c:pt idx="15">
                  <c:v>178.3</c:v>
                </c:pt>
                <c:pt idx="16">
                  <c:v>296.80000000000007</c:v>
                </c:pt>
                <c:pt idx="17">
                  <c:v>353.40000000000003</c:v>
                </c:pt>
                <c:pt idx="18">
                  <c:v>362.99999999999994</c:v>
                </c:pt>
                <c:pt idx="19">
                  <c:v>292.09999999999997</c:v>
                </c:pt>
                <c:pt idx="20">
                  <c:v>357.30000000000007</c:v>
                </c:pt>
                <c:pt idx="21">
                  <c:v>263.89999999999998</c:v>
                </c:pt>
                <c:pt idx="22">
                  <c:v>250.8</c:v>
                </c:pt>
                <c:pt idx="23">
                  <c:v>394.6</c:v>
                </c:pt>
                <c:pt idx="24">
                  <c:v>369.09999999999997</c:v>
                </c:pt>
                <c:pt idx="25">
                  <c:v>376.90000000000003</c:v>
                </c:pt>
                <c:pt idx="26">
                  <c:v>380.30000000000007</c:v>
                </c:pt>
                <c:pt idx="27">
                  <c:v>376.7</c:v>
                </c:pt>
                <c:pt idx="28">
                  <c:v>367</c:v>
                </c:pt>
                <c:pt idx="29">
                  <c:v>352.7</c:v>
                </c:pt>
                <c:pt idx="30">
                  <c:v>330.90000000000003</c:v>
                </c:pt>
                <c:pt idx="31">
                  <c:v>293.09999999999991</c:v>
                </c:pt>
                <c:pt idx="32">
                  <c:v>191.99999999999997</c:v>
                </c:pt>
                <c:pt idx="33">
                  <c:v>90.6</c:v>
                </c:pt>
                <c:pt idx="34">
                  <c:v>13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3E3-4985-AA3C-B611B9AB0EDA}"/>
            </c:ext>
          </c:extLst>
        </c:ser>
        <c:ser>
          <c:idx val="13"/>
          <c:order val="13"/>
          <c:tx>
            <c:strRef>
              <c:f>TIPO_RECURSO!$P$13</c:f>
              <c:strCache>
                <c:ptCount val="1"/>
                <c:pt idx="0">
                  <c:v>EOLICO</c:v>
                </c:pt>
              </c:strCache>
            </c:strRef>
          </c:tx>
          <c:cat>
            <c:numRef>
              <c:f>TIPO_RECURSO!$B$14:$B$61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TIPO_RECURSO!$P$14:$P$61</c:f>
              <c:numCache>
                <c:formatCode>#,##0.00</c:formatCode>
                <c:ptCount val="48"/>
                <c:pt idx="0">
                  <c:v>110.3</c:v>
                </c:pt>
                <c:pt idx="1">
                  <c:v>104.6</c:v>
                </c:pt>
                <c:pt idx="2">
                  <c:v>85</c:v>
                </c:pt>
                <c:pt idx="3">
                  <c:v>91.999999999999986</c:v>
                </c:pt>
                <c:pt idx="4">
                  <c:v>127.10000000000001</c:v>
                </c:pt>
                <c:pt idx="5">
                  <c:v>149.69999999999999</c:v>
                </c:pt>
                <c:pt idx="6">
                  <c:v>179.5</c:v>
                </c:pt>
                <c:pt idx="7">
                  <c:v>232.9</c:v>
                </c:pt>
                <c:pt idx="8">
                  <c:v>254.80000000000004</c:v>
                </c:pt>
                <c:pt idx="9">
                  <c:v>287.10000000000002</c:v>
                </c:pt>
                <c:pt idx="10">
                  <c:v>356.70000000000005</c:v>
                </c:pt>
                <c:pt idx="11">
                  <c:v>350.7</c:v>
                </c:pt>
                <c:pt idx="12">
                  <c:v>350.2</c:v>
                </c:pt>
                <c:pt idx="13">
                  <c:v>337.2</c:v>
                </c:pt>
                <c:pt idx="14">
                  <c:v>346.8</c:v>
                </c:pt>
                <c:pt idx="15">
                  <c:v>357.80000000000007</c:v>
                </c:pt>
                <c:pt idx="16">
                  <c:v>364.99999999999994</c:v>
                </c:pt>
                <c:pt idx="17">
                  <c:v>340.2</c:v>
                </c:pt>
                <c:pt idx="18">
                  <c:v>304</c:v>
                </c:pt>
                <c:pt idx="19">
                  <c:v>317.10000000000002</c:v>
                </c:pt>
                <c:pt idx="20">
                  <c:v>292.60000000000002</c:v>
                </c:pt>
                <c:pt idx="21">
                  <c:v>276</c:v>
                </c:pt>
                <c:pt idx="22">
                  <c:v>266.10000000000002</c:v>
                </c:pt>
                <c:pt idx="23">
                  <c:v>283.2</c:v>
                </c:pt>
                <c:pt idx="24">
                  <c:v>310</c:v>
                </c:pt>
                <c:pt idx="25">
                  <c:v>321.00000000000006</c:v>
                </c:pt>
                <c:pt idx="26">
                  <c:v>347.4</c:v>
                </c:pt>
                <c:pt idx="27">
                  <c:v>365.09999999999997</c:v>
                </c:pt>
                <c:pt idx="28">
                  <c:v>402.49999999999994</c:v>
                </c:pt>
                <c:pt idx="29">
                  <c:v>408.5</c:v>
                </c:pt>
                <c:pt idx="30">
                  <c:v>425.90000000000003</c:v>
                </c:pt>
                <c:pt idx="31">
                  <c:v>439.69999999999993</c:v>
                </c:pt>
                <c:pt idx="32">
                  <c:v>438.29999999999995</c:v>
                </c:pt>
                <c:pt idx="33">
                  <c:v>449.19999999999993</c:v>
                </c:pt>
                <c:pt idx="34">
                  <c:v>429</c:v>
                </c:pt>
                <c:pt idx="35">
                  <c:v>402.80000000000007</c:v>
                </c:pt>
                <c:pt idx="36">
                  <c:v>382</c:v>
                </c:pt>
                <c:pt idx="37">
                  <c:v>361.3</c:v>
                </c:pt>
                <c:pt idx="38">
                  <c:v>360.4</c:v>
                </c:pt>
                <c:pt idx="39">
                  <c:v>363.9</c:v>
                </c:pt>
                <c:pt idx="40">
                  <c:v>349.8</c:v>
                </c:pt>
                <c:pt idx="41">
                  <c:v>304.3</c:v>
                </c:pt>
                <c:pt idx="42">
                  <c:v>308</c:v>
                </c:pt>
                <c:pt idx="43">
                  <c:v>294.09999999999997</c:v>
                </c:pt>
                <c:pt idx="44">
                  <c:v>264.5</c:v>
                </c:pt>
                <c:pt idx="45">
                  <c:v>254.60000000000002</c:v>
                </c:pt>
                <c:pt idx="46">
                  <c:v>248.30000000000004</c:v>
                </c:pt>
                <c:pt idx="47">
                  <c:v>220.6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3E3-4985-AA3C-B611B9AB0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5905824"/>
        <c:axId val="345901904"/>
      </c:areaChart>
      <c:catAx>
        <c:axId val="345905824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crossAx val="345901904"/>
        <c:crosses val="autoZero"/>
        <c:auto val="1"/>
        <c:lblAlgn val="ctr"/>
        <c:lblOffset val="100"/>
        <c:noMultiLvlLbl val="0"/>
      </c:catAx>
      <c:valAx>
        <c:axId val="345901904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3.157628206562621E-2"/>
              <c:y val="8.8516759487305793E-2"/>
            </c:manualLayout>
          </c:layout>
          <c:overlay val="0"/>
        </c:title>
        <c:numFmt formatCode="#,##0.00" sourceLinked="1"/>
        <c:majorTickMark val="out"/>
        <c:minorTickMark val="none"/>
        <c:tickLblPos val="nextTo"/>
        <c:crossAx val="34590582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7.5798877129123254E-2"/>
          <c:y val="0.90566941236807563"/>
          <c:w val="0.80233776772769227"/>
          <c:h val="8.5613868772942636E-2"/>
        </c:manualLayout>
      </c:layout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PE"/>
              <a:t>PARTICIPACION</a:t>
            </a:r>
            <a:r>
              <a:rPr lang="es-PE" baseline="0"/>
              <a:t> TIPO DE RECURSO</a:t>
            </a:r>
            <a:endParaRPr lang="es-PE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2849083326467601"/>
          <c:y val="0.28301440891317159"/>
          <c:w val="0.46130433247413583"/>
          <c:h val="0.6298216294391773"/>
        </c:manualLayout>
      </c:layout>
      <c:pieChart>
        <c:varyColors val="1"/>
        <c:ser>
          <c:idx val="0"/>
          <c:order val="0"/>
          <c:explosion val="25"/>
          <c:dLbls>
            <c:dLbl>
              <c:idx val="0"/>
              <c:numFmt formatCode="0.0%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s-P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DF9F-49BA-ADBB-F877EBDAC82B}"/>
                </c:ext>
              </c:extLst>
            </c:dLbl>
            <c:dLbl>
              <c:idx val="1"/>
              <c:numFmt formatCode="0.0%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s-P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DF9F-49BA-ADBB-F877EBDAC82B}"/>
                </c:ext>
              </c:extLst>
            </c:dLbl>
            <c:dLbl>
              <c:idx val="2"/>
              <c:numFmt formatCode="0.0%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s-P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DF9F-49BA-ADBB-F877EBDAC82B}"/>
                </c:ext>
              </c:extLst>
            </c:dLbl>
            <c:dLbl>
              <c:idx val="3"/>
              <c:layout>
                <c:manualLayout>
                  <c:x val="-0.20092636402512468"/>
                  <c:y val="-9.573517596014784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9F-49BA-ADBB-F877EBDAC82B}"/>
                </c:ext>
              </c:extLst>
            </c:dLbl>
            <c:dLbl>
              <c:idx val="4"/>
              <c:layout>
                <c:manualLayout>
                  <c:x val="-0.21666607817520567"/>
                  <c:y val="-7.365148106486686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F9F-49BA-ADBB-F877EBDAC82B}"/>
                </c:ext>
              </c:extLst>
            </c:dLbl>
            <c:dLbl>
              <c:idx val="5"/>
              <c:layout>
                <c:manualLayout>
                  <c:x val="-0.20648682367618845"/>
                  <c:y val="-0.1449828057207134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9F-49BA-ADBB-F877EBDAC82B}"/>
                </c:ext>
              </c:extLst>
            </c:dLbl>
            <c:dLbl>
              <c:idx val="6"/>
              <c:layout>
                <c:manualLayout>
                  <c:x val="-9.2884510512419138E-2"/>
                  <c:y val="-0.1502396486153516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F9F-49BA-ADBB-F877EBDAC82B}"/>
                </c:ext>
              </c:extLst>
            </c:dLbl>
            <c:dLbl>
              <c:idx val="7"/>
              <c:layout>
                <c:manualLayout>
                  <c:x val="-4.2841550635766945E-2"/>
                  <c:y val="-0.150102951416787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F9F-49BA-ADBB-F877EBDAC82B}"/>
                </c:ext>
              </c:extLst>
            </c:dLbl>
            <c:dLbl>
              <c:idx val="8"/>
              <c:layout>
                <c:manualLayout>
                  <c:x val="2.500900391935313E-2"/>
                  <c:y val="-9.48545717499598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F9F-49BA-ADBB-F877EBDAC82B}"/>
                </c:ext>
              </c:extLst>
            </c:dLbl>
            <c:dLbl>
              <c:idx val="9"/>
              <c:layout>
                <c:manualLayout>
                  <c:x val="0.25496808414643246"/>
                  <c:y val="-3.985320584926883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F9F-49BA-ADBB-F877EBDAC82B}"/>
                </c:ext>
              </c:extLst>
            </c:dLbl>
            <c:dLbl>
              <c:idx val="10"/>
              <c:layout>
                <c:manualLayout>
                  <c:x val="8.0996355276218276E-2"/>
                  <c:y val="-0.1143979859660399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F9F-49BA-ADBB-F877EBDAC82B}"/>
                </c:ext>
              </c:extLst>
            </c:dLbl>
            <c:dLbl>
              <c:idx val="11"/>
              <c:layout>
                <c:manualLayout>
                  <c:x val="0.186680555065146"/>
                  <c:y val="-0.1120329958755155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F9F-49BA-ADBB-F877EBDAC82B}"/>
                </c:ext>
              </c:extLst>
            </c:dLbl>
            <c:dLbl>
              <c:idx val="12"/>
              <c:layout>
                <c:manualLayout>
                  <c:x val="0.26108101958107255"/>
                  <c:y val="-0.1223015694466763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F9F-49BA-ADBB-F877EBDAC82B}"/>
                </c:ext>
              </c:extLst>
            </c:dLbl>
            <c:dLbl>
              <c:idx val="13"/>
              <c:layout>
                <c:manualLayout>
                  <c:x val="0.22145545708131775"/>
                  <c:y val="2.65606084953666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F9F-49BA-ADBB-F877EBDAC82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TIPO_RECURSO!$C$13:$P$13</c:f>
              <c:strCache>
                <c:ptCount val="14"/>
                <c:pt idx="0">
                  <c:v>H. DE PASADA</c:v>
                </c:pt>
                <c:pt idx="1">
                  <c:v>H.REGULACION</c:v>
                </c:pt>
                <c:pt idx="2">
                  <c:v>GN CAMISEA </c:v>
                </c:pt>
                <c:pt idx="3">
                  <c:v>GN MALACAS</c:v>
                </c:pt>
                <c:pt idx="4">
                  <c:v>GN AGUAYTIA</c:v>
                </c:pt>
                <c:pt idx="5">
                  <c:v>GN LA ISLA</c:v>
                </c:pt>
                <c:pt idx="6">
                  <c:v>CARBÓN </c:v>
                </c:pt>
                <c:pt idx="7">
                  <c:v>DIESEL</c:v>
                </c:pt>
                <c:pt idx="8">
                  <c:v>RESIDUAL R500</c:v>
                </c:pt>
                <c:pt idx="9">
                  <c:v>RESIDUAL R6</c:v>
                </c:pt>
                <c:pt idx="10">
                  <c:v>BAGAZO</c:v>
                </c:pt>
                <c:pt idx="11">
                  <c:v>BIOGAS</c:v>
                </c:pt>
                <c:pt idx="12">
                  <c:v>SOLAR</c:v>
                </c:pt>
                <c:pt idx="13">
                  <c:v>EOLICO</c:v>
                </c:pt>
              </c:strCache>
            </c:strRef>
          </c:cat>
          <c:val>
            <c:numRef>
              <c:f>TIPO_RECURSO!$C$62:$P$62</c:f>
              <c:numCache>
                <c:formatCode>#,##0.00</c:formatCode>
                <c:ptCount val="14"/>
                <c:pt idx="0">
                  <c:v>22416.643499999995</c:v>
                </c:pt>
                <c:pt idx="1">
                  <c:v>48232.004999999997</c:v>
                </c:pt>
                <c:pt idx="2">
                  <c:v>79871.050000000017</c:v>
                </c:pt>
                <c:pt idx="3">
                  <c:v>1825.1999999999996</c:v>
                </c:pt>
                <c:pt idx="4">
                  <c:v>391.90000000000009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1068.7300000000002</c:v>
                </c:pt>
                <c:pt idx="11">
                  <c:v>182.74999999999997</c:v>
                </c:pt>
                <c:pt idx="12">
                  <c:v>3116.5</c:v>
                </c:pt>
                <c:pt idx="13">
                  <c:v>7308.9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F9F-49BA-ADBB-F877EBDAC82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PE"/>
              <a:t>GRANDES</a:t>
            </a:r>
            <a:r>
              <a:rPr lang="es-PE" baseline="0"/>
              <a:t> USUARIOS AREA NORTE</a:t>
            </a:r>
            <a:endParaRPr lang="es-PE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4.991424851546078E-2"/>
          <c:y val="0.1407065386330634"/>
          <c:w val="0.92686711352281503"/>
          <c:h val="0.57419256654469153"/>
        </c:manualLayout>
      </c:layout>
      <c:lineChart>
        <c:grouping val="standard"/>
        <c:varyColors val="0"/>
        <c:ser>
          <c:idx val="0"/>
          <c:order val="0"/>
          <c:tx>
            <c:strRef>
              <c:f>DEMANDA_UL!$C$20</c:f>
              <c:strCache>
                <c:ptCount val="1"/>
                <c:pt idx="0">
                  <c:v>CEMENTOS PACASMAYO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DEMANDA_UL!$C$21:$C$68</c:f>
              <c:numCache>
                <c:formatCode>#,##0.0</c:formatCode>
                <c:ptCount val="48"/>
                <c:pt idx="0">
                  <c:v>47.521050000000002</c:v>
                </c:pt>
                <c:pt idx="1">
                  <c:v>47.623829999999998</c:v>
                </c:pt>
                <c:pt idx="2">
                  <c:v>48.01538</c:v>
                </c:pt>
                <c:pt idx="3">
                  <c:v>45.580770000000001</c:v>
                </c:pt>
                <c:pt idx="4">
                  <c:v>48.669040000000003</c:v>
                </c:pt>
                <c:pt idx="5">
                  <c:v>48.38832</c:v>
                </c:pt>
                <c:pt idx="6">
                  <c:v>48.62997</c:v>
                </c:pt>
                <c:pt idx="7">
                  <c:v>45.70722</c:v>
                </c:pt>
                <c:pt idx="8">
                  <c:v>48.368499999999997</c:v>
                </c:pt>
                <c:pt idx="9">
                  <c:v>46.407919999999997</c:v>
                </c:pt>
                <c:pt idx="10">
                  <c:v>44.17306</c:v>
                </c:pt>
                <c:pt idx="11">
                  <c:v>46.432459999999999</c:v>
                </c:pt>
                <c:pt idx="12">
                  <c:v>44.329729999999998</c:v>
                </c:pt>
                <c:pt idx="13">
                  <c:v>46.169339999999998</c:v>
                </c:pt>
                <c:pt idx="14">
                  <c:v>46.249270000000003</c:v>
                </c:pt>
                <c:pt idx="15">
                  <c:v>46.938339999999997</c:v>
                </c:pt>
                <c:pt idx="16">
                  <c:v>47.859529999999999</c:v>
                </c:pt>
                <c:pt idx="17">
                  <c:v>48.564340000000001</c:v>
                </c:pt>
                <c:pt idx="18">
                  <c:v>47.542819999999999</c:v>
                </c:pt>
                <c:pt idx="19">
                  <c:v>46.835180000000001</c:v>
                </c:pt>
                <c:pt idx="20">
                  <c:v>43.258600000000001</c:v>
                </c:pt>
                <c:pt idx="21">
                  <c:v>42.360810000000001</c:v>
                </c:pt>
                <c:pt idx="22">
                  <c:v>47.310209999999998</c:v>
                </c:pt>
                <c:pt idx="23">
                  <c:v>47.285150000000002</c:v>
                </c:pt>
                <c:pt idx="24">
                  <c:v>47.008310000000002</c:v>
                </c:pt>
                <c:pt idx="25">
                  <c:v>46.716410000000003</c:v>
                </c:pt>
                <c:pt idx="26">
                  <c:v>46.407429999999998</c:v>
                </c:pt>
                <c:pt idx="27">
                  <c:v>46.870730000000002</c:v>
                </c:pt>
                <c:pt idx="28">
                  <c:v>46.643500000000003</c:v>
                </c:pt>
                <c:pt idx="29">
                  <c:v>48.06944</c:v>
                </c:pt>
                <c:pt idx="30">
                  <c:v>48.030259999999998</c:v>
                </c:pt>
                <c:pt idx="31">
                  <c:v>47.487050000000004</c:v>
                </c:pt>
                <c:pt idx="32">
                  <c:v>47.711239999999997</c:v>
                </c:pt>
                <c:pt idx="33">
                  <c:v>47.748649999999998</c:v>
                </c:pt>
                <c:pt idx="34">
                  <c:v>46.992660000000001</c:v>
                </c:pt>
                <c:pt idx="35">
                  <c:v>32.361020000000003</c:v>
                </c:pt>
                <c:pt idx="36">
                  <c:v>25.30273</c:v>
                </c:pt>
                <c:pt idx="37">
                  <c:v>25.336690000000001</c:v>
                </c:pt>
                <c:pt idx="38">
                  <c:v>25.072749999999999</c:v>
                </c:pt>
                <c:pt idx="39">
                  <c:v>26.163060000000002</c:v>
                </c:pt>
                <c:pt idx="40">
                  <c:v>26.697209999999998</c:v>
                </c:pt>
                <c:pt idx="41">
                  <c:v>26.890409999999999</c:v>
                </c:pt>
                <c:pt idx="42">
                  <c:v>26.03088</c:v>
                </c:pt>
                <c:pt idx="43">
                  <c:v>33.186450000000001</c:v>
                </c:pt>
                <c:pt idx="44">
                  <c:v>39.475749999999998</c:v>
                </c:pt>
                <c:pt idx="45">
                  <c:v>45.159100000000002</c:v>
                </c:pt>
                <c:pt idx="46">
                  <c:v>48.208179999999999</c:v>
                </c:pt>
                <c:pt idx="47">
                  <c:v>45.037100000000002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283-897A-58FD7D098833}"/>
            </c:ext>
          </c:extLst>
        </c:ser>
        <c:ser>
          <c:idx val="1"/>
          <c:order val="1"/>
          <c:tx>
            <c:strRef>
              <c:f>DEMANDA_UL!$D$20</c:f>
              <c:strCache>
                <c:ptCount val="1"/>
                <c:pt idx="0">
                  <c:v>CREDITEX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DEMANDA_UL!$D$21:$D$68</c:f>
              <c:numCache>
                <c:formatCode>#,##0.0</c:formatCode>
                <c:ptCount val="48"/>
                <c:pt idx="0">
                  <c:v>4.2370000000000001</c:v>
                </c:pt>
                <c:pt idx="1">
                  <c:v>4.1079999999999997</c:v>
                </c:pt>
                <c:pt idx="2">
                  <c:v>4.1239999999999997</c:v>
                </c:pt>
                <c:pt idx="3">
                  <c:v>4.101</c:v>
                </c:pt>
                <c:pt idx="4">
                  <c:v>4.0339999999999998</c:v>
                </c:pt>
                <c:pt idx="5">
                  <c:v>4.0570000000000004</c:v>
                </c:pt>
                <c:pt idx="6">
                  <c:v>4.1319999999999997</c:v>
                </c:pt>
                <c:pt idx="7">
                  <c:v>4.1210000000000004</c:v>
                </c:pt>
                <c:pt idx="8">
                  <c:v>4.0019999999999998</c:v>
                </c:pt>
                <c:pt idx="9">
                  <c:v>4.2</c:v>
                </c:pt>
                <c:pt idx="10">
                  <c:v>4.2370000000000001</c:v>
                </c:pt>
                <c:pt idx="11">
                  <c:v>4.2489999999999997</c:v>
                </c:pt>
                <c:pt idx="12">
                  <c:v>4.1369999999999996</c:v>
                </c:pt>
                <c:pt idx="13">
                  <c:v>4.1239999999999997</c:v>
                </c:pt>
                <c:pt idx="14">
                  <c:v>4.109</c:v>
                </c:pt>
                <c:pt idx="15">
                  <c:v>4.2</c:v>
                </c:pt>
                <c:pt idx="16">
                  <c:v>4.0650000000000004</c:v>
                </c:pt>
                <c:pt idx="17">
                  <c:v>4.069</c:v>
                </c:pt>
                <c:pt idx="18">
                  <c:v>4.0030000000000001</c:v>
                </c:pt>
                <c:pt idx="19">
                  <c:v>3.92</c:v>
                </c:pt>
                <c:pt idx="20">
                  <c:v>3.883</c:v>
                </c:pt>
                <c:pt idx="21">
                  <c:v>3.9279999999999999</c:v>
                </c:pt>
                <c:pt idx="22">
                  <c:v>3.9860000000000002</c:v>
                </c:pt>
                <c:pt idx="23">
                  <c:v>3.8919999999999999</c:v>
                </c:pt>
                <c:pt idx="24">
                  <c:v>3.8639999999999999</c:v>
                </c:pt>
                <c:pt idx="25">
                  <c:v>3.9369999999999998</c:v>
                </c:pt>
                <c:pt idx="26">
                  <c:v>3.9630000000000001</c:v>
                </c:pt>
                <c:pt idx="27">
                  <c:v>4.0919999999999996</c:v>
                </c:pt>
                <c:pt idx="28">
                  <c:v>4.1980000000000004</c:v>
                </c:pt>
                <c:pt idx="29">
                  <c:v>4.1319999999999997</c:v>
                </c:pt>
                <c:pt idx="30">
                  <c:v>4.1779999999999999</c:v>
                </c:pt>
                <c:pt idx="31">
                  <c:v>4.2140000000000004</c:v>
                </c:pt>
                <c:pt idx="32">
                  <c:v>4.2039999999999997</c:v>
                </c:pt>
                <c:pt idx="33">
                  <c:v>0.872</c:v>
                </c:pt>
                <c:pt idx="34">
                  <c:v>0.65500000000000003</c:v>
                </c:pt>
                <c:pt idx="35">
                  <c:v>0.65</c:v>
                </c:pt>
                <c:pt idx="36">
                  <c:v>0.64500000000000002</c:v>
                </c:pt>
                <c:pt idx="37">
                  <c:v>0.64300000000000002</c:v>
                </c:pt>
                <c:pt idx="38">
                  <c:v>0.625</c:v>
                </c:pt>
                <c:pt idx="39">
                  <c:v>0.6</c:v>
                </c:pt>
                <c:pt idx="40">
                  <c:v>0.77600000000000002</c:v>
                </c:pt>
                <c:pt idx="41">
                  <c:v>3.7639999999999998</c:v>
                </c:pt>
                <c:pt idx="42">
                  <c:v>4.03</c:v>
                </c:pt>
                <c:pt idx="43">
                  <c:v>4.2169999999999996</c:v>
                </c:pt>
                <c:pt idx="44">
                  <c:v>4.1109999999999998</c:v>
                </c:pt>
                <c:pt idx="45">
                  <c:v>4.1909999999999998</c:v>
                </c:pt>
                <c:pt idx="46">
                  <c:v>4.0940000000000003</c:v>
                </c:pt>
                <c:pt idx="47">
                  <c:v>3.609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283-897A-58FD7D098833}"/>
            </c:ext>
          </c:extLst>
        </c:ser>
        <c:ser>
          <c:idx val="2"/>
          <c:order val="2"/>
          <c:tx>
            <c:strRef>
              <c:f>DEMANDA_UL!$E$20</c:f>
              <c:strCache>
                <c:ptCount val="1"/>
                <c:pt idx="0">
                  <c:v>INDUSTRIAL PIURA</c:v>
                </c:pt>
              </c:strCache>
            </c:strRef>
          </c:tx>
          <c:spPr>
            <a:ln w="38100">
              <a:solidFill>
                <a:srgbClr val="00B0F0"/>
              </a:solidFill>
              <a:prstDash val="sysDash"/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DEMANDA_UL!$E$21:$E$68</c:f>
              <c:numCache>
                <c:formatCode>#,##0.0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283-897A-58FD7D098833}"/>
            </c:ext>
          </c:extLst>
        </c:ser>
        <c:ser>
          <c:idx val="3"/>
          <c:order val="3"/>
          <c:tx>
            <c:strRef>
              <c:f>DEMANDA_UL!$F$20</c:f>
              <c:strCache>
                <c:ptCount val="1"/>
                <c:pt idx="0">
                  <c:v>MINERA HORIZONTE-LLACUABAMBA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DEMANDA_UL!$F$21:$F$68</c:f>
              <c:numCache>
                <c:formatCode>#,##0.0</c:formatCode>
                <c:ptCount val="48"/>
                <c:pt idx="0">
                  <c:v>12.364000000000001</c:v>
                </c:pt>
                <c:pt idx="1">
                  <c:v>12.766</c:v>
                </c:pt>
                <c:pt idx="2">
                  <c:v>13.675000000000001</c:v>
                </c:pt>
                <c:pt idx="3">
                  <c:v>14.260999999999999</c:v>
                </c:pt>
                <c:pt idx="4">
                  <c:v>13.65</c:v>
                </c:pt>
                <c:pt idx="5">
                  <c:v>13.439</c:v>
                </c:pt>
                <c:pt idx="6">
                  <c:v>13.228</c:v>
                </c:pt>
                <c:pt idx="7">
                  <c:v>13.723000000000001</c:v>
                </c:pt>
                <c:pt idx="8">
                  <c:v>13.43</c:v>
                </c:pt>
                <c:pt idx="9">
                  <c:v>13.848000000000001</c:v>
                </c:pt>
                <c:pt idx="10">
                  <c:v>12.362</c:v>
                </c:pt>
                <c:pt idx="11">
                  <c:v>11.884</c:v>
                </c:pt>
                <c:pt idx="12">
                  <c:v>10.773</c:v>
                </c:pt>
                <c:pt idx="13">
                  <c:v>10.379</c:v>
                </c:pt>
                <c:pt idx="14">
                  <c:v>10.182</c:v>
                </c:pt>
                <c:pt idx="15">
                  <c:v>10.72</c:v>
                </c:pt>
                <c:pt idx="16">
                  <c:v>12.811</c:v>
                </c:pt>
                <c:pt idx="17">
                  <c:v>12.56</c:v>
                </c:pt>
                <c:pt idx="18">
                  <c:v>12.923</c:v>
                </c:pt>
                <c:pt idx="19">
                  <c:v>12.718999999999999</c:v>
                </c:pt>
                <c:pt idx="20">
                  <c:v>12.565</c:v>
                </c:pt>
                <c:pt idx="21">
                  <c:v>12.638</c:v>
                </c:pt>
                <c:pt idx="22">
                  <c:v>13.18</c:v>
                </c:pt>
                <c:pt idx="23">
                  <c:v>12.122</c:v>
                </c:pt>
                <c:pt idx="24">
                  <c:v>11.757</c:v>
                </c:pt>
                <c:pt idx="25">
                  <c:v>11.811999999999999</c:v>
                </c:pt>
                <c:pt idx="26">
                  <c:v>12.903</c:v>
                </c:pt>
                <c:pt idx="27">
                  <c:v>13.625999999999999</c:v>
                </c:pt>
                <c:pt idx="28">
                  <c:v>13.797000000000001</c:v>
                </c:pt>
                <c:pt idx="29">
                  <c:v>13.853999999999999</c:v>
                </c:pt>
                <c:pt idx="30">
                  <c:v>14.138</c:v>
                </c:pt>
                <c:pt idx="31">
                  <c:v>13.927</c:v>
                </c:pt>
                <c:pt idx="32">
                  <c:v>14.000999999999999</c:v>
                </c:pt>
                <c:pt idx="33">
                  <c:v>13.4</c:v>
                </c:pt>
                <c:pt idx="34">
                  <c:v>12.302</c:v>
                </c:pt>
                <c:pt idx="35">
                  <c:v>11.555</c:v>
                </c:pt>
                <c:pt idx="36">
                  <c:v>10.958</c:v>
                </c:pt>
                <c:pt idx="37">
                  <c:v>10.635</c:v>
                </c:pt>
                <c:pt idx="38">
                  <c:v>11.086</c:v>
                </c:pt>
                <c:pt idx="39">
                  <c:v>11.541</c:v>
                </c:pt>
                <c:pt idx="40">
                  <c:v>12.53</c:v>
                </c:pt>
                <c:pt idx="41">
                  <c:v>13.291</c:v>
                </c:pt>
                <c:pt idx="42">
                  <c:v>13.548</c:v>
                </c:pt>
                <c:pt idx="43">
                  <c:v>13.587999999999999</c:v>
                </c:pt>
                <c:pt idx="44">
                  <c:v>12.792999999999999</c:v>
                </c:pt>
                <c:pt idx="45">
                  <c:v>13.256</c:v>
                </c:pt>
                <c:pt idx="46">
                  <c:v>13.634</c:v>
                </c:pt>
                <c:pt idx="47">
                  <c:v>12.776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283-897A-58FD7D098833}"/>
            </c:ext>
          </c:extLst>
        </c:ser>
        <c:ser>
          <c:idx val="4"/>
          <c:order val="4"/>
          <c:tx>
            <c:strRef>
              <c:f>DEMANDA_UL!$G$20</c:f>
              <c:strCache>
                <c:ptCount val="1"/>
                <c:pt idx="0">
                  <c:v>YANACOCHA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DEMANDA_UL!$G$21:$G$68</c:f>
              <c:numCache>
                <c:formatCode>#,##0.0</c:formatCode>
                <c:ptCount val="48"/>
                <c:pt idx="0">
                  <c:v>28.731999999999999</c:v>
                </c:pt>
                <c:pt idx="1">
                  <c:v>29.134</c:v>
                </c:pt>
                <c:pt idx="2">
                  <c:v>29.146000000000001</c:v>
                </c:pt>
                <c:pt idx="3">
                  <c:v>29.74</c:v>
                </c:pt>
                <c:pt idx="4">
                  <c:v>29.026</c:v>
                </c:pt>
                <c:pt idx="5">
                  <c:v>28.562000000000001</c:v>
                </c:pt>
                <c:pt idx="6">
                  <c:v>28.603999999999999</c:v>
                </c:pt>
                <c:pt idx="7">
                  <c:v>28.774000000000001</c:v>
                </c:pt>
                <c:pt idx="8">
                  <c:v>28.494</c:v>
                </c:pt>
                <c:pt idx="9">
                  <c:v>28.751999999999999</c:v>
                </c:pt>
                <c:pt idx="10">
                  <c:v>29.13</c:v>
                </c:pt>
                <c:pt idx="11">
                  <c:v>30.03</c:v>
                </c:pt>
                <c:pt idx="12">
                  <c:v>29.148</c:v>
                </c:pt>
                <c:pt idx="13">
                  <c:v>28.771999999999998</c:v>
                </c:pt>
                <c:pt idx="14">
                  <c:v>28.262</c:v>
                </c:pt>
                <c:pt idx="15">
                  <c:v>28.17</c:v>
                </c:pt>
                <c:pt idx="16">
                  <c:v>28.225999999999999</c:v>
                </c:pt>
                <c:pt idx="17">
                  <c:v>28.02</c:v>
                </c:pt>
                <c:pt idx="18">
                  <c:v>27.24</c:v>
                </c:pt>
                <c:pt idx="19">
                  <c:v>27.15</c:v>
                </c:pt>
                <c:pt idx="20">
                  <c:v>27.225999999999999</c:v>
                </c:pt>
                <c:pt idx="21">
                  <c:v>27.408000000000001</c:v>
                </c:pt>
                <c:pt idx="22">
                  <c:v>26.861999999999998</c:v>
                </c:pt>
                <c:pt idx="23">
                  <c:v>26.143999999999998</c:v>
                </c:pt>
                <c:pt idx="24">
                  <c:v>26.31</c:v>
                </c:pt>
                <c:pt idx="25">
                  <c:v>25.466000000000001</c:v>
                </c:pt>
                <c:pt idx="26">
                  <c:v>26.116</c:v>
                </c:pt>
                <c:pt idx="27">
                  <c:v>27.218</c:v>
                </c:pt>
                <c:pt idx="28">
                  <c:v>27.821999999999999</c:v>
                </c:pt>
                <c:pt idx="29">
                  <c:v>27.396000000000001</c:v>
                </c:pt>
                <c:pt idx="30">
                  <c:v>26.428000000000001</c:v>
                </c:pt>
                <c:pt idx="31">
                  <c:v>25.366</c:v>
                </c:pt>
                <c:pt idx="32">
                  <c:v>26.434000000000001</c:v>
                </c:pt>
                <c:pt idx="33">
                  <c:v>26.388000000000002</c:v>
                </c:pt>
                <c:pt idx="34">
                  <c:v>26.001999999999999</c:v>
                </c:pt>
                <c:pt idx="35">
                  <c:v>25.542000000000002</c:v>
                </c:pt>
                <c:pt idx="36">
                  <c:v>26.648</c:v>
                </c:pt>
                <c:pt idx="37">
                  <c:v>26.885999999999999</c:v>
                </c:pt>
                <c:pt idx="38">
                  <c:v>26.762</c:v>
                </c:pt>
                <c:pt idx="39">
                  <c:v>26.466000000000001</c:v>
                </c:pt>
                <c:pt idx="40">
                  <c:v>27.036000000000001</c:v>
                </c:pt>
                <c:pt idx="41">
                  <c:v>27.35</c:v>
                </c:pt>
                <c:pt idx="42">
                  <c:v>27.728000000000002</c:v>
                </c:pt>
                <c:pt idx="43">
                  <c:v>27.66</c:v>
                </c:pt>
                <c:pt idx="44">
                  <c:v>27.271999999999998</c:v>
                </c:pt>
                <c:pt idx="45">
                  <c:v>27.603999999999999</c:v>
                </c:pt>
                <c:pt idx="46">
                  <c:v>27.504000000000001</c:v>
                </c:pt>
                <c:pt idx="47">
                  <c:v>27.436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88D-4283-897A-58FD7D098833}"/>
            </c:ext>
          </c:extLst>
        </c:ser>
        <c:ser>
          <c:idx val="5"/>
          <c:order val="5"/>
          <c:tx>
            <c:strRef>
              <c:f>DEMANDA_UL!$H$20</c:f>
              <c:strCache>
                <c:ptCount val="1"/>
                <c:pt idx="0">
                  <c:v>BARRICK - PIERINA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DEMANDA_UL!$H$21:$H$68</c:f>
              <c:numCache>
                <c:formatCode>#,##0.0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88D-4283-897A-58FD7D098833}"/>
            </c:ext>
          </c:extLst>
        </c:ser>
        <c:ser>
          <c:idx val="6"/>
          <c:order val="6"/>
          <c:tx>
            <c:strRef>
              <c:f>DEMANDA_UL!$I$20</c:f>
              <c:strCache>
                <c:ptCount val="1"/>
                <c:pt idx="0">
                  <c:v>BARRICK- ALTO CHICAMA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DEMANDA_UL!$I$21:$I$68</c:f>
              <c:numCache>
                <c:formatCode>#,##0.0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88D-4283-897A-58FD7D098833}"/>
            </c:ext>
          </c:extLst>
        </c:ser>
        <c:ser>
          <c:idx val="7"/>
          <c:order val="7"/>
          <c:tx>
            <c:strRef>
              <c:f>DEMANDA_UL!$J$20</c:f>
              <c:strCache>
                <c:ptCount val="1"/>
                <c:pt idx="0">
                  <c:v>MISKIMAYO-BAYOBAR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DEMANDA_UL!$J$21:$J$68</c:f>
              <c:numCache>
                <c:formatCode>#,##0.0</c:formatCode>
                <c:ptCount val="48"/>
                <c:pt idx="0">
                  <c:v>13.13</c:v>
                </c:pt>
                <c:pt idx="1">
                  <c:v>13.17</c:v>
                </c:pt>
                <c:pt idx="2">
                  <c:v>13.43</c:v>
                </c:pt>
                <c:pt idx="3">
                  <c:v>13.29</c:v>
                </c:pt>
                <c:pt idx="4">
                  <c:v>10.65</c:v>
                </c:pt>
                <c:pt idx="5">
                  <c:v>13.02</c:v>
                </c:pt>
                <c:pt idx="6">
                  <c:v>12.99</c:v>
                </c:pt>
                <c:pt idx="7">
                  <c:v>13.04</c:v>
                </c:pt>
                <c:pt idx="8">
                  <c:v>12.99</c:v>
                </c:pt>
                <c:pt idx="9">
                  <c:v>12.89</c:v>
                </c:pt>
                <c:pt idx="10">
                  <c:v>13.45</c:v>
                </c:pt>
                <c:pt idx="11">
                  <c:v>12.39</c:v>
                </c:pt>
                <c:pt idx="12">
                  <c:v>12.88</c:v>
                </c:pt>
                <c:pt idx="13">
                  <c:v>13.54</c:v>
                </c:pt>
                <c:pt idx="14">
                  <c:v>13.51</c:v>
                </c:pt>
                <c:pt idx="15">
                  <c:v>13.48</c:v>
                </c:pt>
                <c:pt idx="16">
                  <c:v>13.28</c:v>
                </c:pt>
                <c:pt idx="17">
                  <c:v>13.69</c:v>
                </c:pt>
                <c:pt idx="18">
                  <c:v>13.55</c:v>
                </c:pt>
                <c:pt idx="19">
                  <c:v>13.62</c:v>
                </c:pt>
                <c:pt idx="20">
                  <c:v>12.4</c:v>
                </c:pt>
                <c:pt idx="21">
                  <c:v>13.84</c:v>
                </c:pt>
                <c:pt idx="22">
                  <c:v>13.78</c:v>
                </c:pt>
                <c:pt idx="23">
                  <c:v>13.21</c:v>
                </c:pt>
                <c:pt idx="24">
                  <c:v>12.89</c:v>
                </c:pt>
                <c:pt idx="25">
                  <c:v>10.85</c:v>
                </c:pt>
                <c:pt idx="26">
                  <c:v>11.13</c:v>
                </c:pt>
                <c:pt idx="27">
                  <c:v>12.58</c:v>
                </c:pt>
                <c:pt idx="28">
                  <c:v>12.97</c:v>
                </c:pt>
                <c:pt idx="29">
                  <c:v>12.99</c:v>
                </c:pt>
                <c:pt idx="30">
                  <c:v>11.64</c:v>
                </c:pt>
                <c:pt idx="31">
                  <c:v>12.07</c:v>
                </c:pt>
                <c:pt idx="32">
                  <c:v>13.3</c:v>
                </c:pt>
                <c:pt idx="33">
                  <c:v>13.39</c:v>
                </c:pt>
                <c:pt idx="34">
                  <c:v>13.21</c:v>
                </c:pt>
                <c:pt idx="35">
                  <c:v>13.08</c:v>
                </c:pt>
                <c:pt idx="36">
                  <c:v>13.17</c:v>
                </c:pt>
                <c:pt idx="37">
                  <c:v>13.06</c:v>
                </c:pt>
                <c:pt idx="38">
                  <c:v>13.05</c:v>
                </c:pt>
                <c:pt idx="39">
                  <c:v>13.35</c:v>
                </c:pt>
                <c:pt idx="40">
                  <c:v>12.62</c:v>
                </c:pt>
                <c:pt idx="41">
                  <c:v>12.94</c:v>
                </c:pt>
                <c:pt idx="42">
                  <c:v>13.3</c:v>
                </c:pt>
                <c:pt idx="43">
                  <c:v>13.33</c:v>
                </c:pt>
                <c:pt idx="44">
                  <c:v>13.38</c:v>
                </c:pt>
                <c:pt idx="45">
                  <c:v>13.33</c:v>
                </c:pt>
                <c:pt idx="46">
                  <c:v>13.19</c:v>
                </c:pt>
                <c:pt idx="47">
                  <c:v>13.45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88D-4283-897A-58FD7D098833}"/>
            </c:ext>
          </c:extLst>
        </c:ser>
        <c:ser>
          <c:idx val="8"/>
          <c:order val="8"/>
          <c:tx>
            <c:strRef>
              <c:f>DEMANDA_UL!$K$20</c:f>
              <c:strCache>
                <c:ptCount val="1"/>
                <c:pt idx="0">
                  <c:v>GOLD FIELD</c:v>
                </c:pt>
              </c:strCache>
            </c:strRef>
          </c:tx>
          <c:spPr>
            <a:ln w="3810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DEMANDA_UL!$K$21:$K$68</c:f>
              <c:numCache>
                <c:formatCode>#,##0.0</c:formatCode>
                <c:ptCount val="48"/>
                <c:pt idx="0">
                  <c:v>25.67108</c:v>
                </c:pt>
                <c:pt idx="1">
                  <c:v>25.787210000000002</c:v>
                </c:pt>
                <c:pt idx="2">
                  <c:v>25.963650000000001</c:v>
                </c:pt>
                <c:pt idx="3">
                  <c:v>25.858499999999999</c:v>
                </c:pt>
                <c:pt idx="4">
                  <c:v>25.986969999999999</c:v>
                </c:pt>
                <c:pt idx="5">
                  <c:v>25.82047</c:v>
                </c:pt>
                <c:pt idx="6">
                  <c:v>25.682490000000001</c:v>
                </c:pt>
                <c:pt idx="7">
                  <c:v>25.599820000000001</c:v>
                </c:pt>
                <c:pt idx="8">
                  <c:v>25.915649999999999</c:v>
                </c:pt>
                <c:pt idx="9">
                  <c:v>25.874790000000001</c:v>
                </c:pt>
                <c:pt idx="10">
                  <c:v>25.946549999999998</c:v>
                </c:pt>
                <c:pt idx="11">
                  <c:v>26.137709999999998</c:v>
                </c:pt>
                <c:pt idx="12">
                  <c:v>25.961960000000001</c:v>
                </c:pt>
                <c:pt idx="13">
                  <c:v>26.05086</c:v>
                </c:pt>
                <c:pt idx="14">
                  <c:v>25.893439999999998</c:v>
                </c:pt>
                <c:pt idx="15">
                  <c:v>25.627960000000002</c:v>
                </c:pt>
                <c:pt idx="16">
                  <c:v>25.80518</c:v>
                </c:pt>
                <c:pt idx="17">
                  <c:v>26.00686</c:v>
                </c:pt>
                <c:pt idx="18">
                  <c:v>26.277229999999999</c:v>
                </c:pt>
                <c:pt idx="19">
                  <c:v>26.028279999999999</c:v>
                </c:pt>
                <c:pt idx="20">
                  <c:v>25.94698</c:v>
                </c:pt>
                <c:pt idx="21">
                  <c:v>25.970030000000001</c:v>
                </c:pt>
                <c:pt idx="22">
                  <c:v>25.05274</c:v>
                </c:pt>
                <c:pt idx="23">
                  <c:v>25.361999999999998</c:v>
                </c:pt>
                <c:pt idx="24">
                  <c:v>25.310079999999999</c:v>
                </c:pt>
                <c:pt idx="25">
                  <c:v>24.903379999999999</c:v>
                </c:pt>
                <c:pt idx="26">
                  <c:v>25.142219999999998</c:v>
                </c:pt>
                <c:pt idx="27">
                  <c:v>25.687380000000001</c:v>
                </c:pt>
                <c:pt idx="28">
                  <c:v>26.045660000000002</c:v>
                </c:pt>
                <c:pt idx="29">
                  <c:v>26.271039999999999</c:v>
                </c:pt>
                <c:pt idx="30">
                  <c:v>26.340800000000002</c:v>
                </c:pt>
                <c:pt idx="31">
                  <c:v>26.258569999999999</c:v>
                </c:pt>
                <c:pt idx="32">
                  <c:v>26.410150000000002</c:v>
                </c:pt>
                <c:pt idx="33">
                  <c:v>25.921130000000002</c:v>
                </c:pt>
                <c:pt idx="34">
                  <c:v>25.759329999999999</c:v>
                </c:pt>
                <c:pt idx="35">
                  <c:v>25.470800000000001</c:v>
                </c:pt>
                <c:pt idx="36">
                  <c:v>26.424659999999999</c:v>
                </c:pt>
                <c:pt idx="37">
                  <c:v>27.111000000000001</c:v>
                </c:pt>
                <c:pt idx="38">
                  <c:v>27.552980000000002</c:v>
                </c:pt>
                <c:pt idx="39">
                  <c:v>27.726600000000001</c:v>
                </c:pt>
                <c:pt idx="40">
                  <c:v>28.396740000000001</c:v>
                </c:pt>
                <c:pt idx="41">
                  <c:v>28.01802</c:v>
                </c:pt>
                <c:pt idx="42">
                  <c:v>27.286819999999999</c:v>
                </c:pt>
                <c:pt idx="43">
                  <c:v>26.88307</c:v>
                </c:pt>
                <c:pt idx="44">
                  <c:v>25.998200000000001</c:v>
                </c:pt>
                <c:pt idx="45">
                  <c:v>25.750060000000001</c:v>
                </c:pt>
                <c:pt idx="46">
                  <c:v>25.437539999999998</c:v>
                </c:pt>
                <c:pt idx="47">
                  <c:v>25.179819999999999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88D-4283-897A-58FD7D098833}"/>
            </c:ext>
          </c:extLst>
        </c:ser>
        <c:ser>
          <c:idx val="9"/>
          <c:order val="9"/>
          <c:tx>
            <c:strRef>
              <c:f>DEMANDA_UL!$L$20</c:f>
              <c:strCache>
                <c:ptCount val="1"/>
                <c:pt idx="0">
                  <c:v>MARSA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DEMANDA_UL!$L$21:$L$68</c:f>
              <c:numCache>
                <c:formatCode>#,##0.0</c:formatCode>
                <c:ptCount val="48"/>
                <c:pt idx="0">
                  <c:v>14.342409999999999</c:v>
                </c:pt>
                <c:pt idx="1">
                  <c:v>14.34198</c:v>
                </c:pt>
                <c:pt idx="2">
                  <c:v>14.516909999999999</c:v>
                </c:pt>
                <c:pt idx="3">
                  <c:v>14.148400000000001</c:v>
                </c:pt>
                <c:pt idx="4">
                  <c:v>14.003970000000001</c:v>
                </c:pt>
                <c:pt idx="5">
                  <c:v>14.187430000000001</c:v>
                </c:pt>
                <c:pt idx="6">
                  <c:v>13.983409999999999</c:v>
                </c:pt>
                <c:pt idx="7">
                  <c:v>14.55917</c:v>
                </c:pt>
                <c:pt idx="8">
                  <c:v>14.586869999999999</c:v>
                </c:pt>
                <c:pt idx="9">
                  <c:v>14.59836</c:v>
                </c:pt>
                <c:pt idx="10">
                  <c:v>14.538209999999999</c:v>
                </c:pt>
                <c:pt idx="11">
                  <c:v>14.7348</c:v>
                </c:pt>
                <c:pt idx="12">
                  <c:v>13.22057</c:v>
                </c:pt>
                <c:pt idx="13">
                  <c:v>12.686970000000001</c:v>
                </c:pt>
                <c:pt idx="14">
                  <c:v>10.53983</c:v>
                </c:pt>
                <c:pt idx="15">
                  <c:v>10.566689999999999</c:v>
                </c:pt>
                <c:pt idx="16">
                  <c:v>10.70007</c:v>
                </c:pt>
                <c:pt idx="17">
                  <c:v>10.459820000000001</c:v>
                </c:pt>
                <c:pt idx="18">
                  <c:v>9.7023799999999998</c:v>
                </c:pt>
                <c:pt idx="19">
                  <c:v>9.4057200000000005</c:v>
                </c:pt>
                <c:pt idx="20">
                  <c:v>10.100339999999999</c:v>
                </c:pt>
                <c:pt idx="21">
                  <c:v>10.987030000000001</c:v>
                </c:pt>
                <c:pt idx="22">
                  <c:v>12.83001</c:v>
                </c:pt>
                <c:pt idx="23">
                  <c:v>13.136430000000001</c:v>
                </c:pt>
                <c:pt idx="24">
                  <c:v>13.516679999999999</c:v>
                </c:pt>
                <c:pt idx="25">
                  <c:v>13.72697</c:v>
                </c:pt>
                <c:pt idx="26">
                  <c:v>13.378970000000001</c:v>
                </c:pt>
                <c:pt idx="27">
                  <c:v>13.39306</c:v>
                </c:pt>
                <c:pt idx="28">
                  <c:v>14.051959999999999</c:v>
                </c:pt>
                <c:pt idx="29">
                  <c:v>14.551069999999999</c:v>
                </c:pt>
                <c:pt idx="30">
                  <c:v>15.14608</c:v>
                </c:pt>
                <c:pt idx="31">
                  <c:v>15.13706</c:v>
                </c:pt>
                <c:pt idx="32">
                  <c:v>14.96543</c:v>
                </c:pt>
                <c:pt idx="33">
                  <c:v>14.705679999999999</c:v>
                </c:pt>
                <c:pt idx="34">
                  <c:v>15.08344</c:v>
                </c:pt>
                <c:pt idx="35">
                  <c:v>14.749459999999999</c:v>
                </c:pt>
                <c:pt idx="36">
                  <c:v>15.119210000000001</c:v>
                </c:pt>
                <c:pt idx="37">
                  <c:v>15.139620000000001</c:v>
                </c:pt>
                <c:pt idx="38">
                  <c:v>14.02901</c:v>
                </c:pt>
                <c:pt idx="39">
                  <c:v>13.281409999999999</c:v>
                </c:pt>
                <c:pt idx="40">
                  <c:v>11.071999999999999</c:v>
                </c:pt>
                <c:pt idx="41">
                  <c:v>10.87251</c:v>
                </c:pt>
                <c:pt idx="42">
                  <c:v>10.442449999999999</c:v>
                </c:pt>
                <c:pt idx="43">
                  <c:v>10.36219</c:v>
                </c:pt>
                <c:pt idx="44">
                  <c:v>10.7515</c:v>
                </c:pt>
                <c:pt idx="45">
                  <c:v>11.52749</c:v>
                </c:pt>
                <c:pt idx="46">
                  <c:v>13.69383</c:v>
                </c:pt>
                <c:pt idx="47">
                  <c:v>14.194269999999999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88D-4283-897A-58FD7D098833}"/>
            </c:ext>
          </c:extLst>
        </c:ser>
        <c:ser>
          <c:idx val="10"/>
          <c:order val="10"/>
          <c:tx>
            <c:strRef>
              <c:f>DEMANDA_UL!$M$20</c:f>
              <c:strCache>
                <c:ptCount val="1"/>
                <c:pt idx="0">
                  <c:v>SIDER PERU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DEMANDA_UL!$M$21:$M$68</c:f>
              <c:numCache>
                <c:formatCode>#,##0.0</c:formatCode>
                <c:ptCount val="48"/>
                <c:pt idx="0">
                  <c:v>19.645099999999999</c:v>
                </c:pt>
                <c:pt idx="1">
                  <c:v>25.06016</c:v>
                </c:pt>
                <c:pt idx="2">
                  <c:v>43.551729999999999</c:v>
                </c:pt>
                <c:pt idx="3">
                  <c:v>26.03106</c:v>
                </c:pt>
                <c:pt idx="4">
                  <c:v>42.797989999999999</c:v>
                </c:pt>
                <c:pt idx="5">
                  <c:v>19.4375</c:v>
                </c:pt>
                <c:pt idx="6">
                  <c:v>18.621400000000001</c:v>
                </c:pt>
                <c:pt idx="7">
                  <c:v>14.688420000000001</c:v>
                </c:pt>
                <c:pt idx="8">
                  <c:v>15.04622</c:v>
                </c:pt>
                <c:pt idx="9">
                  <c:v>16.837980000000002</c:v>
                </c:pt>
                <c:pt idx="10">
                  <c:v>17.783390000000001</c:v>
                </c:pt>
                <c:pt idx="11">
                  <c:v>14.79885</c:v>
                </c:pt>
                <c:pt idx="12">
                  <c:v>15.91295</c:v>
                </c:pt>
                <c:pt idx="13">
                  <c:v>16.421610000000001</c:v>
                </c:pt>
                <c:pt idx="14">
                  <c:v>14.422689999999999</c:v>
                </c:pt>
                <c:pt idx="15">
                  <c:v>15.77805</c:v>
                </c:pt>
                <c:pt idx="16">
                  <c:v>14.24797</c:v>
                </c:pt>
                <c:pt idx="17">
                  <c:v>14.131320000000001</c:v>
                </c:pt>
                <c:pt idx="18">
                  <c:v>13.998060000000001</c:v>
                </c:pt>
                <c:pt idx="19">
                  <c:v>15.8443</c:v>
                </c:pt>
                <c:pt idx="20">
                  <c:v>11.212910000000001</c:v>
                </c:pt>
                <c:pt idx="21">
                  <c:v>39.726649999999999</c:v>
                </c:pt>
                <c:pt idx="22">
                  <c:v>14.74333</c:v>
                </c:pt>
                <c:pt idx="23">
                  <c:v>18.793099999999999</c:v>
                </c:pt>
                <c:pt idx="24">
                  <c:v>33.903619999999997</c:v>
                </c:pt>
                <c:pt idx="25">
                  <c:v>34.394480000000001</c:v>
                </c:pt>
                <c:pt idx="26">
                  <c:v>44.508299999999998</c:v>
                </c:pt>
                <c:pt idx="27">
                  <c:v>20.555420000000002</c:v>
                </c:pt>
                <c:pt idx="28">
                  <c:v>36.945889999999999</c:v>
                </c:pt>
                <c:pt idx="29">
                  <c:v>26.653649999999999</c:v>
                </c:pt>
                <c:pt idx="30">
                  <c:v>50.20731</c:v>
                </c:pt>
                <c:pt idx="31">
                  <c:v>47.198430000000002</c:v>
                </c:pt>
                <c:pt idx="32">
                  <c:v>40.806620000000002</c:v>
                </c:pt>
                <c:pt idx="33">
                  <c:v>36.688720000000004</c:v>
                </c:pt>
                <c:pt idx="34">
                  <c:v>33.259909999999998</c:v>
                </c:pt>
                <c:pt idx="35">
                  <c:v>44.487459999999999</c:v>
                </c:pt>
                <c:pt idx="36">
                  <c:v>16.65306</c:v>
                </c:pt>
                <c:pt idx="37">
                  <c:v>11.31315</c:v>
                </c:pt>
                <c:pt idx="38">
                  <c:v>10.62237</c:v>
                </c:pt>
                <c:pt idx="39">
                  <c:v>11.072100000000001</c:v>
                </c:pt>
                <c:pt idx="40">
                  <c:v>10.458740000000001</c:v>
                </c:pt>
                <c:pt idx="41">
                  <c:v>13.212339999999999</c:v>
                </c:pt>
                <c:pt idx="42">
                  <c:v>16.695720000000001</c:v>
                </c:pt>
                <c:pt idx="43">
                  <c:v>32.309370000000001</c:v>
                </c:pt>
                <c:pt idx="44">
                  <c:v>49.60689</c:v>
                </c:pt>
                <c:pt idx="45">
                  <c:v>39.844389999999997</c:v>
                </c:pt>
                <c:pt idx="46">
                  <c:v>15.85647</c:v>
                </c:pt>
                <c:pt idx="47">
                  <c:v>32.238639999999997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88D-4283-897A-58FD7D098833}"/>
            </c:ext>
          </c:extLst>
        </c:ser>
        <c:ser>
          <c:idx val="11"/>
          <c:order val="11"/>
          <c:tx>
            <c:strRef>
              <c:f>DEMANDA_UL!$N$20</c:f>
              <c:strCache>
                <c:ptCount val="1"/>
                <c:pt idx="0">
                  <c:v>TRUPAL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DEMANDA_UL!$N$21:$N$68</c:f>
              <c:numCache>
                <c:formatCode>#,##0.0</c:formatCode>
                <c:ptCount val="48"/>
                <c:pt idx="0">
                  <c:v>4.5999999999999996</c:v>
                </c:pt>
                <c:pt idx="1">
                  <c:v>4.9000000000000004</c:v>
                </c:pt>
                <c:pt idx="2">
                  <c:v>5.3</c:v>
                </c:pt>
                <c:pt idx="3">
                  <c:v>5.4</c:v>
                </c:pt>
                <c:pt idx="4">
                  <c:v>5.5</c:v>
                </c:pt>
                <c:pt idx="5">
                  <c:v>5.3</c:v>
                </c:pt>
                <c:pt idx="6">
                  <c:v>5.3</c:v>
                </c:pt>
                <c:pt idx="7">
                  <c:v>5.4</c:v>
                </c:pt>
                <c:pt idx="8">
                  <c:v>5.5</c:v>
                </c:pt>
                <c:pt idx="9">
                  <c:v>5.7</c:v>
                </c:pt>
                <c:pt idx="10">
                  <c:v>5.6</c:v>
                </c:pt>
                <c:pt idx="11">
                  <c:v>5.7</c:v>
                </c:pt>
                <c:pt idx="12">
                  <c:v>4.9000000000000004</c:v>
                </c:pt>
                <c:pt idx="13">
                  <c:v>5.4</c:v>
                </c:pt>
                <c:pt idx="14">
                  <c:v>5.3</c:v>
                </c:pt>
                <c:pt idx="15">
                  <c:v>4.5</c:v>
                </c:pt>
                <c:pt idx="16">
                  <c:v>5.4</c:v>
                </c:pt>
                <c:pt idx="17">
                  <c:v>6.3</c:v>
                </c:pt>
                <c:pt idx="18">
                  <c:v>5.9</c:v>
                </c:pt>
                <c:pt idx="19">
                  <c:v>5.8</c:v>
                </c:pt>
                <c:pt idx="20">
                  <c:v>5.7</c:v>
                </c:pt>
                <c:pt idx="21">
                  <c:v>7.1</c:v>
                </c:pt>
                <c:pt idx="22">
                  <c:v>7.1</c:v>
                </c:pt>
                <c:pt idx="23">
                  <c:v>4.9000000000000004</c:v>
                </c:pt>
                <c:pt idx="24">
                  <c:v>5.4</c:v>
                </c:pt>
                <c:pt idx="25">
                  <c:v>5.0999999999999996</c:v>
                </c:pt>
                <c:pt idx="26">
                  <c:v>5.3</c:v>
                </c:pt>
                <c:pt idx="27">
                  <c:v>5.4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5</c:v>
                </c:pt>
                <c:pt idx="33">
                  <c:v>5.2</c:v>
                </c:pt>
                <c:pt idx="34">
                  <c:v>5.4</c:v>
                </c:pt>
                <c:pt idx="35">
                  <c:v>5.4</c:v>
                </c:pt>
                <c:pt idx="36">
                  <c:v>5.5</c:v>
                </c:pt>
                <c:pt idx="37">
                  <c:v>5.4</c:v>
                </c:pt>
                <c:pt idx="38">
                  <c:v>5.6</c:v>
                </c:pt>
                <c:pt idx="39">
                  <c:v>5.3</c:v>
                </c:pt>
                <c:pt idx="40">
                  <c:v>5.2</c:v>
                </c:pt>
                <c:pt idx="41">
                  <c:v>5.3</c:v>
                </c:pt>
                <c:pt idx="42">
                  <c:v>5.4</c:v>
                </c:pt>
                <c:pt idx="43">
                  <c:v>5.3</c:v>
                </c:pt>
                <c:pt idx="44">
                  <c:v>5.4</c:v>
                </c:pt>
                <c:pt idx="45">
                  <c:v>5.2</c:v>
                </c:pt>
                <c:pt idx="46">
                  <c:v>5.2</c:v>
                </c:pt>
                <c:pt idx="47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88D-4283-897A-58FD7D098833}"/>
            </c:ext>
          </c:extLst>
        </c:ser>
        <c:ser>
          <c:idx val="12"/>
          <c:order val="12"/>
          <c:tx>
            <c:strRef>
              <c:f>DEMANDA_UL!$Q$20</c:f>
              <c:strCache>
                <c:ptCount val="1"/>
                <c:pt idx="0">
                  <c:v>PETROPERU CL-6768 SE GE1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DEMANDA_UL!$Q$21:$Q$68</c:f>
              <c:numCache>
                <c:formatCode>#,##0.0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88D-4283-897A-58FD7D098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452536"/>
        <c:axId val="348449400"/>
      </c:lineChart>
      <c:catAx>
        <c:axId val="348452536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crossAx val="348449400"/>
        <c:crosses val="autoZero"/>
        <c:auto val="1"/>
        <c:lblAlgn val="ctr"/>
        <c:lblOffset val="100"/>
        <c:tickLblSkip val="5"/>
        <c:noMultiLvlLbl val="0"/>
      </c:catAx>
      <c:valAx>
        <c:axId val="34844940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1200"/>
                </a:pPr>
                <a:r>
                  <a:rPr lang="es-PE" sz="1200"/>
                  <a:t>MW</a:t>
                </a:r>
              </a:p>
            </c:rich>
          </c:tx>
          <c:layout>
            <c:manualLayout>
              <c:xMode val="edge"/>
              <c:yMode val="edge"/>
              <c:x val="1.0426461021044914E-2"/>
              <c:y val="7.3682523686605328E-2"/>
            </c:manualLayout>
          </c:layout>
          <c:overlay val="0"/>
        </c:title>
        <c:numFmt formatCode="0.0" sourceLinked="0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200"/>
            </a:pPr>
            <a:endParaRPr lang="es-PE"/>
          </a:p>
        </c:txPr>
        <c:crossAx val="348452536"/>
        <c:crosses val="autoZero"/>
        <c:crossBetween val="between"/>
        <c:majorUnit val="10"/>
      </c:valAx>
    </c:plotArea>
    <c:legend>
      <c:legendPos val="b"/>
      <c:layout>
        <c:manualLayout>
          <c:xMode val="edge"/>
          <c:yMode val="edge"/>
          <c:x val="4.354487825593558E-2"/>
          <c:y val="0.81442599241591906"/>
          <c:w val="0.93076275404831199"/>
          <c:h val="0.17025266004782746"/>
        </c:manualLayout>
      </c:layout>
      <c:overlay val="0"/>
      <c:txPr>
        <a:bodyPr/>
        <a:lstStyle/>
        <a:p>
          <a:pPr>
            <a:defRPr sz="1200"/>
          </a:pPr>
          <a:endParaRPr lang="es-PE"/>
        </a:p>
      </c:txPr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GRANDES USUARIOS AREA CENTRO (1)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715605876521813E-2"/>
          <c:y val="0.16428012523471516"/>
          <c:w val="0.89957874746176192"/>
          <c:h val="0.49606038287925913"/>
        </c:manualLayout>
      </c:layout>
      <c:lineChart>
        <c:grouping val="standard"/>
        <c:varyColors val="0"/>
        <c:ser>
          <c:idx val="0"/>
          <c:order val="0"/>
          <c:tx>
            <c:strRef>
              <c:f>DEMANDA_UL!$R$20</c:f>
              <c:strCache>
                <c:ptCount val="1"/>
                <c:pt idx="0">
                  <c:v>ACEROS AREQUIPA</c:v>
                </c:pt>
              </c:strCache>
            </c:strRef>
          </c:tx>
          <c:spPr>
            <a:ln w="28575">
              <a:prstDash val="sysDash"/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DEMANDA_UL!$R$21:$R$68</c:f>
              <c:numCache>
                <c:formatCode>#,##0.0</c:formatCode>
                <c:ptCount val="48"/>
                <c:pt idx="0">
                  <c:v>75.22878</c:v>
                </c:pt>
                <c:pt idx="1">
                  <c:v>137.08938000000001</c:v>
                </c:pt>
                <c:pt idx="2">
                  <c:v>125.79586999999999</c:v>
                </c:pt>
                <c:pt idx="3">
                  <c:v>64.339449999999999</c:v>
                </c:pt>
                <c:pt idx="4">
                  <c:v>94.101749999999996</c:v>
                </c:pt>
                <c:pt idx="5">
                  <c:v>86.132949999999994</c:v>
                </c:pt>
                <c:pt idx="6">
                  <c:v>143.43886000000001</c:v>
                </c:pt>
                <c:pt idx="7">
                  <c:v>131.58761000000001</c:v>
                </c:pt>
                <c:pt idx="8">
                  <c:v>86.831630000000004</c:v>
                </c:pt>
                <c:pt idx="9">
                  <c:v>143.67472000000001</c:v>
                </c:pt>
                <c:pt idx="10">
                  <c:v>136.24972</c:v>
                </c:pt>
                <c:pt idx="11">
                  <c:v>62.44773</c:v>
                </c:pt>
                <c:pt idx="12">
                  <c:v>148.20277999999999</c:v>
                </c:pt>
                <c:pt idx="13">
                  <c:v>134.09128000000001</c:v>
                </c:pt>
                <c:pt idx="14">
                  <c:v>91.204679999999996</c:v>
                </c:pt>
                <c:pt idx="15">
                  <c:v>88.526830000000004</c:v>
                </c:pt>
                <c:pt idx="16">
                  <c:v>56.990519999999997</c:v>
                </c:pt>
                <c:pt idx="17">
                  <c:v>141.23317</c:v>
                </c:pt>
                <c:pt idx="18">
                  <c:v>116.81943</c:v>
                </c:pt>
                <c:pt idx="19">
                  <c:v>94.973830000000007</c:v>
                </c:pt>
                <c:pt idx="20">
                  <c:v>106.84623000000001</c:v>
                </c:pt>
                <c:pt idx="21">
                  <c:v>84.0291</c:v>
                </c:pt>
                <c:pt idx="22">
                  <c:v>136.41077999999999</c:v>
                </c:pt>
                <c:pt idx="23">
                  <c:v>117.24947</c:v>
                </c:pt>
                <c:pt idx="24">
                  <c:v>78.675169999999994</c:v>
                </c:pt>
                <c:pt idx="25">
                  <c:v>140.59302</c:v>
                </c:pt>
                <c:pt idx="26">
                  <c:v>116.02867000000001</c:v>
                </c:pt>
                <c:pt idx="27">
                  <c:v>122.73071</c:v>
                </c:pt>
                <c:pt idx="28">
                  <c:v>114.43192000000001</c:v>
                </c:pt>
                <c:pt idx="29">
                  <c:v>76.791839999999993</c:v>
                </c:pt>
                <c:pt idx="30">
                  <c:v>136.70228</c:v>
                </c:pt>
                <c:pt idx="31">
                  <c:v>123.78995999999999</c:v>
                </c:pt>
                <c:pt idx="32">
                  <c:v>37.524819999999998</c:v>
                </c:pt>
                <c:pt idx="33">
                  <c:v>35.463239999999999</c:v>
                </c:pt>
                <c:pt idx="34">
                  <c:v>30.50854</c:v>
                </c:pt>
                <c:pt idx="35">
                  <c:v>29.873360000000002</c:v>
                </c:pt>
                <c:pt idx="36">
                  <c:v>19.441839999999999</c:v>
                </c:pt>
                <c:pt idx="37">
                  <c:v>18.89301</c:v>
                </c:pt>
                <c:pt idx="38">
                  <c:v>18.785640000000001</c:v>
                </c:pt>
                <c:pt idx="39">
                  <c:v>18.46716</c:v>
                </c:pt>
                <c:pt idx="40">
                  <c:v>18.253119999999999</c:v>
                </c:pt>
                <c:pt idx="41">
                  <c:v>18.646460000000001</c:v>
                </c:pt>
                <c:pt idx="42">
                  <c:v>18.59348</c:v>
                </c:pt>
                <c:pt idx="43">
                  <c:v>21.833649999999999</c:v>
                </c:pt>
                <c:pt idx="44">
                  <c:v>121.69807</c:v>
                </c:pt>
                <c:pt idx="45">
                  <c:v>130.63013000000001</c:v>
                </c:pt>
                <c:pt idx="46">
                  <c:v>118.83959</c:v>
                </c:pt>
                <c:pt idx="47">
                  <c:v>75.436340000000001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20-42C6-A408-28AD77FFB599}"/>
            </c:ext>
          </c:extLst>
        </c:ser>
        <c:ser>
          <c:idx val="1"/>
          <c:order val="1"/>
          <c:tx>
            <c:strRef>
              <c:f>DEMANDA_UL!$S$20</c:f>
              <c:strCache>
                <c:ptCount val="1"/>
                <c:pt idx="0">
                  <c:v>JOCKEY PLAZA</c:v>
                </c:pt>
              </c:strCache>
            </c:strRef>
          </c:tx>
          <c:spPr>
            <a:ln w="57150">
              <a:solidFill>
                <a:schemeClr val="accent6">
                  <a:lumMod val="75000"/>
                </a:schemeClr>
              </a:solidFill>
              <a:prstDash val="sysDot"/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DEMANDA_UL!$S$21:$S$68</c:f>
              <c:numCache>
                <c:formatCode>#,##0.0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20-42C6-A408-28AD77FFB599}"/>
            </c:ext>
          </c:extLst>
        </c:ser>
        <c:ser>
          <c:idx val="2"/>
          <c:order val="2"/>
          <c:tx>
            <c:strRef>
              <c:f>DEMANDA_UL!$T$20</c:f>
              <c:strCache>
                <c:ptCount val="1"/>
                <c:pt idx="0">
                  <c:v>ALICORP</c:v>
                </c:pt>
              </c:strCache>
            </c:strRef>
          </c:tx>
          <c:spPr>
            <a:ln w="381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DEMANDA_UL!$T$21:$T$68</c:f>
              <c:numCache>
                <c:formatCode>#,##0.0</c:formatCode>
                <c:ptCount val="48"/>
                <c:pt idx="0">
                  <c:v>8.7998499999999993</c:v>
                </c:pt>
                <c:pt idx="1">
                  <c:v>8.8907600000000002</c:v>
                </c:pt>
                <c:pt idx="2">
                  <c:v>8.9370399999999997</c:v>
                </c:pt>
                <c:pt idx="3">
                  <c:v>8.91357</c:v>
                </c:pt>
                <c:pt idx="4">
                  <c:v>8.7831499999999991</c:v>
                </c:pt>
                <c:pt idx="5">
                  <c:v>8.7259499999999992</c:v>
                </c:pt>
                <c:pt idx="6">
                  <c:v>8.6850699999999996</c:v>
                </c:pt>
                <c:pt idx="7">
                  <c:v>8.9008299999999991</c:v>
                </c:pt>
                <c:pt idx="8">
                  <c:v>9.0047800000000002</c:v>
                </c:pt>
                <c:pt idx="9">
                  <c:v>8.9781399999999998</c:v>
                </c:pt>
                <c:pt idx="10">
                  <c:v>8.7143700000000006</c:v>
                </c:pt>
                <c:pt idx="11">
                  <c:v>8.8845799999999997</c:v>
                </c:pt>
                <c:pt idx="12">
                  <c:v>8.7244499999999992</c:v>
                </c:pt>
                <c:pt idx="13">
                  <c:v>8.5691900000000008</c:v>
                </c:pt>
                <c:pt idx="14">
                  <c:v>8.7157499999999999</c:v>
                </c:pt>
                <c:pt idx="15">
                  <c:v>8.8600899999999996</c:v>
                </c:pt>
                <c:pt idx="16">
                  <c:v>8.8179099999999995</c:v>
                </c:pt>
                <c:pt idx="17">
                  <c:v>8.9079899999999999</c:v>
                </c:pt>
                <c:pt idx="18">
                  <c:v>9.0628899999999994</c:v>
                </c:pt>
                <c:pt idx="19">
                  <c:v>9.0727600000000006</c:v>
                </c:pt>
                <c:pt idx="20">
                  <c:v>9.0582999999999991</c:v>
                </c:pt>
                <c:pt idx="21">
                  <c:v>8.8883600000000005</c:v>
                </c:pt>
                <c:pt idx="22">
                  <c:v>8.72607</c:v>
                </c:pt>
                <c:pt idx="23">
                  <c:v>8.5988900000000008</c:v>
                </c:pt>
                <c:pt idx="24">
                  <c:v>8.9822199999999999</c:v>
                </c:pt>
                <c:pt idx="25">
                  <c:v>8.8723500000000008</c:v>
                </c:pt>
                <c:pt idx="26">
                  <c:v>8.8881999999999994</c:v>
                </c:pt>
                <c:pt idx="27">
                  <c:v>9.2313600000000005</c:v>
                </c:pt>
                <c:pt idx="28">
                  <c:v>8.7836499999999997</c:v>
                </c:pt>
                <c:pt idx="29">
                  <c:v>8.3881800000000002</c:v>
                </c:pt>
                <c:pt idx="30">
                  <c:v>8.3648299999999995</c:v>
                </c:pt>
                <c:pt idx="31">
                  <c:v>8.5892900000000001</c:v>
                </c:pt>
                <c:pt idx="32">
                  <c:v>8.5088799999999996</c:v>
                </c:pt>
                <c:pt idx="33">
                  <c:v>8.5371799999999993</c:v>
                </c:pt>
                <c:pt idx="34">
                  <c:v>8.1157900000000005</c:v>
                </c:pt>
                <c:pt idx="35">
                  <c:v>6.8579800000000004</c:v>
                </c:pt>
                <c:pt idx="36">
                  <c:v>6.52827</c:v>
                </c:pt>
                <c:pt idx="37">
                  <c:v>6.4882200000000001</c:v>
                </c:pt>
                <c:pt idx="38">
                  <c:v>6.7237499999999999</c:v>
                </c:pt>
                <c:pt idx="39">
                  <c:v>6.6895199999999999</c:v>
                </c:pt>
                <c:pt idx="40">
                  <c:v>6.8243499999999999</c:v>
                </c:pt>
                <c:pt idx="41">
                  <c:v>7.5911</c:v>
                </c:pt>
                <c:pt idx="42">
                  <c:v>8.4637600000000006</c:v>
                </c:pt>
                <c:pt idx="43">
                  <c:v>8.4906400000000009</c:v>
                </c:pt>
                <c:pt idx="44">
                  <c:v>8.5256699999999999</c:v>
                </c:pt>
                <c:pt idx="45">
                  <c:v>8.2744999999999997</c:v>
                </c:pt>
                <c:pt idx="46">
                  <c:v>7.41249</c:v>
                </c:pt>
                <c:pt idx="47">
                  <c:v>7.6672099999999999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20-42C6-A408-28AD77FFB599}"/>
            </c:ext>
          </c:extLst>
        </c:ser>
        <c:ser>
          <c:idx val="3"/>
          <c:order val="3"/>
          <c:tx>
            <c:strRef>
              <c:f>DEMANDA_UL!$U$20</c:f>
              <c:strCache>
                <c:ptCount val="1"/>
                <c:pt idx="0">
                  <c:v>MINERA ALPAYANA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DEMANDA_UL!$U$21:$U$68</c:f>
              <c:numCache>
                <c:formatCode>#,##0.0</c:formatCode>
                <c:ptCount val="48"/>
                <c:pt idx="0">
                  <c:v>15.354369999999999</c:v>
                </c:pt>
                <c:pt idx="1">
                  <c:v>15.472770000000001</c:v>
                </c:pt>
                <c:pt idx="2">
                  <c:v>15.34329</c:v>
                </c:pt>
                <c:pt idx="3">
                  <c:v>15.63031</c:v>
                </c:pt>
                <c:pt idx="4">
                  <c:v>14.930859999999999</c:v>
                </c:pt>
                <c:pt idx="5">
                  <c:v>16.377369999999999</c:v>
                </c:pt>
                <c:pt idx="6">
                  <c:v>15.575379999999999</c:v>
                </c:pt>
                <c:pt idx="7">
                  <c:v>16.031549999999999</c:v>
                </c:pt>
                <c:pt idx="8">
                  <c:v>15.815770000000001</c:v>
                </c:pt>
                <c:pt idx="9">
                  <c:v>15.6234</c:v>
                </c:pt>
                <c:pt idx="10">
                  <c:v>14.976100000000001</c:v>
                </c:pt>
                <c:pt idx="11">
                  <c:v>13.495520000000001</c:v>
                </c:pt>
                <c:pt idx="12">
                  <c:v>13.450139999999999</c:v>
                </c:pt>
                <c:pt idx="13">
                  <c:v>12.853249999999999</c:v>
                </c:pt>
                <c:pt idx="14">
                  <c:v>12.03459</c:v>
                </c:pt>
                <c:pt idx="15">
                  <c:v>12.78651</c:v>
                </c:pt>
                <c:pt idx="16">
                  <c:v>13.956530000000001</c:v>
                </c:pt>
                <c:pt idx="17">
                  <c:v>14.21542</c:v>
                </c:pt>
                <c:pt idx="18">
                  <c:v>13.56227</c:v>
                </c:pt>
                <c:pt idx="19">
                  <c:v>14.27905</c:v>
                </c:pt>
                <c:pt idx="20">
                  <c:v>14.45618</c:v>
                </c:pt>
                <c:pt idx="21">
                  <c:v>14.88646</c:v>
                </c:pt>
                <c:pt idx="22">
                  <c:v>14.869669999999999</c:v>
                </c:pt>
                <c:pt idx="23">
                  <c:v>14.78168</c:v>
                </c:pt>
                <c:pt idx="24">
                  <c:v>14.403169999999999</c:v>
                </c:pt>
                <c:pt idx="25">
                  <c:v>14.445180000000001</c:v>
                </c:pt>
                <c:pt idx="26">
                  <c:v>15.00464</c:v>
                </c:pt>
                <c:pt idx="27">
                  <c:v>14.81418</c:v>
                </c:pt>
                <c:pt idx="28">
                  <c:v>15.67942</c:v>
                </c:pt>
                <c:pt idx="29">
                  <c:v>15.633380000000001</c:v>
                </c:pt>
                <c:pt idx="30">
                  <c:v>16.00235</c:v>
                </c:pt>
                <c:pt idx="31">
                  <c:v>16.180869999999999</c:v>
                </c:pt>
                <c:pt idx="32">
                  <c:v>16.410820000000001</c:v>
                </c:pt>
                <c:pt idx="33">
                  <c:v>15.88522</c:v>
                </c:pt>
                <c:pt idx="34">
                  <c:v>14.72649</c:v>
                </c:pt>
                <c:pt idx="35">
                  <c:v>12.77966</c:v>
                </c:pt>
                <c:pt idx="36">
                  <c:v>12.606</c:v>
                </c:pt>
                <c:pt idx="37">
                  <c:v>12.53739</c:v>
                </c:pt>
                <c:pt idx="38">
                  <c:v>12.916969999999999</c:v>
                </c:pt>
                <c:pt idx="39">
                  <c:v>13.795</c:v>
                </c:pt>
                <c:pt idx="40">
                  <c:v>14.35778</c:v>
                </c:pt>
                <c:pt idx="41">
                  <c:v>14.71321</c:v>
                </c:pt>
                <c:pt idx="42">
                  <c:v>15.324400000000001</c:v>
                </c:pt>
                <c:pt idx="43">
                  <c:v>16.4163</c:v>
                </c:pt>
                <c:pt idx="44">
                  <c:v>16.72513</c:v>
                </c:pt>
                <c:pt idx="45">
                  <c:v>16.149439999999998</c:v>
                </c:pt>
                <c:pt idx="46">
                  <c:v>16.07056</c:v>
                </c:pt>
                <c:pt idx="47">
                  <c:v>16.777229999999999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620-42C6-A408-28AD77FFB599}"/>
            </c:ext>
          </c:extLst>
        </c:ser>
        <c:ser>
          <c:idx val="4"/>
          <c:order val="4"/>
          <c:tx>
            <c:strRef>
              <c:f>DEMANDA_UL!$V$20</c:f>
              <c:strCache>
                <c:ptCount val="1"/>
                <c:pt idx="0">
                  <c:v>COMPAÑÍA MINERA CHUNGAR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DEMANDA_UL!$V$21:$V$68</c:f>
              <c:numCache>
                <c:formatCode>#,##0.0</c:formatCode>
                <c:ptCount val="48"/>
                <c:pt idx="0">
                  <c:v>14.554309999999999</c:v>
                </c:pt>
                <c:pt idx="1">
                  <c:v>14.48931</c:v>
                </c:pt>
                <c:pt idx="2">
                  <c:v>14.55292</c:v>
                </c:pt>
                <c:pt idx="3">
                  <c:v>14.77094</c:v>
                </c:pt>
                <c:pt idx="4">
                  <c:v>15.96223</c:v>
                </c:pt>
                <c:pt idx="5">
                  <c:v>16.195810000000002</c:v>
                </c:pt>
                <c:pt idx="6">
                  <c:v>15.13538</c:v>
                </c:pt>
                <c:pt idx="7">
                  <c:v>15.00628</c:v>
                </c:pt>
                <c:pt idx="8">
                  <c:v>13.371219999999999</c:v>
                </c:pt>
                <c:pt idx="9">
                  <c:v>13.33761</c:v>
                </c:pt>
                <c:pt idx="10">
                  <c:v>13.34572</c:v>
                </c:pt>
                <c:pt idx="11">
                  <c:v>13.997</c:v>
                </c:pt>
                <c:pt idx="12">
                  <c:v>13.567690000000001</c:v>
                </c:pt>
                <c:pt idx="13">
                  <c:v>12.441599999999999</c:v>
                </c:pt>
                <c:pt idx="14">
                  <c:v>12.59506</c:v>
                </c:pt>
                <c:pt idx="15">
                  <c:v>12.351839999999999</c:v>
                </c:pt>
                <c:pt idx="16">
                  <c:v>12.922599999999999</c:v>
                </c:pt>
                <c:pt idx="17">
                  <c:v>12.43764</c:v>
                </c:pt>
                <c:pt idx="18">
                  <c:v>14.09076</c:v>
                </c:pt>
                <c:pt idx="19">
                  <c:v>13.999420000000001</c:v>
                </c:pt>
                <c:pt idx="20">
                  <c:v>13.197150000000001</c:v>
                </c:pt>
                <c:pt idx="21">
                  <c:v>13.093159999999999</c:v>
                </c:pt>
                <c:pt idx="22">
                  <c:v>15.34277</c:v>
                </c:pt>
                <c:pt idx="23">
                  <c:v>15.30724</c:v>
                </c:pt>
                <c:pt idx="24">
                  <c:v>14.225440000000001</c:v>
                </c:pt>
                <c:pt idx="25">
                  <c:v>13.922230000000001</c:v>
                </c:pt>
                <c:pt idx="26">
                  <c:v>14.26032</c:v>
                </c:pt>
                <c:pt idx="27">
                  <c:v>13.787929999999999</c:v>
                </c:pt>
                <c:pt idx="28">
                  <c:v>15.211499999999999</c:v>
                </c:pt>
                <c:pt idx="29">
                  <c:v>15.25482</c:v>
                </c:pt>
                <c:pt idx="30">
                  <c:v>13.196099999999999</c:v>
                </c:pt>
                <c:pt idx="31">
                  <c:v>14.203189999999999</c:v>
                </c:pt>
                <c:pt idx="32">
                  <c:v>13.8657</c:v>
                </c:pt>
                <c:pt idx="33">
                  <c:v>15.44276</c:v>
                </c:pt>
                <c:pt idx="34">
                  <c:v>15.23888</c:v>
                </c:pt>
                <c:pt idx="35">
                  <c:v>14.022449999999999</c:v>
                </c:pt>
                <c:pt idx="36">
                  <c:v>11.585750000000001</c:v>
                </c:pt>
                <c:pt idx="37">
                  <c:v>11.72767</c:v>
                </c:pt>
                <c:pt idx="38">
                  <c:v>12.956</c:v>
                </c:pt>
                <c:pt idx="39">
                  <c:v>12.61598</c:v>
                </c:pt>
                <c:pt idx="40">
                  <c:v>13.475910000000001</c:v>
                </c:pt>
                <c:pt idx="41">
                  <c:v>12.16234</c:v>
                </c:pt>
                <c:pt idx="42">
                  <c:v>13.954689999999999</c:v>
                </c:pt>
                <c:pt idx="43">
                  <c:v>14.56776</c:v>
                </c:pt>
                <c:pt idx="44">
                  <c:v>14.8695</c:v>
                </c:pt>
                <c:pt idx="45">
                  <c:v>15.027189999999999</c:v>
                </c:pt>
                <c:pt idx="46">
                  <c:v>13.85848</c:v>
                </c:pt>
                <c:pt idx="47">
                  <c:v>14.621930000000001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620-42C6-A408-28AD77FFB599}"/>
            </c:ext>
          </c:extLst>
        </c:ser>
        <c:ser>
          <c:idx val="5"/>
          <c:order val="5"/>
          <c:tx>
            <c:strRef>
              <c:f>DEMANDA_UL!$W$20</c:f>
              <c:strCache>
                <c:ptCount val="1"/>
                <c:pt idx="0">
                  <c:v>COMPAÑÍA MINERA CONDESTABLE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DEMANDA_UL!$W$21:$W$68</c:f>
              <c:numCache>
                <c:formatCode>#,##0.0</c:formatCode>
                <c:ptCount val="48"/>
                <c:pt idx="0">
                  <c:v>15.89</c:v>
                </c:pt>
                <c:pt idx="1">
                  <c:v>15.91</c:v>
                </c:pt>
                <c:pt idx="2">
                  <c:v>15.6</c:v>
                </c:pt>
                <c:pt idx="3">
                  <c:v>15.55</c:v>
                </c:pt>
                <c:pt idx="4">
                  <c:v>15.08</c:v>
                </c:pt>
                <c:pt idx="5">
                  <c:v>14.94</c:v>
                </c:pt>
                <c:pt idx="6">
                  <c:v>14.83</c:v>
                </c:pt>
                <c:pt idx="7">
                  <c:v>15.37</c:v>
                </c:pt>
                <c:pt idx="8">
                  <c:v>15.04</c:v>
                </c:pt>
                <c:pt idx="9">
                  <c:v>14.9</c:v>
                </c:pt>
                <c:pt idx="10">
                  <c:v>14.88</c:v>
                </c:pt>
                <c:pt idx="11">
                  <c:v>15.26</c:v>
                </c:pt>
                <c:pt idx="12">
                  <c:v>15.58</c:v>
                </c:pt>
                <c:pt idx="13">
                  <c:v>15.49</c:v>
                </c:pt>
                <c:pt idx="14">
                  <c:v>15.89</c:v>
                </c:pt>
                <c:pt idx="15">
                  <c:v>15.84</c:v>
                </c:pt>
                <c:pt idx="16">
                  <c:v>15.76</c:v>
                </c:pt>
                <c:pt idx="17">
                  <c:v>15.81</c:v>
                </c:pt>
                <c:pt idx="18">
                  <c:v>15.3</c:v>
                </c:pt>
                <c:pt idx="19">
                  <c:v>15.59</c:v>
                </c:pt>
                <c:pt idx="20">
                  <c:v>15.6</c:v>
                </c:pt>
                <c:pt idx="21">
                  <c:v>15.61</c:v>
                </c:pt>
                <c:pt idx="22">
                  <c:v>16.11</c:v>
                </c:pt>
                <c:pt idx="23">
                  <c:v>16.149999999999999</c:v>
                </c:pt>
                <c:pt idx="24">
                  <c:v>16.25</c:v>
                </c:pt>
                <c:pt idx="25">
                  <c:v>16.36</c:v>
                </c:pt>
                <c:pt idx="26">
                  <c:v>16.3</c:v>
                </c:pt>
                <c:pt idx="27">
                  <c:v>16.239999999999998</c:v>
                </c:pt>
                <c:pt idx="28">
                  <c:v>15.69</c:v>
                </c:pt>
                <c:pt idx="29">
                  <c:v>15.43</c:v>
                </c:pt>
                <c:pt idx="30">
                  <c:v>14.74</c:v>
                </c:pt>
                <c:pt idx="31">
                  <c:v>14.49</c:v>
                </c:pt>
                <c:pt idx="32">
                  <c:v>14.05</c:v>
                </c:pt>
                <c:pt idx="33">
                  <c:v>14.3</c:v>
                </c:pt>
                <c:pt idx="34">
                  <c:v>14.44</c:v>
                </c:pt>
                <c:pt idx="35">
                  <c:v>15.23</c:v>
                </c:pt>
                <c:pt idx="36">
                  <c:v>15.21</c:v>
                </c:pt>
                <c:pt idx="37">
                  <c:v>15.93</c:v>
                </c:pt>
                <c:pt idx="38">
                  <c:v>16.3</c:v>
                </c:pt>
                <c:pt idx="39">
                  <c:v>16.309999999999999</c:v>
                </c:pt>
                <c:pt idx="40">
                  <c:v>16.559999999999999</c:v>
                </c:pt>
                <c:pt idx="41">
                  <c:v>16.739999999999998</c:v>
                </c:pt>
                <c:pt idx="42">
                  <c:v>16.89</c:v>
                </c:pt>
                <c:pt idx="43">
                  <c:v>16.73</c:v>
                </c:pt>
                <c:pt idx="44">
                  <c:v>16.7</c:v>
                </c:pt>
                <c:pt idx="45">
                  <c:v>16.559999999999999</c:v>
                </c:pt>
                <c:pt idx="46">
                  <c:v>16.739999999999998</c:v>
                </c:pt>
                <c:pt idx="47">
                  <c:v>16.38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620-42C6-A408-28AD77FFB599}"/>
            </c:ext>
          </c:extLst>
        </c:ser>
        <c:ser>
          <c:idx val="6"/>
          <c:order val="6"/>
          <c:tx>
            <c:strRef>
              <c:f>DEMANDA_UL!$X$20</c:f>
              <c:strCache>
                <c:ptCount val="1"/>
                <c:pt idx="0">
                  <c:v>CREDITEX - INDEPENDENCIA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DEMANDA_UL!$X$21:$X$68</c:f>
              <c:numCache>
                <c:formatCode>#,##0.0</c:formatCode>
                <c:ptCount val="48"/>
                <c:pt idx="0">
                  <c:v>2.5760000000000001</c:v>
                </c:pt>
                <c:pt idx="1">
                  <c:v>2.5960000000000001</c:v>
                </c:pt>
                <c:pt idx="2">
                  <c:v>2.5419999999999998</c:v>
                </c:pt>
                <c:pt idx="3">
                  <c:v>2.552</c:v>
                </c:pt>
                <c:pt idx="4">
                  <c:v>2.5649999999999999</c:v>
                </c:pt>
                <c:pt idx="5">
                  <c:v>2.5760000000000001</c:v>
                </c:pt>
                <c:pt idx="6">
                  <c:v>2.5390000000000001</c:v>
                </c:pt>
                <c:pt idx="7">
                  <c:v>2.601</c:v>
                </c:pt>
                <c:pt idx="8">
                  <c:v>2.5350000000000001</c:v>
                </c:pt>
                <c:pt idx="9">
                  <c:v>2.601</c:v>
                </c:pt>
                <c:pt idx="10">
                  <c:v>2.5390000000000001</c:v>
                </c:pt>
                <c:pt idx="11">
                  <c:v>2.4740000000000002</c:v>
                </c:pt>
                <c:pt idx="12">
                  <c:v>2.4849999999999999</c:v>
                </c:pt>
                <c:pt idx="13">
                  <c:v>2.427</c:v>
                </c:pt>
                <c:pt idx="14">
                  <c:v>2.5760000000000001</c:v>
                </c:pt>
                <c:pt idx="15">
                  <c:v>2.5270000000000001</c:v>
                </c:pt>
                <c:pt idx="16">
                  <c:v>2.4969999999999999</c:v>
                </c:pt>
                <c:pt idx="17">
                  <c:v>2.5510000000000002</c:v>
                </c:pt>
                <c:pt idx="18">
                  <c:v>2.5049999999999999</c:v>
                </c:pt>
                <c:pt idx="19">
                  <c:v>2.556</c:v>
                </c:pt>
                <c:pt idx="20">
                  <c:v>2.532</c:v>
                </c:pt>
                <c:pt idx="21">
                  <c:v>2.5270000000000001</c:v>
                </c:pt>
                <c:pt idx="22">
                  <c:v>2.5219999999999998</c:v>
                </c:pt>
                <c:pt idx="23">
                  <c:v>2.504</c:v>
                </c:pt>
                <c:pt idx="24">
                  <c:v>2.4500000000000002</c:v>
                </c:pt>
                <c:pt idx="25">
                  <c:v>2.5630000000000002</c:v>
                </c:pt>
                <c:pt idx="26">
                  <c:v>2.5630000000000002</c:v>
                </c:pt>
                <c:pt idx="27">
                  <c:v>2.6059999999999999</c:v>
                </c:pt>
                <c:pt idx="28">
                  <c:v>2.5510000000000002</c:v>
                </c:pt>
                <c:pt idx="29">
                  <c:v>2.61</c:v>
                </c:pt>
                <c:pt idx="30">
                  <c:v>2.5139999999999998</c:v>
                </c:pt>
                <c:pt idx="31">
                  <c:v>2.5289999999999999</c:v>
                </c:pt>
                <c:pt idx="32">
                  <c:v>2.5630000000000002</c:v>
                </c:pt>
                <c:pt idx="33">
                  <c:v>0.25800000000000001</c:v>
                </c:pt>
                <c:pt idx="34">
                  <c:v>0.125</c:v>
                </c:pt>
                <c:pt idx="35">
                  <c:v>0.123</c:v>
                </c:pt>
                <c:pt idx="36">
                  <c:v>0.13100000000000001</c:v>
                </c:pt>
                <c:pt idx="37">
                  <c:v>0.13200000000000001</c:v>
                </c:pt>
                <c:pt idx="38">
                  <c:v>0.13</c:v>
                </c:pt>
                <c:pt idx="39">
                  <c:v>0.127</c:v>
                </c:pt>
                <c:pt idx="40">
                  <c:v>0.129</c:v>
                </c:pt>
                <c:pt idx="41">
                  <c:v>1.6180000000000001</c:v>
                </c:pt>
                <c:pt idx="42">
                  <c:v>2.536</c:v>
                </c:pt>
                <c:pt idx="43">
                  <c:v>2.5590000000000002</c:v>
                </c:pt>
                <c:pt idx="44">
                  <c:v>2.609</c:v>
                </c:pt>
                <c:pt idx="45">
                  <c:v>2.6269999999999998</c:v>
                </c:pt>
                <c:pt idx="46">
                  <c:v>2.5979999999999999</c:v>
                </c:pt>
                <c:pt idx="47">
                  <c:v>2.3849999999999998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620-42C6-A408-28AD77FFB599}"/>
            </c:ext>
          </c:extLst>
        </c:ser>
        <c:ser>
          <c:idx val="7"/>
          <c:order val="7"/>
          <c:tx>
            <c:strRef>
              <c:f>DEMANDA_UL!$Y$20</c:f>
              <c:strCache>
                <c:ptCount val="1"/>
                <c:pt idx="0">
                  <c:v>CREDITEX - INGENIEROS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DEMANDA_UL!$Y$21:$Y$68</c:f>
              <c:numCache>
                <c:formatCode>#,##0.0</c:formatCode>
                <c:ptCount val="48"/>
                <c:pt idx="0">
                  <c:v>2.0569999999999999</c:v>
                </c:pt>
                <c:pt idx="1">
                  <c:v>1.865</c:v>
                </c:pt>
                <c:pt idx="2">
                  <c:v>1.877</c:v>
                </c:pt>
                <c:pt idx="3">
                  <c:v>2.052</c:v>
                </c:pt>
                <c:pt idx="4">
                  <c:v>2.0920000000000001</c:v>
                </c:pt>
                <c:pt idx="5">
                  <c:v>2.0760000000000001</c:v>
                </c:pt>
                <c:pt idx="6">
                  <c:v>2.1459999999999999</c:v>
                </c:pt>
                <c:pt idx="7">
                  <c:v>1.925</c:v>
                </c:pt>
                <c:pt idx="8">
                  <c:v>1.921</c:v>
                </c:pt>
                <c:pt idx="9">
                  <c:v>1.8320000000000001</c:v>
                </c:pt>
                <c:pt idx="10">
                  <c:v>1.9039999999999999</c:v>
                </c:pt>
                <c:pt idx="11">
                  <c:v>1.952</c:v>
                </c:pt>
                <c:pt idx="12">
                  <c:v>1.92</c:v>
                </c:pt>
                <c:pt idx="13">
                  <c:v>1.889</c:v>
                </c:pt>
                <c:pt idx="14">
                  <c:v>2.1059999999999999</c:v>
                </c:pt>
                <c:pt idx="15">
                  <c:v>2.0640000000000001</c:v>
                </c:pt>
                <c:pt idx="16">
                  <c:v>2.13</c:v>
                </c:pt>
                <c:pt idx="17">
                  <c:v>1.9870000000000001</c:v>
                </c:pt>
                <c:pt idx="18">
                  <c:v>1.962</c:v>
                </c:pt>
                <c:pt idx="19">
                  <c:v>1.9650000000000001</c:v>
                </c:pt>
                <c:pt idx="20">
                  <c:v>2.0430000000000001</c:v>
                </c:pt>
                <c:pt idx="21">
                  <c:v>1.8939999999999999</c:v>
                </c:pt>
                <c:pt idx="22">
                  <c:v>2.0009999999999999</c:v>
                </c:pt>
                <c:pt idx="23">
                  <c:v>1.9790000000000001</c:v>
                </c:pt>
                <c:pt idx="24">
                  <c:v>2.0059999999999998</c:v>
                </c:pt>
                <c:pt idx="25">
                  <c:v>2.2290000000000001</c:v>
                </c:pt>
                <c:pt idx="26">
                  <c:v>2.2919999999999998</c:v>
                </c:pt>
                <c:pt idx="27">
                  <c:v>2.423</c:v>
                </c:pt>
                <c:pt idx="28">
                  <c:v>2.1869999999999998</c:v>
                </c:pt>
                <c:pt idx="29">
                  <c:v>1.972</c:v>
                </c:pt>
                <c:pt idx="30">
                  <c:v>2.13</c:v>
                </c:pt>
                <c:pt idx="31">
                  <c:v>2.1230000000000002</c:v>
                </c:pt>
                <c:pt idx="32">
                  <c:v>2.09</c:v>
                </c:pt>
                <c:pt idx="33">
                  <c:v>1.4370000000000001</c:v>
                </c:pt>
                <c:pt idx="34">
                  <c:v>1.242</c:v>
                </c:pt>
                <c:pt idx="35">
                  <c:v>1.21</c:v>
                </c:pt>
                <c:pt idx="36">
                  <c:v>1.18</c:v>
                </c:pt>
                <c:pt idx="37">
                  <c:v>1.026</c:v>
                </c:pt>
                <c:pt idx="38">
                  <c:v>1.091</c:v>
                </c:pt>
                <c:pt idx="39">
                  <c:v>1.087</c:v>
                </c:pt>
                <c:pt idx="40">
                  <c:v>1.0660000000000001</c:v>
                </c:pt>
                <c:pt idx="41">
                  <c:v>1.7669999999999999</c:v>
                </c:pt>
                <c:pt idx="42">
                  <c:v>1.893</c:v>
                </c:pt>
                <c:pt idx="43">
                  <c:v>1.913</c:v>
                </c:pt>
                <c:pt idx="44">
                  <c:v>1.8</c:v>
                </c:pt>
                <c:pt idx="45">
                  <c:v>2.0030000000000001</c:v>
                </c:pt>
                <c:pt idx="46">
                  <c:v>1.8959999999999999</c:v>
                </c:pt>
                <c:pt idx="47">
                  <c:v>1.1910000000000001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620-42C6-A408-28AD77FFB5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270256"/>
        <c:axId val="350272608"/>
      </c:lineChart>
      <c:catAx>
        <c:axId val="350270256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crossAx val="350272608"/>
        <c:crosses val="autoZero"/>
        <c:auto val="1"/>
        <c:lblAlgn val="ctr"/>
        <c:lblOffset val="100"/>
        <c:tickLblSkip val="5"/>
        <c:noMultiLvlLbl val="0"/>
      </c:catAx>
      <c:valAx>
        <c:axId val="35027260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PE"/>
                  <a:t>MW</a:t>
                </a:r>
              </a:p>
            </c:rich>
          </c:tx>
          <c:layout>
            <c:manualLayout>
              <c:xMode val="edge"/>
              <c:yMode val="edge"/>
              <c:x val="1.7810760667903529E-2"/>
              <c:y val="9.6392797777006017E-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PE"/>
          </a:p>
        </c:txPr>
        <c:crossAx val="3502702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2.5636169373215192E-2"/>
          <c:y val="0.75113867456262284"/>
          <c:w val="0.96040455720379114"/>
          <c:h val="0.24886132543737716"/>
        </c:manualLayout>
      </c:layout>
      <c:overlay val="0"/>
      <c:txPr>
        <a:bodyPr/>
        <a:lstStyle/>
        <a:p>
          <a:pPr>
            <a:defRPr sz="1400"/>
          </a:pPr>
          <a:endParaRPr lang="es-PE"/>
        </a:p>
      </c:txPr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GRANDES USUARIOS AREA CENTRO (2)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715605876521813E-2"/>
          <c:y val="0.16428012523471516"/>
          <c:w val="0.89957874746176192"/>
          <c:h val="0.49606038287925913"/>
        </c:manualLayout>
      </c:layout>
      <c:lineChart>
        <c:grouping val="standard"/>
        <c:varyColors val="0"/>
        <c:ser>
          <c:idx val="0"/>
          <c:order val="0"/>
          <c:tx>
            <c:strRef>
              <c:f>DEMANDA_UL!$Z$20</c:f>
              <c:strCache>
                <c:ptCount val="1"/>
                <c:pt idx="0">
                  <c:v>EL BROCAL</c:v>
                </c:pt>
              </c:strCache>
            </c:strRef>
          </c:tx>
          <c:spPr>
            <a:ln w="28575">
              <a:prstDash val="sysDash"/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DEMANDA_UL!$Z$21:$Z$68</c:f>
              <c:numCache>
                <c:formatCode>#,##0.0</c:formatCode>
                <c:ptCount val="48"/>
                <c:pt idx="0">
                  <c:v>36.643880000000003</c:v>
                </c:pt>
                <c:pt idx="1">
                  <c:v>36.929000000000002</c:v>
                </c:pt>
                <c:pt idx="2">
                  <c:v>37.950789999999998</c:v>
                </c:pt>
                <c:pt idx="3">
                  <c:v>38.36627</c:v>
                </c:pt>
                <c:pt idx="4">
                  <c:v>39.03707</c:v>
                </c:pt>
                <c:pt idx="5">
                  <c:v>39.503210000000003</c:v>
                </c:pt>
                <c:pt idx="6">
                  <c:v>39.629910000000002</c:v>
                </c:pt>
                <c:pt idx="7">
                  <c:v>39.702629999999999</c:v>
                </c:pt>
                <c:pt idx="8">
                  <c:v>39.649180000000001</c:v>
                </c:pt>
                <c:pt idx="9">
                  <c:v>39.827030000000001</c:v>
                </c:pt>
                <c:pt idx="10">
                  <c:v>39.369370000000004</c:v>
                </c:pt>
                <c:pt idx="11">
                  <c:v>39.469790000000003</c:v>
                </c:pt>
                <c:pt idx="12">
                  <c:v>39.023319999999998</c:v>
                </c:pt>
                <c:pt idx="13">
                  <c:v>38.928440000000002</c:v>
                </c:pt>
                <c:pt idx="14">
                  <c:v>35.423029999999997</c:v>
                </c:pt>
                <c:pt idx="15">
                  <c:v>36.368899999999996</c:v>
                </c:pt>
                <c:pt idx="16">
                  <c:v>37.918680000000002</c:v>
                </c:pt>
                <c:pt idx="17">
                  <c:v>38.548999999999999</c:v>
                </c:pt>
                <c:pt idx="18">
                  <c:v>39.508299999999998</c:v>
                </c:pt>
                <c:pt idx="19">
                  <c:v>38.670839999999998</c:v>
                </c:pt>
                <c:pt idx="20">
                  <c:v>39.010480000000001</c:v>
                </c:pt>
                <c:pt idx="21">
                  <c:v>38.790590000000002</c:v>
                </c:pt>
                <c:pt idx="22">
                  <c:v>33.547690000000003</c:v>
                </c:pt>
                <c:pt idx="23">
                  <c:v>32.739660000000001</c:v>
                </c:pt>
                <c:pt idx="24">
                  <c:v>34.194719999999997</c:v>
                </c:pt>
                <c:pt idx="25">
                  <c:v>36.857869999999998</c:v>
                </c:pt>
                <c:pt idx="26">
                  <c:v>36.431640000000002</c:v>
                </c:pt>
                <c:pt idx="27">
                  <c:v>37.214860000000002</c:v>
                </c:pt>
                <c:pt idx="28">
                  <c:v>35.924300000000002</c:v>
                </c:pt>
                <c:pt idx="29">
                  <c:v>33.891590000000001</c:v>
                </c:pt>
                <c:pt idx="30">
                  <c:v>34.28716</c:v>
                </c:pt>
                <c:pt idx="31">
                  <c:v>34.799770000000002</c:v>
                </c:pt>
                <c:pt idx="32">
                  <c:v>34.710380000000001</c:v>
                </c:pt>
                <c:pt idx="33">
                  <c:v>34.05639</c:v>
                </c:pt>
                <c:pt idx="34">
                  <c:v>34.091790000000003</c:v>
                </c:pt>
                <c:pt idx="35">
                  <c:v>34.130220000000001</c:v>
                </c:pt>
                <c:pt idx="36">
                  <c:v>34.565930000000002</c:v>
                </c:pt>
                <c:pt idx="37">
                  <c:v>35.223909999999997</c:v>
                </c:pt>
                <c:pt idx="38">
                  <c:v>35.126109999999997</c:v>
                </c:pt>
                <c:pt idx="39">
                  <c:v>33.97052</c:v>
                </c:pt>
                <c:pt idx="40">
                  <c:v>34.983669999999996</c:v>
                </c:pt>
                <c:pt idx="41">
                  <c:v>35.341009999999997</c:v>
                </c:pt>
                <c:pt idx="42">
                  <c:v>35.441209999999998</c:v>
                </c:pt>
                <c:pt idx="43">
                  <c:v>34.23892</c:v>
                </c:pt>
                <c:pt idx="44">
                  <c:v>34.358849999999997</c:v>
                </c:pt>
                <c:pt idx="45">
                  <c:v>33.270249999999997</c:v>
                </c:pt>
                <c:pt idx="46">
                  <c:v>31.32978</c:v>
                </c:pt>
                <c:pt idx="47">
                  <c:v>32.187359999999998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10-4711-B5EE-C7139AC537B1}"/>
            </c:ext>
          </c:extLst>
        </c:ser>
        <c:ser>
          <c:idx val="1"/>
          <c:order val="1"/>
          <c:tx>
            <c:strRef>
              <c:f>DEMANDA_UL!$AA$20</c:f>
              <c:strCache>
                <c:ptCount val="1"/>
                <c:pt idx="0">
                  <c:v>ADMINISTRADORA CERRO</c:v>
                </c:pt>
              </c:strCache>
            </c:strRef>
          </c:tx>
          <c:spPr>
            <a:ln w="57150">
              <a:solidFill>
                <a:schemeClr val="accent6">
                  <a:lumMod val="75000"/>
                </a:schemeClr>
              </a:solidFill>
              <a:prstDash val="sysDot"/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DEMANDA_UL!$AA$21:$AA$68</c:f>
              <c:numCache>
                <c:formatCode>#,##0.0</c:formatCode>
                <c:ptCount val="48"/>
                <c:pt idx="0">
                  <c:v>3.85819</c:v>
                </c:pt>
                <c:pt idx="1">
                  <c:v>3.9634800000000001</c:v>
                </c:pt>
                <c:pt idx="2">
                  <c:v>4.0072999999999999</c:v>
                </c:pt>
                <c:pt idx="3">
                  <c:v>3.7307000000000001</c:v>
                </c:pt>
                <c:pt idx="4">
                  <c:v>3.87202</c:v>
                </c:pt>
                <c:pt idx="5">
                  <c:v>3.9659300000000002</c:v>
                </c:pt>
                <c:pt idx="6">
                  <c:v>4.0273599999999998</c:v>
                </c:pt>
                <c:pt idx="7">
                  <c:v>3.8865599999999998</c:v>
                </c:pt>
                <c:pt idx="8">
                  <c:v>3.9036599999999999</c:v>
                </c:pt>
                <c:pt idx="9">
                  <c:v>4.3754099999999996</c:v>
                </c:pt>
                <c:pt idx="10">
                  <c:v>3.85894</c:v>
                </c:pt>
                <c:pt idx="11">
                  <c:v>3.7668300000000001</c:v>
                </c:pt>
                <c:pt idx="12">
                  <c:v>3.7271200000000002</c:v>
                </c:pt>
                <c:pt idx="13">
                  <c:v>3.8024800000000001</c:v>
                </c:pt>
                <c:pt idx="14">
                  <c:v>3.7572000000000001</c:v>
                </c:pt>
                <c:pt idx="15">
                  <c:v>3.7238799999999999</c:v>
                </c:pt>
                <c:pt idx="16">
                  <c:v>3.99335</c:v>
                </c:pt>
                <c:pt idx="17">
                  <c:v>4.0882199999999997</c:v>
                </c:pt>
                <c:pt idx="18">
                  <c:v>4.0501800000000001</c:v>
                </c:pt>
                <c:pt idx="19">
                  <c:v>4.0782600000000002</c:v>
                </c:pt>
                <c:pt idx="20">
                  <c:v>3.9087100000000001</c:v>
                </c:pt>
                <c:pt idx="21">
                  <c:v>3.8464</c:v>
                </c:pt>
                <c:pt idx="22">
                  <c:v>3.7233499999999999</c:v>
                </c:pt>
                <c:pt idx="23">
                  <c:v>3.8228599999999999</c:v>
                </c:pt>
                <c:pt idx="24">
                  <c:v>3.8754599999999999</c:v>
                </c:pt>
                <c:pt idx="25">
                  <c:v>3.7603200000000001</c:v>
                </c:pt>
                <c:pt idx="26">
                  <c:v>3.9424700000000001</c:v>
                </c:pt>
                <c:pt idx="27">
                  <c:v>3.94414</c:v>
                </c:pt>
                <c:pt idx="28">
                  <c:v>3.6962600000000001</c:v>
                </c:pt>
                <c:pt idx="29">
                  <c:v>3.69394</c:v>
                </c:pt>
                <c:pt idx="30">
                  <c:v>3.5917400000000002</c:v>
                </c:pt>
                <c:pt idx="31">
                  <c:v>3.70574</c:v>
                </c:pt>
                <c:pt idx="32">
                  <c:v>4.1000699999999997</c:v>
                </c:pt>
                <c:pt idx="33">
                  <c:v>4.0538800000000004</c:v>
                </c:pt>
                <c:pt idx="34">
                  <c:v>3.7772199999999998</c:v>
                </c:pt>
                <c:pt idx="35">
                  <c:v>3.8580800000000002</c:v>
                </c:pt>
                <c:pt idx="36">
                  <c:v>3.7561800000000001</c:v>
                </c:pt>
                <c:pt idx="37">
                  <c:v>3.7406999999999999</c:v>
                </c:pt>
                <c:pt idx="38">
                  <c:v>3.7400099999999998</c:v>
                </c:pt>
                <c:pt idx="39">
                  <c:v>3.69495</c:v>
                </c:pt>
                <c:pt idx="40">
                  <c:v>4.0013500000000004</c:v>
                </c:pt>
                <c:pt idx="41">
                  <c:v>4.0848199999999997</c:v>
                </c:pt>
                <c:pt idx="42">
                  <c:v>4.1258100000000004</c:v>
                </c:pt>
                <c:pt idx="43">
                  <c:v>3.9547300000000001</c:v>
                </c:pt>
                <c:pt idx="44">
                  <c:v>3.9614600000000002</c:v>
                </c:pt>
                <c:pt idx="45">
                  <c:v>3.9545699999999999</c:v>
                </c:pt>
                <c:pt idx="46">
                  <c:v>3.8564400000000001</c:v>
                </c:pt>
                <c:pt idx="47">
                  <c:v>3.8369499999999999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10-4711-B5EE-C7139AC537B1}"/>
            </c:ext>
          </c:extLst>
        </c:ser>
        <c:ser>
          <c:idx val="2"/>
          <c:order val="2"/>
          <c:tx>
            <c:strRef>
              <c:f>DEMANDA_UL!$AB$20</c:f>
              <c:strCache>
                <c:ptCount val="1"/>
                <c:pt idx="0">
                  <c:v>KIMBERLY CLARK PERU</c:v>
                </c:pt>
              </c:strCache>
            </c:strRef>
          </c:tx>
          <c:spPr>
            <a:ln w="381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DEMANDA_UL!$AB$21:$AB$68</c:f>
              <c:numCache>
                <c:formatCode>#,##0.0</c:formatCode>
                <c:ptCount val="48"/>
                <c:pt idx="0">
                  <c:v>4.0510000000000002</c:v>
                </c:pt>
                <c:pt idx="1">
                  <c:v>4.0640999999999998</c:v>
                </c:pt>
                <c:pt idx="2">
                  <c:v>4.4265600000000003</c:v>
                </c:pt>
                <c:pt idx="3">
                  <c:v>4.3634000000000004</c:v>
                </c:pt>
                <c:pt idx="4">
                  <c:v>4.4725200000000003</c:v>
                </c:pt>
                <c:pt idx="5">
                  <c:v>4.1422800000000004</c:v>
                </c:pt>
                <c:pt idx="6">
                  <c:v>4.0620900000000004</c:v>
                </c:pt>
                <c:pt idx="7">
                  <c:v>3.7582</c:v>
                </c:pt>
                <c:pt idx="8">
                  <c:v>3.89534</c:v>
                </c:pt>
                <c:pt idx="9">
                  <c:v>4.0636700000000001</c:v>
                </c:pt>
                <c:pt idx="10">
                  <c:v>4.0692199999999996</c:v>
                </c:pt>
                <c:pt idx="11">
                  <c:v>4.1098699999999999</c:v>
                </c:pt>
                <c:pt idx="12">
                  <c:v>3.9615800000000001</c:v>
                </c:pt>
                <c:pt idx="13">
                  <c:v>3.6131099999999998</c:v>
                </c:pt>
                <c:pt idx="14">
                  <c:v>3.8786900000000002</c:v>
                </c:pt>
                <c:pt idx="15">
                  <c:v>5.8237699999999997</c:v>
                </c:pt>
                <c:pt idx="16">
                  <c:v>5.6133300000000004</c:v>
                </c:pt>
                <c:pt idx="17">
                  <c:v>6.0019</c:v>
                </c:pt>
                <c:pt idx="18">
                  <c:v>6.0717999999999996</c:v>
                </c:pt>
                <c:pt idx="19">
                  <c:v>5.9204499999999998</c:v>
                </c:pt>
                <c:pt idx="20">
                  <c:v>6.5029399999999997</c:v>
                </c:pt>
                <c:pt idx="21">
                  <c:v>6.6607099999999999</c:v>
                </c:pt>
                <c:pt idx="22">
                  <c:v>6.6649399999999996</c:v>
                </c:pt>
                <c:pt idx="23">
                  <c:v>6.84598</c:v>
                </c:pt>
                <c:pt idx="24">
                  <c:v>7.1406900000000002</c:v>
                </c:pt>
                <c:pt idx="25">
                  <c:v>7.3542899999999998</c:v>
                </c:pt>
                <c:pt idx="26">
                  <c:v>7.1916700000000002</c:v>
                </c:pt>
                <c:pt idx="27">
                  <c:v>7.0818199999999996</c:v>
                </c:pt>
                <c:pt idx="28">
                  <c:v>7.3037400000000003</c:v>
                </c:pt>
                <c:pt idx="29">
                  <c:v>7.3946800000000001</c:v>
                </c:pt>
                <c:pt idx="30">
                  <c:v>7.2477600000000004</c:v>
                </c:pt>
                <c:pt idx="31">
                  <c:v>7.0526799999999996</c:v>
                </c:pt>
                <c:pt idx="32">
                  <c:v>6.9822300000000004</c:v>
                </c:pt>
                <c:pt idx="33">
                  <c:v>6.9443400000000004</c:v>
                </c:pt>
                <c:pt idx="34">
                  <c:v>6.3015600000000003</c:v>
                </c:pt>
                <c:pt idx="35">
                  <c:v>6.1740199999999996</c:v>
                </c:pt>
                <c:pt idx="36">
                  <c:v>6.9733099999999997</c:v>
                </c:pt>
                <c:pt idx="37">
                  <c:v>7.3412899999999999</c:v>
                </c:pt>
                <c:pt idx="38">
                  <c:v>7.1527500000000002</c:v>
                </c:pt>
                <c:pt idx="39">
                  <c:v>6.8797800000000002</c:v>
                </c:pt>
                <c:pt idx="40">
                  <c:v>6.8180100000000001</c:v>
                </c:pt>
                <c:pt idx="41">
                  <c:v>6.6486999999999998</c:v>
                </c:pt>
                <c:pt idx="42">
                  <c:v>6.2854200000000002</c:v>
                </c:pt>
                <c:pt idx="43">
                  <c:v>6.4416700000000002</c:v>
                </c:pt>
                <c:pt idx="44">
                  <c:v>6.4734100000000003</c:v>
                </c:pt>
                <c:pt idx="45">
                  <c:v>6.3238599999999998</c:v>
                </c:pt>
                <c:pt idx="46">
                  <c:v>6.2389200000000002</c:v>
                </c:pt>
                <c:pt idx="47">
                  <c:v>6.27067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10-4711-B5EE-C7139AC537B1}"/>
            </c:ext>
          </c:extLst>
        </c:ser>
        <c:ser>
          <c:idx val="3"/>
          <c:order val="3"/>
          <c:tx>
            <c:strRef>
              <c:f>DEMANDA_UL!$AC$20</c:f>
              <c:strCache>
                <c:ptCount val="1"/>
                <c:pt idx="0">
                  <c:v>LECHE GLORIA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DEMANDA_UL!$AC$21:$AC$68</c:f>
              <c:numCache>
                <c:formatCode>#,##0.0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10-4711-B5EE-C7139AC537B1}"/>
            </c:ext>
          </c:extLst>
        </c:ser>
        <c:ser>
          <c:idx val="4"/>
          <c:order val="4"/>
          <c:tx>
            <c:strRef>
              <c:f>DEMANDA_UL!$AD$20</c:f>
              <c:strCache>
                <c:ptCount val="1"/>
                <c:pt idx="0">
                  <c:v>MARCOBRE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DEMANDA_UL!$AD$21:$AD$68</c:f>
              <c:numCache>
                <c:formatCode>#,##0.0</c:formatCode>
                <c:ptCount val="48"/>
                <c:pt idx="0">
                  <c:v>42.248869999999997</c:v>
                </c:pt>
                <c:pt idx="1">
                  <c:v>41.408709999999999</c:v>
                </c:pt>
                <c:pt idx="2">
                  <c:v>41.80386</c:v>
                </c:pt>
                <c:pt idx="3">
                  <c:v>42.59686</c:v>
                </c:pt>
                <c:pt idx="4">
                  <c:v>41.188360000000003</c:v>
                </c:pt>
                <c:pt idx="5">
                  <c:v>45.496180000000003</c:v>
                </c:pt>
                <c:pt idx="6">
                  <c:v>47.198540000000001</c:v>
                </c:pt>
                <c:pt idx="7">
                  <c:v>47.568219999999997</c:v>
                </c:pt>
                <c:pt idx="8">
                  <c:v>47.855460000000001</c:v>
                </c:pt>
                <c:pt idx="9">
                  <c:v>47.625279999999997</c:v>
                </c:pt>
                <c:pt idx="10">
                  <c:v>48.055979999999998</c:v>
                </c:pt>
                <c:pt idx="11">
                  <c:v>48.165300000000002</c:v>
                </c:pt>
                <c:pt idx="12">
                  <c:v>47.856310000000001</c:v>
                </c:pt>
                <c:pt idx="13">
                  <c:v>43.226289999999999</c:v>
                </c:pt>
                <c:pt idx="14">
                  <c:v>46.12133</c:v>
                </c:pt>
                <c:pt idx="15">
                  <c:v>47.923659999999998</c:v>
                </c:pt>
                <c:pt idx="16">
                  <c:v>48.043030000000002</c:v>
                </c:pt>
                <c:pt idx="17">
                  <c:v>48.241520000000001</c:v>
                </c:pt>
                <c:pt idx="18">
                  <c:v>47.564999999999998</c:v>
                </c:pt>
                <c:pt idx="19">
                  <c:v>47.638599999999997</c:v>
                </c:pt>
                <c:pt idx="20">
                  <c:v>47.644260000000003</c:v>
                </c:pt>
                <c:pt idx="21">
                  <c:v>45.025260000000003</c:v>
                </c:pt>
                <c:pt idx="22">
                  <c:v>46.528359999999999</c:v>
                </c:pt>
                <c:pt idx="23">
                  <c:v>47.723120000000002</c:v>
                </c:pt>
                <c:pt idx="24">
                  <c:v>43.94435</c:v>
                </c:pt>
                <c:pt idx="25">
                  <c:v>42.612940000000002</c:v>
                </c:pt>
                <c:pt idx="26">
                  <c:v>42.22654</c:v>
                </c:pt>
                <c:pt idx="27">
                  <c:v>43.37368</c:v>
                </c:pt>
                <c:pt idx="28">
                  <c:v>41.99877</c:v>
                </c:pt>
                <c:pt idx="29">
                  <c:v>48.359250000000003</c:v>
                </c:pt>
                <c:pt idx="30">
                  <c:v>47.743479999999998</c:v>
                </c:pt>
                <c:pt idx="31">
                  <c:v>47.99389</c:v>
                </c:pt>
                <c:pt idx="32">
                  <c:v>48.100520000000003</c:v>
                </c:pt>
                <c:pt idx="33">
                  <c:v>47.37565</c:v>
                </c:pt>
                <c:pt idx="34">
                  <c:v>47.318420000000003</c:v>
                </c:pt>
                <c:pt idx="35">
                  <c:v>50.402439999999999</c:v>
                </c:pt>
                <c:pt idx="36">
                  <c:v>48.328510000000001</c:v>
                </c:pt>
                <c:pt idx="37">
                  <c:v>44.909089999999999</c:v>
                </c:pt>
                <c:pt idx="38">
                  <c:v>47.483699999999999</c:v>
                </c:pt>
                <c:pt idx="39">
                  <c:v>50.168590000000002</c:v>
                </c:pt>
                <c:pt idx="40">
                  <c:v>49.668819999999997</c:v>
                </c:pt>
                <c:pt idx="41">
                  <c:v>50.002389999999998</c:v>
                </c:pt>
                <c:pt idx="42">
                  <c:v>49.329050000000002</c:v>
                </c:pt>
                <c:pt idx="43">
                  <c:v>48.617069999999998</c:v>
                </c:pt>
                <c:pt idx="44">
                  <c:v>49.760530000000003</c:v>
                </c:pt>
                <c:pt idx="45">
                  <c:v>50.297339999999998</c:v>
                </c:pt>
                <c:pt idx="46">
                  <c:v>49.957430000000002</c:v>
                </c:pt>
                <c:pt idx="47">
                  <c:v>48.982320000000001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10-4711-B5EE-C7139AC537B1}"/>
            </c:ext>
          </c:extLst>
        </c:ser>
        <c:ser>
          <c:idx val="5"/>
          <c:order val="5"/>
          <c:tx>
            <c:strRef>
              <c:f>DEMANDA_UL!$AE$20</c:f>
              <c:strCache>
                <c:ptCount val="1"/>
                <c:pt idx="0">
                  <c:v>MEPSA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DEMANDA_UL!$AE$21:$AE$68</c:f>
              <c:numCache>
                <c:formatCode>#,##0.0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710-4711-B5EE-C7139AC537B1}"/>
            </c:ext>
          </c:extLst>
        </c:ser>
        <c:ser>
          <c:idx val="6"/>
          <c:order val="6"/>
          <c:tx>
            <c:strRef>
              <c:f>DEMANDA_UL!$AF$20</c:f>
              <c:strCache>
                <c:ptCount val="1"/>
                <c:pt idx="0">
                  <c:v>MINERA ANTAMINA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DEMANDA_UL!$AF$21:$AF$68</c:f>
              <c:numCache>
                <c:formatCode>#,##0.0</c:formatCode>
                <c:ptCount val="48"/>
                <c:pt idx="0">
                  <c:v>126.17394</c:v>
                </c:pt>
                <c:pt idx="1">
                  <c:v>126.42645</c:v>
                </c:pt>
                <c:pt idx="2">
                  <c:v>128.46879999999999</c:v>
                </c:pt>
                <c:pt idx="3">
                  <c:v>127.48551999999999</c:v>
                </c:pt>
                <c:pt idx="4">
                  <c:v>125.982</c:v>
                </c:pt>
                <c:pt idx="5">
                  <c:v>128.01187999999999</c:v>
                </c:pt>
                <c:pt idx="6">
                  <c:v>127.54303</c:v>
                </c:pt>
                <c:pt idx="7">
                  <c:v>125.93401</c:v>
                </c:pt>
                <c:pt idx="8">
                  <c:v>126.58575999999999</c:v>
                </c:pt>
                <c:pt idx="9">
                  <c:v>126.73106</c:v>
                </c:pt>
                <c:pt idx="10">
                  <c:v>126.77988999999999</c:v>
                </c:pt>
                <c:pt idx="11">
                  <c:v>128.28265999999999</c:v>
                </c:pt>
                <c:pt idx="12">
                  <c:v>126.20056</c:v>
                </c:pt>
                <c:pt idx="13">
                  <c:v>119.85818999999999</c:v>
                </c:pt>
                <c:pt idx="14">
                  <c:v>122.25806</c:v>
                </c:pt>
                <c:pt idx="15">
                  <c:v>123.68814999999999</c:v>
                </c:pt>
                <c:pt idx="16">
                  <c:v>126.84773</c:v>
                </c:pt>
                <c:pt idx="17">
                  <c:v>122.94099</c:v>
                </c:pt>
                <c:pt idx="18">
                  <c:v>108.34632999999999</c:v>
                </c:pt>
                <c:pt idx="19">
                  <c:v>105.09784999999999</c:v>
                </c:pt>
                <c:pt idx="20">
                  <c:v>94.867440000000002</c:v>
                </c:pt>
                <c:pt idx="21">
                  <c:v>92.326430000000002</c:v>
                </c:pt>
                <c:pt idx="22">
                  <c:v>93.343860000000006</c:v>
                </c:pt>
                <c:pt idx="23">
                  <c:v>93.237520000000004</c:v>
                </c:pt>
                <c:pt idx="24">
                  <c:v>92.4756</c:v>
                </c:pt>
                <c:pt idx="25">
                  <c:v>107.13151999999999</c:v>
                </c:pt>
                <c:pt idx="26">
                  <c:v>118.03563</c:v>
                </c:pt>
                <c:pt idx="27">
                  <c:v>123.05316000000001</c:v>
                </c:pt>
                <c:pt idx="28">
                  <c:v>130.65886</c:v>
                </c:pt>
                <c:pt idx="29">
                  <c:v>128.72792999999999</c:v>
                </c:pt>
                <c:pt idx="30">
                  <c:v>127.93378</c:v>
                </c:pt>
                <c:pt idx="31">
                  <c:v>129.86405999999999</c:v>
                </c:pt>
                <c:pt idx="32">
                  <c:v>129.89737</c:v>
                </c:pt>
                <c:pt idx="33">
                  <c:v>130.40188000000001</c:v>
                </c:pt>
                <c:pt idx="34">
                  <c:v>129.73979</c:v>
                </c:pt>
                <c:pt idx="35">
                  <c:v>130.36093</c:v>
                </c:pt>
                <c:pt idx="36">
                  <c:v>129.34644</c:v>
                </c:pt>
                <c:pt idx="37">
                  <c:v>124.55252</c:v>
                </c:pt>
                <c:pt idx="38">
                  <c:v>128.22695999999999</c:v>
                </c:pt>
                <c:pt idx="39">
                  <c:v>129.49095</c:v>
                </c:pt>
                <c:pt idx="40">
                  <c:v>130.35434000000001</c:v>
                </c:pt>
                <c:pt idx="41">
                  <c:v>127.0753</c:v>
                </c:pt>
                <c:pt idx="42">
                  <c:v>129.95132000000001</c:v>
                </c:pt>
                <c:pt idx="43">
                  <c:v>130.06152</c:v>
                </c:pt>
                <c:pt idx="44">
                  <c:v>129.93939</c:v>
                </c:pt>
                <c:pt idx="45">
                  <c:v>128.72074000000001</c:v>
                </c:pt>
                <c:pt idx="46">
                  <c:v>128.62084999999999</c:v>
                </c:pt>
                <c:pt idx="47">
                  <c:v>129.45607000000001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710-4711-B5EE-C7139AC537B1}"/>
            </c:ext>
          </c:extLst>
        </c:ser>
        <c:ser>
          <c:idx val="7"/>
          <c:order val="7"/>
          <c:tx>
            <c:strRef>
              <c:f>DEMANDA_UL!$AG$20</c:f>
              <c:strCache>
                <c:ptCount val="1"/>
                <c:pt idx="0">
                  <c:v>MINERA BUENAVENTURA (UCHUCHACUA+HUANCAVELICA)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DEMANDA_UL!$AG$21:$AG$68</c:f>
              <c:numCache>
                <c:formatCode>#,##0.0</c:formatCode>
                <c:ptCount val="48"/>
                <c:pt idx="0">
                  <c:v>11.08</c:v>
                </c:pt>
                <c:pt idx="1">
                  <c:v>11.08</c:v>
                </c:pt>
                <c:pt idx="2">
                  <c:v>11.33</c:v>
                </c:pt>
                <c:pt idx="3">
                  <c:v>11.81</c:v>
                </c:pt>
                <c:pt idx="4">
                  <c:v>10.9</c:v>
                </c:pt>
                <c:pt idx="5">
                  <c:v>11.62</c:v>
                </c:pt>
                <c:pt idx="6">
                  <c:v>10.050000000000001</c:v>
                </c:pt>
                <c:pt idx="7">
                  <c:v>9.18</c:v>
                </c:pt>
                <c:pt idx="8">
                  <c:v>10.82</c:v>
                </c:pt>
                <c:pt idx="9">
                  <c:v>10.96</c:v>
                </c:pt>
                <c:pt idx="10">
                  <c:v>10.48</c:v>
                </c:pt>
                <c:pt idx="11">
                  <c:v>9.8000000000000007</c:v>
                </c:pt>
                <c:pt idx="12">
                  <c:v>8.93</c:v>
                </c:pt>
                <c:pt idx="13">
                  <c:v>9.09</c:v>
                </c:pt>
                <c:pt idx="14">
                  <c:v>8.7200000000000006</c:v>
                </c:pt>
                <c:pt idx="15">
                  <c:v>8.42</c:v>
                </c:pt>
                <c:pt idx="16">
                  <c:v>9.9499999999999993</c:v>
                </c:pt>
                <c:pt idx="17">
                  <c:v>9.4</c:v>
                </c:pt>
                <c:pt idx="18">
                  <c:v>9.98</c:v>
                </c:pt>
                <c:pt idx="19">
                  <c:v>9.6999999999999993</c:v>
                </c:pt>
                <c:pt idx="20">
                  <c:v>10.4</c:v>
                </c:pt>
                <c:pt idx="21">
                  <c:v>10.220000000000001</c:v>
                </c:pt>
                <c:pt idx="22">
                  <c:v>10.86</c:v>
                </c:pt>
                <c:pt idx="23">
                  <c:v>10.039999999999999</c:v>
                </c:pt>
                <c:pt idx="24">
                  <c:v>10.53</c:v>
                </c:pt>
                <c:pt idx="25">
                  <c:v>10</c:v>
                </c:pt>
                <c:pt idx="26">
                  <c:v>10.56</c:v>
                </c:pt>
                <c:pt idx="27">
                  <c:v>11.44</c:v>
                </c:pt>
                <c:pt idx="28">
                  <c:v>11.79</c:v>
                </c:pt>
                <c:pt idx="29">
                  <c:v>11.31</c:v>
                </c:pt>
                <c:pt idx="30">
                  <c:v>11.32</c:v>
                </c:pt>
                <c:pt idx="31">
                  <c:v>10.64</c:v>
                </c:pt>
                <c:pt idx="32">
                  <c:v>9.9499999999999993</c:v>
                </c:pt>
                <c:pt idx="33">
                  <c:v>8.57</c:v>
                </c:pt>
                <c:pt idx="34">
                  <c:v>9.58</c:v>
                </c:pt>
                <c:pt idx="35">
                  <c:v>9.41</c:v>
                </c:pt>
                <c:pt idx="36">
                  <c:v>8.2100000000000009</c:v>
                </c:pt>
                <c:pt idx="37">
                  <c:v>8.65</c:v>
                </c:pt>
                <c:pt idx="38">
                  <c:v>8.98</c:v>
                </c:pt>
                <c:pt idx="39">
                  <c:v>9.25</c:v>
                </c:pt>
                <c:pt idx="40">
                  <c:v>10.07</c:v>
                </c:pt>
                <c:pt idx="41">
                  <c:v>11.3</c:v>
                </c:pt>
                <c:pt idx="42">
                  <c:v>12.54</c:v>
                </c:pt>
                <c:pt idx="43">
                  <c:v>12.49</c:v>
                </c:pt>
                <c:pt idx="44">
                  <c:v>12.21</c:v>
                </c:pt>
                <c:pt idx="45">
                  <c:v>11.88</c:v>
                </c:pt>
                <c:pt idx="46">
                  <c:v>12.09</c:v>
                </c:pt>
                <c:pt idx="47">
                  <c:v>11.86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710-4711-B5EE-C7139AC537B1}"/>
            </c:ext>
          </c:extLst>
        </c:ser>
        <c:ser>
          <c:idx val="8"/>
          <c:order val="8"/>
          <c:tx>
            <c:strRef>
              <c:f>DEMANDA_UL!$AH$20</c:f>
              <c:strCache>
                <c:ptCount val="1"/>
                <c:pt idx="0">
                  <c:v>CHINALCO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DEMANDA_UL!$AH$21:$AH$68</c:f>
              <c:numCache>
                <c:formatCode>#,##0.0</c:formatCode>
                <c:ptCount val="48"/>
                <c:pt idx="0">
                  <c:v>156.69999999999999</c:v>
                </c:pt>
                <c:pt idx="1">
                  <c:v>156.6</c:v>
                </c:pt>
                <c:pt idx="2">
                  <c:v>154.9</c:v>
                </c:pt>
                <c:pt idx="3">
                  <c:v>155.9</c:v>
                </c:pt>
                <c:pt idx="4">
                  <c:v>154</c:v>
                </c:pt>
                <c:pt idx="5">
                  <c:v>152.9</c:v>
                </c:pt>
                <c:pt idx="6">
                  <c:v>153.6</c:v>
                </c:pt>
                <c:pt idx="7">
                  <c:v>154.6</c:v>
                </c:pt>
                <c:pt idx="8">
                  <c:v>155.5</c:v>
                </c:pt>
                <c:pt idx="9">
                  <c:v>153.19999999999999</c:v>
                </c:pt>
                <c:pt idx="10">
                  <c:v>151.4</c:v>
                </c:pt>
                <c:pt idx="11">
                  <c:v>149.9</c:v>
                </c:pt>
                <c:pt idx="12">
                  <c:v>146.19999999999999</c:v>
                </c:pt>
                <c:pt idx="13">
                  <c:v>145.30000000000001</c:v>
                </c:pt>
                <c:pt idx="14">
                  <c:v>150.4</c:v>
                </c:pt>
                <c:pt idx="15">
                  <c:v>150.30000000000001</c:v>
                </c:pt>
                <c:pt idx="16">
                  <c:v>149.19999999999999</c:v>
                </c:pt>
                <c:pt idx="17">
                  <c:v>152.69999999999999</c:v>
                </c:pt>
                <c:pt idx="18">
                  <c:v>151.9</c:v>
                </c:pt>
                <c:pt idx="19">
                  <c:v>151.19999999999999</c:v>
                </c:pt>
                <c:pt idx="20">
                  <c:v>151.1</c:v>
                </c:pt>
                <c:pt idx="21">
                  <c:v>151.4</c:v>
                </c:pt>
                <c:pt idx="22">
                  <c:v>150.4</c:v>
                </c:pt>
                <c:pt idx="23">
                  <c:v>149.69999999999999</c:v>
                </c:pt>
                <c:pt idx="24">
                  <c:v>150.19999999999999</c:v>
                </c:pt>
                <c:pt idx="25">
                  <c:v>152.1</c:v>
                </c:pt>
                <c:pt idx="26">
                  <c:v>153.4</c:v>
                </c:pt>
                <c:pt idx="27">
                  <c:v>153.19999999999999</c:v>
                </c:pt>
                <c:pt idx="28">
                  <c:v>154.4</c:v>
                </c:pt>
                <c:pt idx="29">
                  <c:v>154.4</c:v>
                </c:pt>
                <c:pt idx="30">
                  <c:v>154.19999999999999</c:v>
                </c:pt>
                <c:pt idx="31">
                  <c:v>153.80000000000001</c:v>
                </c:pt>
                <c:pt idx="32">
                  <c:v>155.6</c:v>
                </c:pt>
                <c:pt idx="33">
                  <c:v>156.80000000000001</c:v>
                </c:pt>
                <c:pt idx="34">
                  <c:v>156.19999999999999</c:v>
                </c:pt>
                <c:pt idx="35">
                  <c:v>158</c:v>
                </c:pt>
                <c:pt idx="36">
                  <c:v>157.80000000000001</c:v>
                </c:pt>
                <c:pt idx="37">
                  <c:v>156.69999999999999</c:v>
                </c:pt>
                <c:pt idx="38">
                  <c:v>156.9</c:v>
                </c:pt>
                <c:pt idx="39">
                  <c:v>155.4</c:v>
                </c:pt>
                <c:pt idx="40">
                  <c:v>160</c:v>
                </c:pt>
                <c:pt idx="41">
                  <c:v>160.30000000000001</c:v>
                </c:pt>
                <c:pt idx="42">
                  <c:v>160.1</c:v>
                </c:pt>
                <c:pt idx="43">
                  <c:v>158.80000000000001</c:v>
                </c:pt>
                <c:pt idx="44">
                  <c:v>157.9</c:v>
                </c:pt>
                <c:pt idx="45">
                  <c:v>159.9</c:v>
                </c:pt>
                <c:pt idx="46">
                  <c:v>159.30000000000001</c:v>
                </c:pt>
                <c:pt idx="47">
                  <c:v>161.4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710-4711-B5EE-C7139AC537B1}"/>
            </c:ext>
          </c:extLst>
        </c:ser>
        <c:ser>
          <c:idx val="9"/>
          <c:order val="9"/>
          <c:tx>
            <c:strRef>
              <c:f>DEMANDA_UL!$AI$20</c:f>
              <c:strCache>
                <c:ptCount val="1"/>
                <c:pt idx="0">
                  <c:v>MINERA CORONA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DEMANDA_UL!$AI$21:$AI$68</c:f>
              <c:numCache>
                <c:formatCode>#,##0.0</c:formatCode>
                <c:ptCount val="48"/>
                <c:pt idx="0">
                  <c:v>10.02704</c:v>
                </c:pt>
                <c:pt idx="1">
                  <c:v>10.542669999999999</c:v>
                </c:pt>
                <c:pt idx="2">
                  <c:v>10.36271</c:v>
                </c:pt>
                <c:pt idx="3">
                  <c:v>10.08709</c:v>
                </c:pt>
                <c:pt idx="4">
                  <c:v>10.226699999999999</c:v>
                </c:pt>
                <c:pt idx="5">
                  <c:v>10.16459</c:v>
                </c:pt>
                <c:pt idx="6">
                  <c:v>10.183479999999999</c:v>
                </c:pt>
                <c:pt idx="7">
                  <c:v>10.193350000000001</c:v>
                </c:pt>
                <c:pt idx="8">
                  <c:v>10.236660000000001</c:v>
                </c:pt>
                <c:pt idx="9">
                  <c:v>10.113720000000001</c:v>
                </c:pt>
                <c:pt idx="10">
                  <c:v>9.8176000000000005</c:v>
                </c:pt>
                <c:pt idx="11">
                  <c:v>9.4288799999999995</c:v>
                </c:pt>
                <c:pt idx="12">
                  <c:v>8.9183800000000009</c:v>
                </c:pt>
                <c:pt idx="13">
                  <c:v>8.9288299999999996</c:v>
                </c:pt>
                <c:pt idx="14">
                  <c:v>8.9337599999999995</c:v>
                </c:pt>
                <c:pt idx="15">
                  <c:v>8.9734999999999996</c:v>
                </c:pt>
                <c:pt idx="16">
                  <c:v>9.0236000000000001</c:v>
                </c:pt>
                <c:pt idx="17">
                  <c:v>8.9120200000000001</c:v>
                </c:pt>
                <c:pt idx="18">
                  <c:v>9.2134599999999995</c:v>
                </c:pt>
                <c:pt idx="19">
                  <c:v>9.4950500000000009</c:v>
                </c:pt>
                <c:pt idx="20">
                  <c:v>9.4054199999999994</c:v>
                </c:pt>
                <c:pt idx="21">
                  <c:v>9.8636099999999995</c:v>
                </c:pt>
                <c:pt idx="22">
                  <c:v>9.8664900000000006</c:v>
                </c:pt>
                <c:pt idx="23">
                  <c:v>10.11009</c:v>
                </c:pt>
                <c:pt idx="24">
                  <c:v>10.19126</c:v>
                </c:pt>
                <c:pt idx="25">
                  <c:v>10.190250000000001</c:v>
                </c:pt>
                <c:pt idx="26">
                  <c:v>10.038589999999999</c:v>
                </c:pt>
                <c:pt idx="27">
                  <c:v>9.7146100000000004</c:v>
                </c:pt>
                <c:pt idx="28">
                  <c:v>9.6670599999999993</c:v>
                </c:pt>
                <c:pt idx="29">
                  <c:v>9.9843899999999994</c:v>
                </c:pt>
                <c:pt idx="30">
                  <c:v>10.04937</c:v>
                </c:pt>
                <c:pt idx="31">
                  <c:v>10.00046</c:v>
                </c:pt>
                <c:pt idx="32">
                  <c:v>10.299569999999999</c:v>
                </c:pt>
                <c:pt idx="33">
                  <c:v>10.37293</c:v>
                </c:pt>
                <c:pt idx="34">
                  <c:v>10.250299999999999</c:v>
                </c:pt>
                <c:pt idx="35">
                  <c:v>9.6891099999999994</c:v>
                </c:pt>
                <c:pt idx="36">
                  <c:v>9.3052499999999991</c:v>
                </c:pt>
                <c:pt idx="37">
                  <c:v>9.0435999999999996</c:v>
                </c:pt>
                <c:pt idx="38">
                  <c:v>9.0243300000000009</c:v>
                </c:pt>
                <c:pt idx="39">
                  <c:v>9.1768300000000007</c:v>
                </c:pt>
                <c:pt idx="40">
                  <c:v>9.5355600000000003</c:v>
                </c:pt>
                <c:pt idx="41">
                  <c:v>9.6231200000000001</c:v>
                </c:pt>
                <c:pt idx="42">
                  <c:v>10.03491</c:v>
                </c:pt>
                <c:pt idx="43">
                  <c:v>10.251899999999999</c:v>
                </c:pt>
                <c:pt idx="44">
                  <c:v>10.22626</c:v>
                </c:pt>
                <c:pt idx="45">
                  <c:v>10.02805</c:v>
                </c:pt>
                <c:pt idx="46">
                  <c:v>10.30498</c:v>
                </c:pt>
                <c:pt idx="47">
                  <c:v>10.540620000000001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710-4711-B5EE-C7139AC53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270256"/>
        <c:axId val="350272608"/>
      </c:lineChart>
      <c:catAx>
        <c:axId val="350270256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crossAx val="350272608"/>
        <c:crosses val="autoZero"/>
        <c:auto val="1"/>
        <c:lblAlgn val="ctr"/>
        <c:lblOffset val="100"/>
        <c:tickLblSkip val="5"/>
        <c:noMultiLvlLbl val="0"/>
      </c:catAx>
      <c:valAx>
        <c:axId val="350272608"/>
        <c:scaling>
          <c:orientation val="minMax"/>
          <c:max val="20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PE"/>
                  <a:t>MW</a:t>
                </a:r>
              </a:p>
            </c:rich>
          </c:tx>
          <c:layout>
            <c:manualLayout>
              <c:xMode val="edge"/>
              <c:yMode val="edge"/>
              <c:x val="1.7810760667903529E-2"/>
              <c:y val="9.6392797777006017E-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PE"/>
          </a:p>
        </c:txPr>
        <c:crossAx val="3502702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2.5636169373215192E-2"/>
          <c:y val="0.75367694599977408"/>
          <c:w val="0.96040455720379114"/>
          <c:h val="0.24632305400022583"/>
        </c:manualLayout>
      </c:layout>
      <c:overlay val="0"/>
      <c:txPr>
        <a:bodyPr/>
        <a:lstStyle/>
        <a:p>
          <a:pPr>
            <a:defRPr sz="1100"/>
          </a:pPr>
          <a:endParaRPr lang="es-PE"/>
        </a:p>
      </c:txPr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GRANDES USUARIOS AREA CENTRO (3)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715605876521813E-2"/>
          <c:y val="0.16428012523471516"/>
          <c:w val="0.89957874746176192"/>
          <c:h val="0.49606038287925913"/>
        </c:manualLayout>
      </c:layout>
      <c:lineChart>
        <c:grouping val="standard"/>
        <c:varyColors val="0"/>
        <c:ser>
          <c:idx val="0"/>
          <c:order val="0"/>
          <c:tx>
            <c:strRef>
              <c:f>DEMANDA_UL!$AJ$20</c:f>
              <c:strCache>
                <c:ptCount val="1"/>
                <c:pt idx="0">
                  <c:v>LOS QUENUALES</c:v>
                </c:pt>
              </c:strCache>
            </c:strRef>
          </c:tx>
          <c:spPr>
            <a:ln w="28575">
              <a:prstDash val="sysDash"/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DEMANDA_UL!$AJ$21:$AJ$68</c:f>
              <c:numCache>
                <c:formatCode>#,##0.0</c:formatCode>
                <c:ptCount val="48"/>
                <c:pt idx="0">
                  <c:v>9.86</c:v>
                </c:pt>
                <c:pt idx="1">
                  <c:v>9.93</c:v>
                </c:pt>
                <c:pt idx="2">
                  <c:v>9.6300000000000008</c:v>
                </c:pt>
                <c:pt idx="3">
                  <c:v>10.23</c:v>
                </c:pt>
                <c:pt idx="4">
                  <c:v>10.33</c:v>
                </c:pt>
                <c:pt idx="5">
                  <c:v>10.37</c:v>
                </c:pt>
                <c:pt idx="6">
                  <c:v>10.19</c:v>
                </c:pt>
                <c:pt idx="7">
                  <c:v>10.27</c:v>
                </c:pt>
                <c:pt idx="8">
                  <c:v>9.57</c:v>
                </c:pt>
                <c:pt idx="9">
                  <c:v>9.31</c:v>
                </c:pt>
                <c:pt idx="10">
                  <c:v>8.82</c:v>
                </c:pt>
                <c:pt idx="11">
                  <c:v>8.36</c:v>
                </c:pt>
                <c:pt idx="12">
                  <c:v>7.57</c:v>
                </c:pt>
                <c:pt idx="13">
                  <c:v>7.87</c:v>
                </c:pt>
                <c:pt idx="14">
                  <c:v>7.98</c:v>
                </c:pt>
                <c:pt idx="15">
                  <c:v>8.35</c:v>
                </c:pt>
                <c:pt idx="16">
                  <c:v>8.8800000000000008</c:v>
                </c:pt>
                <c:pt idx="17">
                  <c:v>9.1</c:v>
                </c:pt>
                <c:pt idx="18">
                  <c:v>10.199999999999999</c:v>
                </c:pt>
                <c:pt idx="19">
                  <c:v>9.7899999999999991</c:v>
                </c:pt>
                <c:pt idx="20">
                  <c:v>10.31</c:v>
                </c:pt>
                <c:pt idx="21">
                  <c:v>8.32</c:v>
                </c:pt>
                <c:pt idx="22">
                  <c:v>8.7899999999999991</c:v>
                </c:pt>
                <c:pt idx="23">
                  <c:v>8.6</c:v>
                </c:pt>
                <c:pt idx="24">
                  <c:v>9.9</c:v>
                </c:pt>
                <c:pt idx="25">
                  <c:v>9.9499999999999993</c:v>
                </c:pt>
                <c:pt idx="26">
                  <c:v>10.36</c:v>
                </c:pt>
                <c:pt idx="27">
                  <c:v>11.31</c:v>
                </c:pt>
                <c:pt idx="28">
                  <c:v>10.5</c:v>
                </c:pt>
                <c:pt idx="29">
                  <c:v>10.82</c:v>
                </c:pt>
                <c:pt idx="30">
                  <c:v>10.75</c:v>
                </c:pt>
                <c:pt idx="31">
                  <c:v>10.6</c:v>
                </c:pt>
                <c:pt idx="32">
                  <c:v>9.32</c:v>
                </c:pt>
                <c:pt idx="33">
                  <c:v>9.92</c:v>
                </c:pt>
                <c:pt idx="34">
                  <c:v>8.9</c:v>
                </c:pt>
                <c:pt idx="35">
                  <c:v>8.49</c:v>
                </c:pt>
                <c:pt idx="36">
                  <c:v>8.01</c:v>
                </c:pt>
                <c:pt idx="37">
                  <c:v>7.33</c:v>
                </c:pt>
                <c:pt idx="38">
                  <c:v>7.8</c:v>
                </c:pt>
                <c:pt idx="39">
                  <c:v>7.64</c:v>
                </c:pt>
                <c:pt idx="40">
                  <c:v>8.3800000000000008</c:v>
                </c:pt>
                <c:pt idx="41">
                  <c:v>8.94</c:v>
                </c:pt>
                <c:pt idx="42">
                  <c:v>9.35</c:v>
                </c:pt>
                <c:pt idx="43">
                  <c:v>9.5500000000000007</c:v>
                </c:pt>
                <c:pt idx="44">
                  <c:v>10.33</c:v>
                </c:pt>
                <c:pt idx="45">
                  <c:v>10.29</c:v>
                </c:pt>
                <c:pt idx="46">
                  <c:v>10.46</c:v>
                </c:pt>
                <c:pt idx="47">
                  <c:v>10.199999999999999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53-41F4-AA66-D3B595F63050}"/>
            </c:ext>
          </c:extLst>
        </c:ser>
        <c:ser>
          <c:idx val="1"/>
          <c:order val="1"/>
          <c:tx>
            <c:strRef>
              <c:f>DEMANDA_UL!$AK$20</c:f>
              <c:strCache>
                <c:ptCount val="1"/>
                <c:pt idx="0">
                  <c:v>MINERA SHOUXIN</c:v>
                </c:pt>
              </c:strCache>
            </c:strRef>
          </c:tx>
          <c:spPr>
            <a:ln w="57150">
              <a:solidFill>
                <a:schemeClr val="accent6">
                  <a:lumMod val="75000"/>
                </a:schemeClr>
              </a:solidFill>
              <a:prstDash val="sysDot"/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DEMANDA_UL!$AK$21:$AK$68</c:f>
              <c:numCache>
                <c:formatCode>#,##0.0</c:formatCode>
                <c:ptCount val="48"/>
                <c:pt idx="0">
                  <c:v>15.53899</c:v>
                </c:pt>
                <c:pt idx="1">
                  <c:v>15.47885</c:v>
                </c:pt>
                <c:pt idx="2">
                  <c:v>15.608459999999999</c:v>
                </c:pt>
                <c:pt idx="3">
                  <c:v>15.218959999999999</c:v>
                </c:pt>
                <c:pt idx="4">
                  <c:v>14.887829999999999</c:v>
                </c:pt>
                <c:pt idx="5">
                  <c:v>14.81969</c:v>
                </c:pt>
                <c:pt idx="6">
                  <c:v>14.880710000000001</c:v>
                </c:pt>
                <c:pt idx="7">
                  <c:v>15.151770000000001</c:v>
                </c:pt>
                <c:pt idx="8">
                  <c:v>15.18234</c:v>
                </c:pt>
                <c:pt idx="9">
                  <c:v>14.891450000000001</c:v>
                </c:pt>
                <c:pt idx="10">
                  <c:v>14.60895</c:v>
                </c:pt>
                <c:pt idx="11">
                  <c:v>14.595750000000001</c:v>
                </c:pt>
                <c:pt idx="12">
                  <c:v>14.471679999999999</c:v>
                </c:pt>
                <c:pt idx="13">
                  <c:v>14.56124</c:v>
                </c:pt>
                <c:pt idx="14">
                  <c:v>14.240769999999999</c:v>
                </c:pt>
                <c:pt idx="15">
                  <c:v>14.17347</c:v>
                </c:pt>
                <c:pt idx="16">
                  <c:v>14.128130000000001</c:v>
                </c:pt>
                <c:pt idx="17">
                  <c:v>13.68604</c:v>
                </c:pt>
                <c:pt idx="18">
                  <c:v>13.88289</c:v>
                </c:pt>
                <c:pt idx="19">
                  <c:v>9.0487199999999994</c:v>
                </c:pt>
                <c:pt idx="20">
                  <c:v>14.307219999999999</c:v>
                </c:pt>
                <c:pt idx="21">
                  <c:v>14.76464</c:v>
                </c:pt>
                <c:pt idx="22">
                  <c:v>14.45121</c:v>
                </c:pt>
                <c:pt idx="23">
                  <c:v>14.820510000000001</c:v>
                </c:pt>
                <c:pt idx="24">
                  <c:v>14.663</c:v>
                </c:pt>
                <c:pt idx="25">
                  <c:v>13.846909999999999</c:v>
                </c:pt>
                <c:pt idx="26">
                  <c:v>13.87472</c:v>
                </c:pt>
                <c:pt idx="27">
                  <c:v>13.907959999999999</c:v>
                </c:pt>
                <c:pt idx="28">
                  <c:v>14.487690000000001</c:v>
                </c:pt>
                <c:pt idx="29">
                  <c:v>14.43566</c:v>
                </c:pt>
                <c:pt idx="30">
                  <c:v>14.831060000000001</c:v>
                </c:pt>
                <c:pt idx="31">
                  <c:v>14.258240000000001</c:v>
                </c:pt>
                <c:pt idx="32">
                  <c:v>14.234220000000001</c:v>
                </c:pt>
                <c:pt idx="33">
                  <c:v>14.283910000000001</c:v>
                </c:pt>
                <c:pt idx="34">
                  <c:v>14.38321</c:v>
                </c:pt>
                <c:pt idx="35">
                  <c:v>14.89251</c:v>
                </c:pt>
                <c:pt idx="36">
                  <c:v>14.04524</c:v>
                </c:pt>
                <c:pt idx="37">
                  <c:v>14.686719999999999</c:v>
                </c:pt>
                <c:pt idx="38">
                  <c:v>14.264419999999999</c:v>
                </c:pt>
                <c:pt idx="39">
                  <c:v>14.51254</c:v>
                </c:pt>
                <c:pt idx="40">
                  <c:v>14.828989999999999</c:v>
                </c:pt>
                <c:pt idx="41">
                  <c:v>14.774800000000001</c:v>
                </c:pt>
                <c:pt idx="42">
                  <c:v>14.354279999999999</c:v>
                </c:pt>
                <c:pt idx="43">
                  <c:v>14.608180000000001</c:v>
                </c:pt>
                <c:pt idx="44">
                  <c:v>14.571669999999999</c:v>
                </c:pt>
                <c:pt idx="45">
                  <c:v>14.659280000000001</c:v>
                </c:pt>
                <c:pt idx="46">
                  <c:v>15.02908</c:v>
                </c:pt>
                <c:pt idx="47">
                  <c:v>14.63382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53-41F4-AA66-D3B595F63050}"/>
            </c:ext>
          </c:extLst>
        </c:ser>
        <c:ser>
          <c:idx val="2"/>
          <c:order val="2"/>
          <c:tx>
            <c:strRef>
              <c:f>DEMANDA_UL!$AL$20</c:f>
              <c:strCache>
                <c:ptCount val="1"/>
                <c:pt idx="0">
                  <c:v>MINERA VOLCAN</c:v>
                </c:pt>
              </c:strCache>
            </c:strRef>
          </c:tx>
          <c:spPr>
            <a:ln w="381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DEMANDA_UL!$AL$21:$AL$68</c:f>
              <c:numCache>
                <c:formatCode>#,##0.0</c:formatCode>
                <c:ptCount val="48"/>
                <c:pt idx="0">
                  <c:v>49.336880000000001</c:v>
                </c:pt>
                <c:pt idx="1">
                  <c:v>50.592950000000002</c:v>
                </c:pt>
                <c:pt idx="2">
                  <c:v>50.19247</c:v>
                </c:pt>
                <c:pt idx="3">
                  <c:v>49.470480000000002</c:v>
                </c:pt>
                <c:pt idx="4">
                  <c:v>49.138669999999998</c:v>
                </c:pt>
                <c:pt idx="5">
                  <c:v>50.350470000000001</c:v>
                </c:pt>
                <c:pt idx="6">
                  <c:v>50.967919999999999</c:v>
                </c:pt>
                <c:pt idx="7">
                  <c:v>50.091650000000001</c:v>
                </c:pt>
                <c:pt idx="8">
                  <c:v>49.337739999999997</c:v>
                </c:pt>
                <c:pt idx="9">
                  <c:v>47.242849999999997</c:v>
                </c:pt>
                <c:pt idx="10">
                  <c:v>47.40813</c:v>
                </c:pt>
                <c:pt idx="11">
                  <c:v>46.271979999999999</c:v>
                </c:pt>
                <c:pt idx="12">
                  <c:v>45.131250000000001</c:v>
                </c:pt>
                <c:pt idx="13">
                  <c:v>43.851599999999998</c:v>
                </c:pt>
                <c:pt idx="14">
                  <c:v>44.102829999999997</c:v>
                </c:pt>
                <c:pt idx="15">
                  <c:v>44.579700000000003</c:v>
                </c:pt>
                <c:pt idx="16">
                  <c:v>45.860239999999997</c:v>
                </c:pt>
                <c:pt idx="17">
                  <c:v>46.269030000000001</c:v>
                </c:pt>
                <c:pt idx="18">
                  <c:v>47.102879999999999</c:v>
                </c:pt>
                <c:pt idx="19">
                  <c:v>48.437370000000001</c:v>
                </c:pt>
                <c:pt idx="20">
                  <c:v>49.534439999999996</c:v>
                </c:pt>
                <c:pt idx="21">
                  <c:v>49.778790000000001</c:v>
                </c:pt>
                <c:pt idx="22">
                  <c:v>48.380090000000003</c:v>
                </c:pt>
                <c:pt idx="23">
                  <c:v>48.736800000000002</c:v>
                </c:pt>
                <c:pt idx="24">
                  <c:v>48.559170000000002</c:v>
                </c:pt>
                <c:pt idx="25">
                  <c:v>48.518349999999998</c:v>
                </c:pt>
                <c:pt idx="26">
                  <c:v>49.97448</c:v>
                </c:pt>
                <c:pt idx="27">
                  <c:v>49.946240000000003</c:v>
                </c:pt>
                <c:pt idx="28">
                  <c:v>49.038269999999997</c:v>
                </c:pt>
                <c:pt idx="29">
                  <c:v>49.501339999999999</c:v>
                </c:pt>
                <c:pt idx="30">
                  <c:v>50.5411</c:v>
                </c:pt>
                <c:pt idx="31">
                  <c:v>48.994459999999997</c:v>
                </c:pt>
                <c:pt idx="32">
                  <c:v>48.238280000000003</c:v>
                </c:pt>
                <c:pt idx="33">
                  <c:v>46.122520000000002</c:v>
                </c:pt>
                <c:pt idx="34">
                  <c:v>46.59402</c:v>
                </c:pt>
                <c:pt idx="35">
                  <c:v>44.985390000000002</c:v>
                </c:pt>
                <c:pt idx="36">
                  <c:v>39.994959999999999</c:v>
                </c:pt>
                <c:pt idx="37">
                  <c:v>35.981850000000001</c:v>
                </c:pt>
                <c:pt idx="38">
                  <c:v>36.556690000000003</c:v>
                </c:pt>
                <c:pt idx="39">
                  <c:v>40.745260000000002</c:v>
                </c:pt>
                <c:pt idx="40">
                  <c:v>47.187130000000003</c:v>
                </c:pt>
                <c:pt idx="41">
                  <c:v>47.874949999999998</c:v>
                </c:pt>
                <c:pt idx="42">
                  <c:v>48.64705</c:v>
                </c:pt>
                <c:pt idx="43">
                  <c:v>49.8384</c:v>
                </c:pt>
                <c:pt idx="44">
                  <c:v>50.65596</c:v>
                </c:pt>
                <c:pt idx="45">
                  <c:v>51.345370000000003</c:v>
                </c:pt>
                <c:pt idx="46">
                  <c:v>51.099400000000003</c:v>
                </c:pt>
                <c:pt idx="47">
                  <c:v>50.70138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53-41F4-AA66-D3B595F63050}"/>
            </c:ext>
          </c:extLst>
        </c:ser>
        <c:ser>
          <c:idx val="3"/>
          <c:order val="3"/>
          <c:tx>
            <c:strRef>
              <c:f>DEMANDA_UL!$AM$20</c:f>
              <c:strCache>
                <c:ptCount val="1"/>
                <c:pt idx="0">
                  <c:v>MINSUR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DEMANDA_UL!$AM$21:$AM$68</c:f>
              <c:numCache>
                <c:formatCode>#,##0.0</c:formatCode>
                <c:ptCount val="48"/>
                <c:pt idx="0">
                  <c:v>3.15</c:v>
                </c:pt>
                <c:pt idx="1">
                  <c:v>3.15</c:v>
                </c:pt>
                <c:pt idx="2">
                  <c:v>3.18</c:v>
                </c:pt>
                <c:pt idx="3">
                  <c:v>3.19</c:v>
                </c:pt>
                <c:pt idx="4">
                  <c:v>3.17</c:v>
                </c:pt>
                <c:pt idx="5">
                  <c:v>3.17</c:v>
                </c:pt>
                <c:pt idx="6">
                  <c:v>3.19</c:v>
                </c:pt>
                <c:pt idx="7">
                  <c:v>3.19</c:v>
                </c:pt>
                <c:pt idx="8">
                  <c:v>3.22</c:v>
                </c:pt>
                <c:pt idx="9">
                  <c:v>3.2</c:v>
                </c:pt>
                <c:pt idx="10">
                  <c:v>3.2</c:v>
                </c:pt>
                <c:pt idx="11">
                  <c:v>3.14</c:v>
                </c:pt>
                <c:pt idx="12">
                  <c:v>3.06</c:v>
                </c:pt>
                <c:pt idx="13">
                  <c:v>3.03</c:v>
                </c:pt>
                <c:pt idx="14">
                  <c:v>3.12</c:v>
                </c:pt>
                <c:pt idx="15">
                  <c:v>2.64</c:v>
                </c:pt>
                <c:pt idx="16">
                  <c:v>2.46</c:v>
                </c:pt>
                <c:pt idx="17">
                  <c:v>2.99</c:v>
                </c:pt>
                <c:pt idx="18">
                  <c:v>3.03</c:v>
                </c:pt>
                <c:pt idx="19">
                  <c:v>3.07</c:v>
                </c:pt>
                <c:pt idx="20">
                  <c:v>3.1</c:v>
                </c:pt>
                <c:pt idx="21">
                  <c:v>3.05</c:v>
                </c:pt>
                <c:pt idx="22">
                  <c:v>3</c:v>
                </c:pt>
                <c:pt idx="23">
                  <c:v>3.05</c:v>
                </c:pt>
                <c:pt idx="24">
                  <c:v>3.08</c:v>
                </c:pt>
                <c:pt idx="25">
                  <c:v>3.09</c:v>
                </c:pt>
                <c:pt idx="26">
                  <c:v>3.11</c:v>
                </c:pt>
                <c:pt idx="27">
                  <c:v>3.07</c:v>
                </c:pt>
                <c:pt idx="28">
                  <c:v>3</c:v>
                </c:pt>
                <c:pt idx="29">
                  <c:v>3</c:v>
                </c:pt>
                <c:pt idx="30">
                  <c:v>3.06</c:v>
                </c:pt>
                <c:pt idx="31">
                  <c:v>3.08</c:v>
                </c:pt>
                <c:pt idx="32">
                  <c:v>3.17</c:v>
                </c:pt>
                <c:pt idx="33">
                  <c:v>2.82</c:v>
                </c:pt>
                <c:pt idx="34">
                  <c:v>3.05</c:v>
                </c:pt>
                <c:pt idx="35">
                  <c:v>2.2799999999999998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1.85</c:v>
                </c:pt>
                <c:pt idx="44">
                  <c:v>3.08</c:v>
                </c:pt>
                <c:pt idx="45">
                  <c:v>3.09</c:v>
                </c:pt>
                <c:pt idx="46">
                  <c:v>3.1</c:v>
                </c:pt>
                <c:pt idx="47">
                  <c:v>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453-41F4-AA66-D3B595F63050}"/>
            </c:ext>
          </c:extLst>
        </c:ser>
        <c:ser>
          <c:idx val="4"/>
          <c:order val="4"/>
          <c:tx>
            <c:strRef>
              <c:f>DEMANDA_UL!$AN$20</c:f>
              <c:strCache>
                <c:ptCount val="1"/>
                <c:pt idx="0">
                  <c:v>VOTORANTIM METAIS CAJAMARQUILLA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DEMANDA_UL!$AN$21:$AN$68</c:f>
              <c:numCache>
                <c:formatCode>#,##0.0</c:formatCode>
                <c:ptCount val="48"/>
                <c:pt idx="0">
                  <c:v>184.23177000000001</c:v>
                </c:pt>
                <c:pt idx="1">
                  <c:v>186.47745</c:v>
                </c:pt>
                <c:pt idx="2">
                  <c:v>189.01107999999999</c:v>
                </c:pt>
                <c:pt idx="3">
                  <c:v>186.03188</c:v>
                </c:pt>
                <c:pt idx="4">
                  <c:v>185.90092999999999</c:v>
                </c:pt>
                <c:pt idx="5">
                  <c:v>186.4477</c:v>
                </c:pt>
                <c:pt idx="6">
                  <c:v>186.55145999999999</c:v>
                </c:pt>
                <c:pt idx="7">
                  <c:v>186.35117</c:v>
                </c:pt>
                <c:pt idx="8">
                  <c:v>189.60596000000001</c:v>
                </c:pt>
                <c:pt idx="9">
                  <c:v>189.49163999999999</c:v>
                </c:pt>
                <c:pt idx="10">
                  <c:v>188.18509</c:v>
                </c:pt>
                <c:pt idx="11">
                  <c:v>186.97331</c:v>
                </c:pt>
                <c:pt idx="12">
                  <c:v>188.28165999999999</c:v>
                </c:pt>
                <c:pt idx="13">
                  <c:v>187.77237</c:v>
                </c:pt>
                <c:pt idx="14">
                  <c:v>186.48121</c:v>
                </c:pt>
                <c:pt idx="15">
                  <c:v>187.22166000000001</c:v>
                </c:pt>
                <c:pt idx="16">
                  <c:v>186.98072999999999</c:v>
                </c:pt>
                <c:pt idx="17">
                  <c:v>186.98688000000001</c:v>
                </c:pt>
                <c:pt idx="18">
                  <c:v>187.17526000000001</c:v>
                </c:pt>
                <c:pt idx="19">
                  <c:v>187.52328</c:v>
                </c:pt>
                <c:pt idx="20">
                  <c:v>185.27298999999999</c:v>
                </c:pt>
                <c:pt idx="21">
                  <c:v>187.06377000000001</c:v>
                </c:pt>
                <c:pt idx="22">
                  <c:v>187.24547999999999</c:v>
                </c:pt>
                <c:pt idx="23">
                  <c:v>186.97452000000001</c:v>
                </c:pt>
                <c:pt idx="24">
                  <c:v>186.91507999999999</c:v>
                </c:pt>
                <c:pt idx="25">
                  <c:v>184.17156</c:v>
                </c:pt>
                <c:pt idx="26">
                  <c:v>186.83716000000001</c:v>
                </c:pt>
                <c:pt idx="27">
                  <c:v>186.93565000000001</c:v>
                </c:pt>
                <c:pt idx="28">
                  <c:v>186.02799999999999</c:v>
                </c:pt>
                <c:pt idx="29">
                  <c:v>185.61732000000001</c:v>
                </c:pt>
                <c:pt idx="30">
                  <c:v>182.79685000000001</c:v>
                </c:pt>
                <c:pt idx="31">
                  <c:v>183.56587999999999</c:v>
                </c:pt>
                <c:pt idx="32">
                  <c:v>187.14827</c:v>
                </c:pt>
                <c:pt idx="33">
                  <c:v>184.24187000000001</c:v>
                </c:pt>
                <c:pt idx="34">
                  <c:v>186.57355000000001</c:v>
                </c:pt>
                <c:pt idx="35">
                  <c:v>159.31286</c:v>
                </c:pt>
                <c:pt idx="36">
                  <c:v>69.394769999999994</c:v>
                </c:pt>
                <c:pt idx="37">
                  <c:v>69.507130000000004</c:v>
                </c:pt>
                <c:pt idx="38">
                  <c:v>72.238600000000005</c:v>
                </c:pt>
                <c:pt idx="39">
                  <c:v>71.528840000000002</c:v>
                </c:pt>
                <c:pt idx="40">
                  <c:v>69.412030000000001</c:v>
                </c:pt>
                <c:pt idx="41">
                  <c:v>72.077259999999995</c:v>
                </c:pt>
                <c:pt idx="42">
                  <c:v>110.90304999999999</c:v>
                </c:pt>
                <c:pt idx="43">
                  <c:v>121.88117</c:v>
                </c:pt>
                <c:pt idx="44">
                  <c:v>121.37096</c:v>
                </c:pt>
                <c:pt idx="45">
                  <c:v>121.33394</c:v>
                </c:pt>
                <c:pt idx="46">
                  <c:v>122.17726</c:v>
                </c:pt>
                <c:pt idx="47">
                  <c:v>120.39003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453-41F4-AA66-D3B595F63050}"/>
            </c:ext>
          </c:extLst>
        </c:ser>
        <c:ser>
          <c:idx val="5"/>
          <c:order val="5"/>
          <c:tx>
            <c:strRef>
              <c:f>DEMANDA_UL!$AO$20</c:f>
              <c:strCache>
                <c:ptCount val="1"/>
                <c:pt idx="0">
                  <c:v>NEXA RESOURCES - DESIERTO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DEMANDA_UL!$AO$21:$AO$68</c:f>
              <c:numCache>
                <c:formatCode>#,##0.0</c:formatCode>
                <c:ptCount val="48"/>
                <c:pt idx="0">
                  <c:v>20.765619999999998</c:v>
                </c:pt>
                <c:pt idx="1">
                  <c:v>23.623889999999999</c:v>
                </c:pt>
                <c:pt idx="2">
                  <c:v>26.055720000000001</c:v>
                </c:pt>
                <c:pt idx="3">
                  <c:v>28.526509999999998</c:v>
                </c:pt>
                <c:pt idx="4">
                  <c:v>33.337679999999999</c:v>
                </c:pt>
                <c:pt idx="5">
                  <c:v>34.391210000000001</c:v>
                </c:pt>
                <c:pt idx="6">
                  <c:v>34.974429999999998</c:v>
                </c:pt>
                <c:pt idx="7">
                  <c:v>35.451099999999997</c:v>
                </c:pt>
                <c:pt idx="8">
                  <c:v>35.420400000000001</c:v>
                </c:pt>
                <c:pt idx="9">
                  <c:v>34.455460000000002</c:v>
                </c:pt>
                <c:pt idx="10">
                  <c:v>34.538029999999999</c:v>
                </c:pt>
                <c:pt idx="11">
                  <c:v>33.34675</c:v>
                </c:pt>
                <c:pt idx="12">
                  <c:v>32.592790000000001</c:v>
                </c:pt>
                <c:pt idx="13">
                  <c:v>32.38832</c:v>
                </c:pt>
                <c:pt idx="14">
                  <c:v>32.215110000000003</c:v>
                </c:pt>
                <c:pt idx="15">
                  <c:v>32.980699999999999</c:v>
                </c:pt>
                <c:pt idx="16">
                  <c:v>33.413150000000002</c:v>
                </c:pt>
                <c:pt idx="17">
                  <c:v>34.300710000000002</c:v>
                </c:pt>
                <c:pt idx="18">
                  <c:v>33.295499999999997</c:v>
                </c:pt>
                <c:pt idx="19">
                  <c:v>35.162750000000003</c:v>
                </c:pt>
                <c:pt idx="20">
                  <c:v>35.108539999999998</c:v>
                </c:pt>
                <c:pt idx="21">
                  <c:v>34.638890000000004</c:v>
                </c:pt>
                <c:pt idx="22">
                  <c:v>34.780009999999997</c:v>
                </c:pt>
                <c:pt idx="23">
                  <c:v>34.998719999999999</c:v>
                </c:pt>
                <c:pt idx="24">
                  <c:v>34.364719999999998</c:v>
                </c:pt>
                <c:pt idx="25">
                  <c:v>34.324280000000002</c:v>
                </c:pt>
                <c:pt idx="26">
                  <c:v>35.116039999999998</c:v>
                </c:pt>
                <c:pt idx="27">
                  <c:v>35.359270000000002</c:v>
                </c:pt>
                <c:pt idx="28">
                  <c:v>36.050040000000003</c:v>
                </c:pt>
                <c:pt idx="29">
                  <c:v>36.461069999999999</c:v>
                </c:pt>
                <c:pt idx="30">
                  <c:v>37.021070000000002</c:v>
                </c:pt>
                <c:pt idx="31">
                  <c:v>37.63711</c:v>
                </c:pt>
                <c:pt idx="32">
                  <c:v>36.216500000000003</c:v>
                </c:pt>
                <c:pt idx="33">
                  <c:v>34.911320000000003</c:v>
                </c:pt>
                <c:pt idx="34">
                  <c:v>34.089660000000002</c:v>
                </c:pt>
                <c:pt idx="35">
                  <c:v>33.37576</c:v>
                </c:pt>
                <c:pt idx="36">
                  <c:v>32.22983</c:v>
                </c:pt>
                <c:pt idx="37">
                  <c:v>31.810289999999998</c:v>
                </c:pt>
                <c:pt idx="38">
                  <c:v>32.271169999999998</c:v>
                </c:pt>
                <c:pt idx="39">
                  <c:v>31.899329999999999</c:v>
                </c:pt>
                <c:pt idx="40">
                  <c:v>33.12923</c:v>
                </c:pt>
                <c:pt idx="41">
                  <c:v>33.273119999999999</c:v>
                </c:pt>
                <c:pt idx="42">
                  <c:v>33.867190000000001</c:v>
                </c:pt>
                <c:pt idx="43">
                  <c:v>35.082889999999999</c:v>
                </c:pt>
                <c:pt idx="44">
                  <c:v>36.056730000000002</c:v>
                </c:pt>
                <c:pt idx="45">
                  <c:v>35.761989999999997</c:v>
                </c:pt>
                <c:pt idx="46">
                  <c:v>35.592460000000003</c:v>
                </c:pt>
                <c:pt idx="47">
                  <c:v>35.727110000000003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453-41F4-AA66-D3B595F63050}"/>
            </c:ext>
          </c:extLst>
        </c:ser>
        <c:ser>
          <c:idx val="6"/>
          <c:order val="6"/>
          <c:tx>
            <c:strRef>
              <c:f>DEMANDA_UL!$AP$20</c:f>
              <c:strCache>
                <c:ptCount val="1"/>
                <c:pt idx="0">
                  <c:v>NEXA RESOURCES - PASCO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DEMANDA_UL!$AP$21:$AP$68</c:f>
              <c:numCache>
                <c:formatCode>#,##0.0</c:formatCode>
                <c:ptCount val="48"/>
                <c:pt idx="0">
                  <c:v>14.74553</c:v>
                </c:pt>
                <c:pt idx="1">
                  <c:v>14.815619999999999</c:v>
                </c:pt>
                <c:pt idx="2">
                  <c:v>14.178699999999999</c:v>
                </c:pt>
                <c:pt idx="3">
                  <c:v>14.29669</c:v>
                </c:pt>
                <c:pt idx="4">
                  <c:v>14.865790000000001</c:v>
                </c:pt>
                <c:pt idx="5">
                  <c:v>14.30029</c:v>
                </c:pt>
                <c:pt idx="6">
                  <c:v>14.08365</c:v>
                </c:pt>
                <c:pt idx="7">
                  <c:v>14.00695</c:v>
                </c:pt>
                <c:pt idx="8">
                  <c:v>13.73396</c:v>
                </c:pt>
                <c:pt idx="9">
                  <c:v>13.32962</c:v>
                </c:pt>
                <c:pt idx="10">
                  <c:v>13.53143</c:v>
                </c:pt>
                <c:pt idx="11">
                  <c:v>13.73151</c:v>
                </c:pt>
                <c:pt idx="12">
                  <c:v>12.90352</c:v>
                </c:pt>
                <c:pt idx="13">
                  <c:v>12.57863</c:v>
                </c:pt>
                <c:pt idx="14">
                  <c:v>12.735060000000001</c:v>
                </c:pt>
                <c:pt idx="15">
                  <c:v>12.19234</c:v>
                </c:pt>
                <c:pt idx="16">
                  <c:v>12.82227</c:v>
                </c:pt>
                <c:pt idx="17">
                  <c:v>12.276109999999999</c:v>
                </c:pt>
                <c:pt idx="18">
                  <c:v>12.697609999999999</c:v>
                </c:pt>
                <c:pt idx="19">
                  <c:v>12.813549999999999</c:v>
                </c:pt>
                <c:pt idx="20">
                  <c:v>12.89645</c:v>
                </c:pt>
                <c:pt idx="21">
                  <c:v>12.488960000000001</c:v>
                </c:pt>
                <c:pt idx="22">
                  <c:v>13.130190000000001</c:v>
                </c:pt>
                <c:pt idx="23">
                  <c:v>12.81644</c:v>
                </c:pt>
                <c:pt idx="24">
                  <c:v>14.289820000000001</c:v>
                </c:pt>
                <c:pt idx="25">
                  <c:v>14.55096</c:v>
                </c:pt>
                <c:pt idx="26">
                  <c:v>13.719239999999999</c:v>
                </c:pt>
                <c:pt idx="27">
                  <c:v>13.43033</c:v>
                </c:pt>
                <c:pt idx="28">
                  <c:v>13.80082</c:v>
                </c:pt>
                <c:pt idx="29">
                  <c:v>14.296849999999999</c:v>
                </c:pt>
                <c:pt idx="30">
                  <c:v>14.77155</c:v>
                </c:pt>
                <c:pt idx="31">
                  <c:v>14.509309999999999</c:v>
                </c:pt>
                <c:pt idx="32">
                  <c:v>13.62945</c:v>
                </c:pt>
                <c:pt idx="33">
                  <c:v>14.027150000000001</c:v>
                </c:pt>
                <c:pt idx="34">
                  <c:v>14.235569999999999</c:v>
                </c:pt>
                <c:pt idx="35">
                  <c:v>13.80402</c:v>
                </c:pt>
                <c:pt idx="36">
                  <c:v>13.636229999999999</c:v>
                </c:pt>
                <c:pt idx="37">
                  <c:v>13.07281</c:v>
                </c:pt>
                <c:pt idx="38">
                  <c:v>13.375859999999999</c:v>
                </c:pt>
                <c:pt idx="39">
                  <c:v>13.75647</c:v>
                </c:pt>
                <c:pt idx="40">
                  <c:v>13.332319999999999</c:v>
                </c:pt>
                <c:pt idx="41">
                  <c:v>12.43573</c:v>
                </c:pt>
                <c:pt idx="42">
                  <c:v>12.9518</c:v>
                </c:pt>
                <c:pt idx="43">
                  <c:v>13.42914</c:v>
                </c:pt>
                <c:pt idx="44">
                  <c:v>14.504759999999999</c:v>
                </c:pt>
                <c:pt idx="45">
                  <c:v>14.030799999999999</c:v>
                </c:pt>
                <c:pt idx="46">
                  <c:v>14.436199999999999</c:v>
                </c:pt>
                <c:pt idx="47">
                  <c:v>14.42229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453-41F4-AA66-D3B595F63050}"/>
            </c:ext>
          </c:extLst>
        </c:ser>
        <c:ser>
          <c:idx val="7"/>
          <c:order val="7"/>
          <c:tx>
            <c:strRef>
              <c:f>DEMANDA_UL!$AQ$20</c:f>
              <c:strCache>
                <c:ptCount val="1"/>
                <c:pt idx="0">
                  <c:v>OPP FILM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DEMANDA_UL!$AQ$21:$AQ$68</c:f>
              <c:numCache>
                <c:formatCode>#,##0.0</c:formatCode>
                <c:ptCount val="48"/>
                <c:pt idx="0">
                  <c:v>6.5017500000000004</c:v>
                </c:pt>
                <c:pt idx="1">
                  <c:v>6.4028200000000002</c:v>
                </c:pt>
                <c:pt idx="2">
                  <c:v>6.4363099999999998</c:v>
                </c:pt>
                <c:pt idx="3">
                  <c:v>6.9183599999999998</c:v>
                </c:pt>
                <c:pt idx="4">
                  <c:v>7.9585699999999999</c:v>
                </c:pt>
                <c:pt idx="5">
                  <c:v>8.1891800000000003</c:v>
                </c:pt>
                <c:pt idx="6">
                  <c:v>8.1550499999999992</c:v>
                </c:pt>
                <c:pt idx="7">
                  <c:v>7.9358399999999998</c:v>
                </c:pt>
                <c:pt idx="8">
                  <c:v>6.8595300000000003</c:v>
                </c:pt>
                <c:pt idx="9">
                  <c:v>7.6018699999999999</c:v>
                </c:pt>
                <c:pt idx="10">
                  <c:v>7.0965600000000002</c:v>
                </c:pt>
                <c:pt idx="11">
                  <c:v>6.6803900000000001</c:v>
                </c:pt>
                <c:pt idx="12">
                  <c:v>8.6986899999999991</c:v>
                </c:pt>
                <c:pt idx="13">
                  <c:v>8.5699500000000004</c:v>
                </c:pt>
                <c:pt idx="14">
                  <c:v>10.2806</c:v>
                </c:pt>
                <c:pt idx="15">
                  <c:v>10.21162</c:v>
                </c:pt>
                <c:pt idx="16">
                  <c:v>10.06151</c:v>
                </c:pt>
                <c:pt idx="17">
                  <c:v>10.17198</c:v>
                </c:pt>
                <c:pt idx="18">
                  <c:v>8.1054600000000008</c:v>
                </c:pt>
                <c:pt idx="19">
                  <c:v>7.7325400000000002</c:v>
                </c:pt>
                <c:pt idx="20">
                  <c:v>5.2649699999999999</c:v>
                </c:pt>
                <c:pt idx="21">
                  <c:v>5.2715100000000001</c:v>
                </c:pt>
                <c:pt idx="22">
                  <c:v>7.2793799999999997</c:v>
                </c:pt>
                <c:pt idx="23">
                  <c:v>8.4911700000000003</c:v>
                </c:pt>
                <c:pt idx="24">
                  <c:v>10.168519999999999</c:v>
                </c:pt>
                <c:pt idx="25">
                  <c:v>9.6116499999999991</c:v>
                </c:pt>
                <c:pt idx="26">
                  <c:v>9.2912700000000008</c:v>
                </c:pt>
                <c:pt idx="27">
                  <c:v>8.9929900000000007</c:v>
                </c:pt>
                <c:pt idx="28">
                  <c:v>9.2427499999999991</c:v>
                </c:pt>
                <c:pt idx="29">
                  <c:v>9.6856899999999992</c:v>
                </c:pt>
                <c:pt idx="30">
                  <c:v>10.310549999999999</c:v>
                </c:pt>
                <c:pt idx="31">
                  <c:v>10.43337</c:v>
                </c:pt>
                <c:pt idx="32">
                  <c:v>10.46956</c:v>
                </c:pt>
                <c:pt idx="33">
                  <c:v>10.48006</c:v>
                </c:pt>
                <c:pt idx="34">
                  <c:v>10.190950000000001</c:v>
                </c:pt>
                <c:pt idx="35">
                  <c:v>10.14794</c:v>
                </c:pt>
                <c:pt idx="36">
                  <c:v>9.5163499999999992</c:v>
                </c:pt>
                <c:pt idx="37">
                  <c:v>10.15141</c:v>
                </c:pt>
                <c:pt idx="38">
                  <c:v>10.10206</c:v>
                </c:pt>
                <c:pt idx="39">
                  <c:v>10.06517</c:v>
                </c:pt>
                <c:pt idx="40">
                  <c:v>10.08996</c:v>
                </c:pt>
                <c:pt idx="41">
                  <c:v>10.12041</c:v>
                </c:pt>
                <c:pt idx="42">
                  <c:v>10.10638</c:v>
                </c:pt>
                <c:pt idx="43">
                  <c:v>10.16051</c:v>
                </c:pt>
                <c:pt idx="44">
                  <c:v>10.14597</c:v>
                </c:pt>
                <c:pt idx="45">
                  <c:v>10.043430000000001</c:v>
                </c:pt>
                <c:pt idx="46">
                  <c:v>10.11862</c:v>
                </c:pt>
                <c:pt idx="47">
                  <c:v>10.079660000000001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453-41F4-AA66-D3B595F63050}"/>
            </c:ext>
          </c:extLst>
        </c:ser>
        <c:ser>
          <c:idx val="8"/>
          <c:order val="8"/>
          <c:tx>
            <c:strRef>
              <c:f>DEMANDA_UL!$AR$20</c:f>
              <c:strCache>
                <c:ptCount val="1"/>
                <c:pt idx="0">
                  <c:v>OXIDOS PASCO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DEMANDA_UL!$AR$21:$AR$68</c:f>
              <c:numCache>
                <c:formatCode>#,##0.0</c:formatCode>
                <c:ptCount val="48"/>
                <c:pt idx="0">
                  <c:v>5.0527300000000004</c:v>
                </c:pt>
                <c:pt idx="1">
                  <c:v>4.9898800000000003</c:v>
                </c:pt>
                <c:pt idx="2">
                  <c:v>3.9050699999999998</c:v>
                </c:pt>
                <c:pt idx="3">
                  <c:v>4.58934</c:v>
                </c:pt>
                <c:pt idx="4">
                  <c:v>4.5545999999999998</c:v>
                </c:pt>
                <c:pt idx="5">
                  <c:v>4.5386699999999998</c:v>
                </c:pt>
                <c:pt idx="6">
                  <c:v>4.5464000000000002</c:v>
                </c:pt>
                <c:pt idx="7">
                  <c:v>4.5624200000000004</c:v>
                </c:pt>
                <c:pt idx="8">
                  <c:v>4.8789899999999999</c:v>
                </c:pt>
                <c:pt idx="9">
                  <c:v>4.7841300000000002</c:v>
                </c:pt>
                <c:pt idx="10">
                  <c:v>4.6662999999999997</c:v>
                </c:pt>
                <c:pt idx="11">
                  <c:v>4.5015099999999997</c:v>
                </c:pt>
                <c:pt idx="12">
                  <c:v>4.3764700000000003</c:v>
                </c:pt>
                <c:pt idx="13">
                  <c:v>4.3346400000000003</c:v>
                </c:pt>
                <c:pt idx="14">
                  <c:v>4.3469300000000004</c:v>
                </c:pt>
                <c:pt idx="15">
                  <c:v>4.3452700000000002</c:v>
                </c:pt>
                <c:pt idx="16">
                  <c:v>4.3866300000000003</c:v>
                </c:pt>
                <c:pt idx="17">
                  <c:v>4.3634700000000004</c:v>
                </c:pt>
                <c:pt idx="18">
                  <c:v>4.5646699999999996</c:v>
                </c:pt>
                <c:pt idx="19">
                  <c:v>4.7003599999999999</c:v>
                </c:pt>
                <c:pt idx="20">
                  <c:v>4.6881000000000004</c:v>
                </c:pt>
                <c:pt idx="21">
                  <c:v>4.6450899999999997</c:v>
                </c:pt>
                <c:pt idx="22">
                  <c:v>4.6619400000000004</c:v>
                </c:pt>
                <c:pt idx="23">
                  <c:v>4.32524</c:v>
                </c:pt>
                <c:pt idx="24">
                  <c:v>4.3242200000000004</c:v>
                </c:pt>
                <c:pt idx="25">
                  <c:v>4.3301600000000002</c:v>
                </c:pt>
                <c:pt idx="26">
                  <c:v>4.3542800000000002</c:v>
                </c:pt>
                <c:pt idx="27">
                  <c:v>4.3441900000000002</c:v>
                </c:pt>
                <c:pt idx="28">
                  <c:v>4.3448200000000003</c:v>
                </c:pt>
                <c:pt idx="29">
                  <c:v>4.3215599999999998</c:v>
                </c:pt>
                <c:pt idx="30">
                  <c:v>4.3371899999999997</c:v>
                </c:pt>
                <c:pt idx="31">
                  <c:v>4.4456600000000002</c:v>
                </c:pt>
                <c:pt idx="32">
                  <c:v>4.8247999999999998</c:v>
                </c:pt>
                <c:pt idx="33">
                  <c:v>4.85344</c:v>
                </c:pt>
                <c:pt idx="34">
                  <c:v>4.45085</c:v>
                </c:pt>
                <c:pt idx="35">
                  <c:v>4.4575899999999997</c:v>
                </c:pt>
                <c:pt idx="36">
                  <c:v>4.4626999999999999</c:v>
                </c:pt>
                <c:pt idx="37">
                  <c:v>4.4517899999999999</c:v>
                </c:pt>
                <c:pt idx="38">
                  <c:v>4.4626700000000001</c:v>
                </c:pt>
                <c:pt idx="39">
                  <c:v>4.47105</c:v>
                </c:pt>
                <c:pt idx="40">
                  <c:v>4.47994</c:v>
                </c:pt>
                <c:pt idx="41">
                  <c:v>4.4947900000000001</c:v>
                </c:pt>
                <c:pt idx="42">
                  <c:v>4.5519800000000004</c:v>
                </c:pt>
                <c:pt idx="43">
                  <c:v>4.8660199999999998</c:v>
                </c:pt>
                <c:pt idx="44">
                  <c:v>4.8366400000000001</c:v>
                </c:pt>
                <c:pt idx="45">
                  <c:v>4.8610800000000003</c:v>
                </c:pt>
                <c:pt idx="46">
                  <c:v>4.8827100000000003</c:v>
                </c:pt>
                <c:pt idx="47">
                  <c:v>4.9056499999999996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453-41F4-AA66-D3B595F63050}"/>
            </c:ext>
          </c:extLst>
        </c:ser>
        <c:ser>
          <c:idx val="9"/>
          <c:order val="9"/>
          <c:tx>
            <c:strRef>
              <c:f>DEMANDA_UL!$AS$20</c:f>
              <c:strCache>
                <c:ptCount val="1"/>
                <c:pt idx="0">
                  <c:v>PANASA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DEMANDA_UL!$AS$21:$AS$68</c:f>
              <c:numCache>
                <c:formatCode>#,##0.0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453-41F4-AA66-D3B595F63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270256"/>
        <c:axId val="350272608"/>
      </c:lineChart>
      <c:catAx>
        <c:axId val="350270256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crossAx val="350272608"/>
        <c:crosses val="autoZero"/>
        <c:auto val="1"/>
        <c:lblAlgn val="ctr"/>
        <c:lblOffset val="100"/>
        <c:tickLblSkip val="5"/>
        <c:noMultiLvlLbl val="0"/>
      </c:catAx>
      <c:valAx>
        <c:axId val="350272608"/>
        <c:scaling>
          <c:orientation val="minMax"/>
          <c:max val="20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PE"/>
                  <a:t>MW</a:t>
                </a:r>
              </a:p>
            </c:rich>
          </c:tx>
          <c:layout>
            <c:manualLayout>
              <c:xMode val="edge"/>
              <c:yMode val="edge"/>
              <c:x val="1.7810760667903529E-2"/>
              <c:y val="9.6392797777006017E-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PE"/>
          </a:p>
        </c:txPr>
        <c:crossAx val="3502702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2.5636169373215192E-2"/>
          <c:y val="0.75367694599977408"/>
          <c:w val="0.96040455720379114"/>
          <c:h val="0.24632305400022583"/>
        </c:manualLayout>
      </c:layout>
      <c:overlay val="0"/>
      <c:txPr>
        <a:bodyPr/>
        <a:lstStyle/>
        <a:p>
          <a:pPr>
            <a:defRPr sz="1100"/>
          </a:pPr>
          <a:endParaRPr lang="es-PE"/>
        </a:p>
      </c:txPr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GRANDES USUARIOS AREA CENTRO (4)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715605876521813E-2"/>
          <c:y val="0.16428012523471516"/>
          <c:w val="0.89957874746176192"/>
          <c:h val="0.49606038287925913"/>
        </c:manualLayout>
      </c:layout>
      <c:lineChart>
        <c:grouping val="standard"/>
        <c:varyColors val="0"/>
        <c:ser>
          <c:idx val="0"/>
          <c:order val="0"/>
          <c:tx>
            <c:strRef>
              <c:f>DEMANDA_UL!$AT$20</c:f>
              <c:strCache>
                <c:ptCount val="1"/>
                <c:pt idx="0">
                  <c:v>SOFTYS</c:v>
                </c:pt>
              </c:strCache>
            </c:strRef>
          </c:tx>
          <c:spPr>
            <a:ln w="28575">
              <a:prstDash val="sysDash"/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DEMANDA_UL!$AT$21:$AT$68</c:f>
              <c:numCache>
                <c:formatCode>#,##0.0</c:formatCode>
                <c:ptCount val="48"/>
                <c:pt idx="0">
                  <c:v>21.219370000000001</c:v>
                </c:pt>
                <c:pt idx="1">
                  <c:v>21.157250000000001</c:v>
                </c:pt>
                <c:pt idx="2">
                  <c:v>21.1038</c:v>
                </c:pt>
                <c:pt idx="3">
                  <c:v>20.971910000000001</c:v>
                </c:pt>
                <c:pt idx="4">
                  <c:v>20.976559999999999</c:v>
                </c:pt>
                <c:pt idx="5">
                  <c:v>21.10614</c:v>
                </c:pt>
                <c:pt idx="6">
                  <c:v>20.74436</c:v>
                </c:pt>
                <c:pt idx="7">
                  <c:v>21.00121</c:v>
                </c:pt>
                <c:pt idx="8">
                  <c:v>20.905940000000001</c:v>
                </c:pt>
                <c:pt idx="9">
                  <c:v>21.075369999999999</c:v>
                </c:pt>
                <c:pt idx="10">
                  <c:v>21.124510000000001</c:v>
                </c:pt>
                <c:pt idx="11">
                  <c:v>21.20909</c:v>
                </c:pt>
                <c:pt idx="12">
                  <c:v>21.039390000000001</c:v>
                </c:pt>
                <c:pt idx="13">
                  <c:v>21.024889999999999</c:v>
                </c:pt>
                <c:pt idx="14">
                  <c:v>20.827629999999999</c:v>
                </c:pt>
                <c:pt idx="15">
                  <c:v>20.825019999999999</c:v>
                </c:pt>
                <c:pt idx="16">
                  <c:v>20.830939999999998</c:v>
                </c:pt>
                <c:pt idx="17">
                  <c:v>20.786760000000001</c:v>
                </c:pt>
                <c:pt idx="18">
                  <c:v>20.916830000000001</c:v>
                </c:pt>
                <c:pt idx="19">
                  <c:v>20.86675</c:v>
                </c:pt>
                <c:pt idx="20">
                  <c:v>20.746369999999999</c:v>
                </c:pt>
                <c:pt idx="21">
                  <c:v>20.751449999999998</c:v>
                </c:pt>
                <c:pt idx="22">
                  <c:v>20.717199999999998</c:v>
                </c:pt>
                <c:pt idx="23">
                  <c:v>20.61168</c:v>
                </c:pt>
                <c:pt idx="24">
                  <c:v>20.562449999999998</c:v>
                </c:pt>
                <c:pt idx="25">
                  <c:v>20.354869999999998</c:v>
                </c:pt>
                <c:pt idx="26">
                  <c:v>19.40944</c:v>
                </c:pt>
                <c:pt idx="27">
                  <c:v>20.58624</c:v>
                </c:pt>
                <c:pt idx="28">
                  <c:v>20.69435</c:v>
                </c:pt>
                <c:pt idx="29">
                  <c:v>20.70636</c:v>
                </c:pt>
                <c:pt idx="30">
                  <c:v>20.874199999999998</c:v>
                </c:pt>
                <c:pt idx="31">
                  <c:v>20.84808</c:v>
                </c:pt>
                <c:pt idx="32">
                  <c:v>20.726749999999999</c:v>
                </c:pt>
                <c:pt idx="33">
                  <c:v>20.544049999999999</c:v>
                </c:pt>
                <c:pt idx="34">
                  <c:v>20.468219999999999</c:v>
                </c:pt>
                <c:pt idx="35">
                  <c:v>20.66442</c:v>
                </c:pt>
                <c:pt idx="36">
                  <c:v>21.06147</c:v>
                </c:pt>
                <c:pt idx="37">
                  <c:v>20.661829999999998</c:v>
                </c:pt>
                <c:pt idx="38">
                  <c:v>19.304120000000001</c:v>
                </c:pt>
                <c:pt idx="39">
                  <c:v>17.678709999999999</c:v>
                </c:pt>
                <c:pt idx="40">
                  <c:v>16.36158</c:v>
                </c:pt>
                <c:pt idx="41">
                  <c:v>16.120999999999999</c:v>
                </c:pt>
                <c:pt idx="42">
                  <c:v>16.396100000000001</c:v>
                </c:pt>
                <c:pt idx="43">
                  <c:v>16.216259999999998</c:v>
                </c:pt>
                <c:pt idx="44">
                  <c:v>16.007239999999999</c:v>
                </c:pt>
                <c:pt idx="45">
                  <c:v>15.805910000000001</c:v>
                </c:pt>
                <c:pt idx="46">
                  <c:v>14.38273</c:v>
                </c:pt>
                <c:pt idx="47">
                  <c:v>14.48137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45-4C9F-9EE3-C2056665ACFE}"/>
            </c:ext>
          </c:extLst>
        </c:ser>
        <c:ser>
          <c:idx val="1"/>
          <c:order val="1"/>
          <c:tx>
            <c:strRef>
              <c:f>DEMANDA_UL!$AU$20</c:f>
              <c:strCache>
                <c:ptCount val="1"/>
                <c:pt idx="0">
                  <c:v>QUIMPAC - PARAMONGA</c:v>
                </c:pt>
              </c:strCache>
            </c:strRef>
          </c:tx>
          <c:spPr>
            <a:ln w="57150">
              <a:solidFill>
                <a:schemeClr val="accent6">
                  <a:lumMod val="75000"/>
                </a:schemeClr>
              </a:solidFill>
              <a:prstDash val="sysDot"/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DEMANDA_UL!$AU$21:$AU$68</c:f>
              <c:numCache>
                <c:formatCode>#,##0.0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45-4C9F-9EE3-C2056665ACFE}"/>
            </c:ext>
          </c:extLst>
        </c:ser>
        <c:ser>
          <c:idx val="2"/>
          <c:order val="2"/>
          <c:tx>
            <c:strRef>
              <c:f>DEMANDA_UL!$AV$20</c:f>
              <c:strCache>
                <c:ptCount val="1"/>
                <c:pt idx="0">
                  <c:v>QUIMPAC - OQUENDO</c:v>
                </c:pt>
              </c:strCache>
            </c:strRef>
          </c:tx>
          <c:spPr>
            <a:ln w="381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DEMANDA_UL!$AV$21:$AV$68</c:f>
              <c:numCache>
                <c:formatCode>#,##0.0</c:formatCode>
                <c:ptCount val="48"/>
                <c:pt idx="0">
                  <c:v>19.616</c:v>
                </c:pt>
                <c:pt idx="1">
                  <c:v>19.609000000000002</c:v>
                </c:pt>
                <c:pt idx="2">
                  <c:v>19.725999999999999</c:v>
                </c:pt>
                <c:pt idx="3">
                  <c:v>19.748000000000001</c:v>
                </c:pt>
                <c:pt idx="4">
                  <c:v>19.738</c:v>
                </c:pt>
                <c:pt idx="5">
                  <c:v>19.734999999999999</c:v>
                </c:pt>
                <c:pt idx="6">
                  <c:v>19.670999999999999</c:v>
                </c:pt>
                <c:pt idx="7">
                  <c:v>19.663</c:v>
                </c:pt>
                <c:pt idx="8">
                  <c:v>19.558</c:v>
                </c:pt>
                <c:pt idx="9">
                  <c:v>19.533999999999999</c:v>
                </c:pt>
                <c:pt idx="10">
                  <c:v>19.550999999999998</c:v>
                </c:pt>
                <c:pt idx="11">
                  <c:v>19.568999999999999</c:v>
                </c:pt>
                <c:pt idx="12">
                  <c:v>19.620999999999999</c:v>
                </c:pt>
                <c:pt idx="13">
                  <c:v>19.561</c:v>
                </c:pt>
                <c:pt idx="14">
                  <c:v>19.542000000000002</c:v>
                </c:pt>
                <c:pt idx="15">
                  <c:v>19.760999999999999</c:v>
                </c:pt>
                <c:pt idx="16">
                  <c:v>19.815999999999999</c:v>
                </c:pt>
                <c:pt idx="17">
                  <c:v>19.887</c:v>
                </c:pt>
                <c:pt idx="18">
                  <c:v>19.908999999999999</c:v>
                </c:pt>
                <c:pt idx="19">
                  <c:v>19.809999999999999</c:v>
                </c:pt>
                <c:pt idx="20">
                  <c:v>20.048999999999999</c:v>
                </c:pt>
                <c:pt idx="21">
                  <c:v>20.059999999999999</c:v>
                </c:pt>
                <c:pt idx="22">
                  <c:v>19.869</c:v>
                </c:pt>
                <c:pt idx="23">
                  <c:v>19.91</c:v>
                </c:pt>
                <c:pt idx="24">
                  <c:v>19.835000000000001</c:v>
                </c:pt>
                <c:pt idx="25">
                  <c:v>19.811</c:v>
                </c:pt>
                <c:pt idx="26">
                  <c:v>19.834</c:v>
                </c:pt>
                <c:pt idx="27">
                  <c:v>19.893999999999998</c:v>
                </c:pt>
                <c:pt idx="28">
                  <c:v>19.913</c:v>
                </c:pt>
                <c:pt idx="29">
                  <c:v>19.911000000000001</c:v>
                </c:pt>
                <c:pt idx="30">
                  <c:v>19.887</c:v>
                </c:pt>
                <c:pt idx="31">
                  <c:v>19.687000000000001</c:v>
                </c:pt>
                <c:pt idx="32">
                  <c:v>19.751000000000001</c:v>
                </c:pt>
                <c:pt idx="33">
                  <c:v>19.684999999999999</c:v>
                </c:pt>
                <c:pt idx="34">
                  <c:v>16.152999999999999</c:v>
                </c:pt>
                <c:pt idx="35">
                  <c:v>9.9559999999999995</c:v>
                </c:pt>
                <c:pt idx="36">
                  <c:v>9.9339999999999993</c:v>
                </c:pt>
                <c:pt idx="37">
                  <c:v>9.8919999999999995</c:v>
                </c:pt>
                <c:pt idx="38">
                  <c:v>9.9149999999999991</c:v>
                </c:pt>
                <c:pt idx="39">
                  <c:v>10.099</c:v>
                </c:pt>
                <c:pt idx="40">
                  <c:v>10.163</c:v>
                </c:pt>
                <c:pt idx="41">
                  <c:v>10.079000000000001</c:v>
                </c:pt>
                <c:pt idx="42">
                  <c:v>10.026</c:v>
                </c:pt>
                <c:pt idx="43">
                  <c:v>11.287000000000001</c:v>
                </c:pt>
                <c:pt idx="44">
                  <c:v>16.754999999999999</c:v>
                </c:pt>
                <c:pt idx="45">
                  <c:v>19.905000000000001</c:v>
                </c:pt>
                <c:pt idx="46">
                  <c:v>19.724</c:v>
                </c:pt>
                <c:pt idx="47">
                  <c:v>19.738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45-4C9F-9EE3-C2056665ACFE}"/>
            </c:ext>
          </c:extLst>
        </c:ser>
        <c:ser>
          <c:idx val="3"/>
          <c:order val="3"/>
          <c:tx>
            <c:strRef>
              <c:f>DEMANDA_UL!$AW$20</c:f>
              <c:strCache>
                <c:ptCount val="1"/>
                <c:pt idx="0">
                  <c:v>REFINERIA LA PAMPILLA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DEMANDA_UL!$AW$21:$AW$68</c:f>
              <c:numCache>
                <c:formatCode>#,##0.0</c:formatCode>
                <c:ptCount val="48"/>
                <c:pt idx="0">
                  <c:v>20.5</c:v>
                </c:pt>
                <c:pt idx="1">
                  <c:v>20.5</c:v>
                </c:pt>
                <c:pt idx="2">
                  <c:v>20.5</c:v>
                </c:pt>
                <c:pt idx="3">
                  <c:v>20.5</c:v>
                </c:pt>
                <c:pt idx="4">
                  <c:v>20.5</c:v>
                </c:pt>
                <c:pt idx="5">
                  <c:v>20.5</c:v>
                </c:pt>
                <c:pt idx="6">
                  <c:v>20.5</c:v>
                </c:pt>
                <c:pt idx="7">
                  <c:v>20.5</c:v>
                </c:pt>
                <c:pt idx="8">
                  <c:v>20.5</c:v>
                </c:pt>
                <c:pt idx="9">
                  <c:v>20.5</c:v>
                </c:pt>
                <c:pt idx="10">
                  <c:v>20.5</c:v>
                </c:pt>
                <c:pt idx="11">
                  <c:v>20.5</c:v>
                </c:pt>
                <c:pt idx="12">
                  <c:v>20.5</c:v>
                </c:pt>
                <c:pt idx="13">
                  <c:v>20.5</c:v>
                </c:pt>
                <c:pt idx="14">
                  <c:v>20.6</c:v>
                </c:pt>
                <c:pt idx="15">
                  <c:v>20.6</c:v>
                </c:pt>
                <c:pt idx="16">
                  <c:v>20.6</c:v>
                </c:pt>
                <c:pt idx="17">
                  <c:v>20.6</c:v>
                </c:pt>
                <c:pt idx="18">
                  <c:v>20.6</c:v>
                </c:pt>
                <c:pt idx="19">
                  <c:v>20.6</c:v>
                </c:pt>
                <c:pt idx="20">
                  <c:v>20.6</c:v>
                </c:pt>
                <c:pt idx="21">
                  <c:v>20.6</c:v>
                </c:pt>
                <c:pt idx="22">
                  <c:v>20.6</c:v>
                </c:pt>
                <c:pt idx="23">
                  <c:v>20.6</c:v>
                </c:pt>
                <c:pt idx="24">
                  <c:v>20.6</c:v>
                </c:pt>
                <c:pt idx="25">
                  <c:v>20.6</c:v>
                </c:pt>
                <c:pt idx="26">
                  <c:v>20.6</c:v>
                </c:pt>
                <c:pt idx="27">
                  <c:v>20.6</c:v>
                </c:pt>
                <c:pt idx="28">
                  <c:v>20.6</c:v>
                </c:pt>
                <c:pt idx="29">
                  <c:v>20.6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445-4C9F-9EE3-C2056665ACFE}"/>
            </c:ext>
          </c:extLst>
        </c:ser>
        <c:ser>
          <c:idx val="4"/>
          <c:order val="4"/>
          <c:tx>
            <c:strRef>
              <c:f>DEMANDA_UL!$AX$20</c:f>
              <c:strCache>
                <c:ptCount val="1"/>
                <c:pt idx="0">
                  <c:v>SHOUGANG HIERRO PERU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DEMANDA_UL!$AX$21:$AX$68</c:f>
              <c:numCache>
                <c:formatCode>#,##0.0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445-4C9F-9EE3-C2056665ACFE}"/>
            </c:ext>
          </c:extLst>
        </c:ser>
        <c:ser>
          <c:idx val="5"/>
          <c:order val="5"/>
          <c:tx>
            <c:strRef>
              <c:f>DEMANDA_UL!$AY$20</c:f>
              <c:strCache>
                <c:ptCount val="1"/>
                <c:pt idx="0">
                  <c:v>TEJIDOS SAN JACINTO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DEMANDA_UL!$AY$21:$AY$68</c:f>
              <c:numCache>
                <c:formatCode>#,##0.0</c:formatCode>
                <c:ptCount val="48"/>
                <c:pt idx="0">
                  <c:v>5.5096299999999996</c:v>
                </c:pt>
                <c:pt idx="1">
                  <c:v>5.4893400000000003</c:v>
                </c:pt>
                <c:pt idx="2">
                  <c:v>5.3614100000000002</c:v>
                </c:pt>
                <c:pt idx="3">
                  <c:v>5.4287700000000001</c:v>
                </c:pt>
                <c:pt idx="4">
                  <c:v>5.4775200000000002</c:v>
                </c:pt>
                <c:pt idx="5">
                  <c:v>5.4405799999999997</c:v>
                </c:pt>
                <c:pt idx="6">
                  <c:v>5.3797499999999996</c:v>
                </c:pt>
                <c:pt idx="7">
                  <c:v>5.3301800000000004</c:v>
                </c:pt>
                <c:pt idx="8">
                  <c:v>5.4689100000000002</c:v>
                </c:pt>
                <c:pt idx="9">
                  <c:v>5.4469900000000004</c:v>
                </c:pt>
                <c:pt idx="10">
                  <c:v>5.4132100000000003</c:v>
                </c:pt>
                <c:pt idx="11">
                  <c:v>5.4226999999999999</c:v>
                </c:pt>
                <c:pt idx="12">
                  <c:v>5.3552099999999996</c:v>
                </c:pt>
                <c:pt idx="13">
                  <c:v>5.2843600000000004</c:v>
                </c:pt>
                <c:pt idx="14">
                  <c:v>5.1350199999999999</c:v>
                </c:pt>
                <c:pt idx="15">
                  <c:v>5.0994799999999998</c:v>
                </c:pt>
                <c:pt idx="16">
                  <c:v>5.1014099999999996</c:v>
                </c:pt>
                <c:pt idx="17">
                  <c:v>5.1682899999999998</c:v>
                </c:pt>
                <c:pt idx="18">
                  <c:v>5.0864700000000003</c:v>
                </c:pt>
                <c:pt idx="19">
                  <c:v>5.1647600000000002</c:v>
                </c:pt>
                <c:pt idx="20">
                  <c:v>5.2073400000000003</c:v>
                </c:pt>
                <c:pt idx="21">
                  <c:v>5.1962799999999998</c:v>
                </c:pt>
                <c:pt idx="22">
                  <c:v>5.1257900000000003</c:v>
                </c:pt>
                <c:pt idx="23">
                  <c:v>5.2615100000000004</c:v>
                </c:pt>
                <c:pt idx="24">
                  <c:v>5.2450099999999997</c:v>
                </c:pt>
                <c:pt idx="25">
                  <c:v>5.3841599999999996</c:v>
                </c:pt>
                <c:pt idx="26">
                  <c:v>5.3988300000000002</c:v>
                </c:pt>
                <c:pt idx="27">
                  <c:v>5.5108300000000003</c:v>
                </c:pt>
                <c:pt idx="28">
                  <c:v>5.4003300000000003</c:v>
                </c:pt>
                <c:pt idx="29">
                  <c:v>5.3866800000000001</c:v>
                </c:pt>
                <c:pt idx="30">
                  <c:v>5.60975</c:v>
                </c:pt>
                <c:pt idx="31">
                  <c:v>5.7938200000000002</c:v>
                </c:pt>
                <c:pt idx="32">
                  <c:v>5.6995300000000002</c:v>
                </c:pt>
                <c:pt idx="33">
                  <c:v>5.6770300000000002</c:v>
                </c:pt>
                <c:pt idx="34">
                  <c:v>5.8250099999999998</c:v>
                </c:pt>
                <c:pt idx="35">
                  <c:v>5.5843100000000003</c:v>
                </c:pt>
                <c:pt idx="36">
                  <c:v>5.3930300000000004</c:v>
                </c:pt>
                <c:pt idx="37">
                  <c:v>5.5129299999999999</c:v>
                </c:pt>
                <c:pt idx="38">
                  <c:v>5.5726599999999999</c:v>
                </c:pt>
                <c:pt idx="39">
                  <c:v>5.4526199999999996</c:v>
                </c:pt>
                <c:pt idx="40">
                  <c:v>5.5315399999999997</c:v>
                </c:pt>
                <c:pt idx="41">
                  <c:v>5.5359699999999998</c:v>
                </c:pt>
                <c:pt idx="42">
                  <c:v>5.3626100000000001</c:v>
                </c:pt>
                <c:pt idx="43">
                  <c:v>5.4690399999999997</c:v>
                </c:pt>
                <c:pt idx="44">
                  <c:v>5.4534900000000004</c:v>
                </c:pt>
                <c:pt idx="45">
                  <c:v>5.37561</c:v>
                </c:pt>
                <c:pt idx="46">
                  <c:v>5.6108599999999997</c:v>
                </c:pt>
                <c:pt idx="47">
                  <c:v>5.3986200000000002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445-4C9F-9EE3-C2056665ACFE}"/>
            </c:ext>
          </c:extLst>
        </c:ser>
        <c:ser>
          <c:idx val="6"/>
          <c:order val="6"/>
          <c:tx>
            <c:strRef>
              <c:f>DEMANDA_UL!$AZ$20</c:f>
              <c:strCache>
                <c:ptCount val="1"/>
                <c:pt idx="0">
                  <c:v>TRUPAL - ZARATE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DEMANDA_UL!$AZ$21:$AZ$68</c:f>
              <c:numCache>
                <c:formatCode>#,##0.0</c:formatCode>
                <c:ptCount val="48"/>
                <c:pt idx="0">
                  <c:v>8.8249999999999993</c:v>
                </c:pt>
                <c:pt idx="1">
                  <c:v>9.0389999999999997</c:v>
                </c:pt>
                <c:pt idx="2">
                  <c:v>8.5790000000000006</c:v>
                </c:pt>
                <c:pt idx="3">
                  <c:v>9.0139999999999993</c:v>
                </c:pt>
                <c:pt idx="4">
                  <c:v>8.9649999999999999</c:v>
                </c:pt>
                <c:pt idx="5">
                  <c:v>8.94</c:v>
                </c:pt>
                <c:pt idx="6">
                  <c:v>8.9049999999999994</c:v>
                </c:pt>
                <c:pt idx="7">
                  <c:v>8.6219999999999999</c:v>
                </c:pt>
                <c:pt idx="8">
                  <c:v>8.9130000000000003</c:v>
                </c:pt>
                <c:pt idx="9">
                  <c:v>8.8729999999999993</c:v>
                </c:pt>
                <c:pt idx="10">
                  <c:v>9.0250000000000004</c:v>
                </c:pt>
                <c:pt idx="11">
                  <c:v>8.9740000000000002</c:v>
                </c:pt>
                <c:pt idx="12">
                  <c:v>8.9039999999999999</c:v>
                </c:pt>
                <c:pt idx="13">
                  <c:v>8.532</c:v>
                </c:pt>
                <c:pt idx="14">
                  <c:v>8.5879999999999992</c:v>
                </c:pt>
                <c:pt idx="15">
                  <c:v>8.8330000000000002</c:v>
                </c:pt>
                <c:pt idx="16">
                  <c:v>8.8350000000000009</c:v>
                </c:pt>
                <c:pt idx="17">
                  <c:v>8.7149999999999999</c:v>
                </c:pt>
                <c:pt idx="18">
                  <c:v>8.9209999999999994</c:v>
                </c:pt>
                <c:pt idx="19">
                  <c:v>8.8089999999999993</c:v>
                </c:pt>
                <c:pt idx="20">
                  <c:v>8.9079999999999995</c:v>
                </c:pt>
                <c:pt idx="21">
                  <c:v>8.8049999999999997</c:v>
                </c:pt>
                <c:pt idx="22">
                  <c:v>8.8770000000000007</c:v>
                </c:pt>
                <c:pt idx="23">
                  <c:v>8.7409999999999997</c:v>
                </c:pt>
                <c:pt idx="24">
                  <c:v>8.7050000000000001</c:v>
                </c:pt>
                <c:pt idx="25">
                  <c:v>8.7040000000000006</c:v>
                </c:pt>
                <c:pt idx="26">
                  <c:v>8.9090000000000007</c:v>
                </c:pt>
                <c:pt idx="27">
                  <c:v>9.109</c:v>
                </c:pt>
                <c:pt idx="28">
                  <c:v>8.8800000000000008</c:v>
                </c:pt>
                <c:pt idx="29">
                  <c:v>8.9830000000000005</c:v>
                </c:pt>
                <c:pt idx="30">
                  <c:v>8.9250000000000007</c:v>
                </c:pt>
                <c:pt idx="31">
                  <c:v>7.0810000000000004</c:v>
                </c:pt>
                <c:pt idx="32">
                  <c:v>5.2759999999999998</c:v>
                </c:pt>
                <c:pt idx="33">
                  <c:v>6.875</c:v>
                </c:pt>
                <c:pt idx="34">
                  <c:v>8.4079999999999995</c:v>
                </c:pt>
                <c:pt idx="35">
                  <c:v>8.984</c:v>
                </c:pt>
                <c:pt idx="36">
                  <c:v>8.9280000000000008</c:v>
                </c:pt>
                <c:pt idx="37">
                  <c:v>8.3930000000000007</c:v>
                </c:pt>
                <c:pt idx="38">
                  <c:v>9.0079999999999991</c:v>
                </c:pt>
                <c:pt idx="39">
                  <c:v>8.8780000000000001</c:v>
                </c:pt>
                <c:pt idx="40">
                  <c:v>9.0489999999999995</c:v>
                </c:pt>
                <c:pt idx="41">
                  <c:v>8.9369999999999994</c:v>
                </c:pt>
                <c:pt idx="42">
                  <c:v>8.7379999999999995</c:v>
                </c:pt>
                <c:pt idx="43">
                  <c:v>8.8759999999999994</c:v>
                </c:pt>
                <c:pt idx="44">
                  <c:v>8.5069999999999997</c:v>
                </c:pt>
                <c:pt idx="45">
                  <c:v>8.9589999999999996</c:v>
                </c:pt>
                <c:pt idx="46">
                  <c:v>9.0519999999999996</c:v>
                </c:pt>
                <c:pt idx="47">
                  <c:v>8.8979999999999997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445-4C9F-9EE3-C2056665ACFE}"/>
            </c:ext>
          </c:extLst>
        </c:ser>
        <c:ser>
          <c:idx val="7"/>
          <c:order val="7"/>
          <c:tx>
            <c:strRef>
              <c:f>DEMANDA_UL!$BA$20</c:f>
              <c:strCache>
                <c:ptCount val="1"/>
                <c:pt idx="0">
                  <c:v>UNACEM-ANDINO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DEMANDA_UL!$BA$21:$BA$68</c:f>
              <c:numCache>
                <c:formatCode>#,##0.0</c:formatCode>
                <c:ptCount val="48"/>
                <c:pt idx="0">
                  <c:v>30.710999999999999</c:v>
                </c:pt>
                <c:pt idx="1">
                  <c:v>30.97</c:v>
                </c:pt>
                <c:pt idx="2">
                  <c:v>31.236000000000001</c:v>
                </c:pt>
                <c:pt idx="3">
                  <c:v>31.38</c:v>
                </c:pt>
                <c:pt idx="4">
                  <c:v>31.218</c:v>
                </c:pt>
                <c:pt idx="5">
                  <c:v>31.411000000000001</c:v>
                </c:pt>
                <c:pt idx="6">
                  <c:v>30.922999999999998</c:v>
                </c:pt>
                <c:pt idx="7">
                  <c:v>27.707999999999998</c:v>
                </c:pt>
                <c:pt idx="8">
                  <c:v>27.832000000000001</c:v>
                </c:pt>
                <c:pt idx="9">
                  <c:v>28.3</c:v>
                </c:pt>
                <c:pt idx="10">
                  <c:v>28.702000000000002</c:v>
                </c:pt>
                <c:pt idx="11">
                  <c:v>28.222000000000001</c:v>
                </c:pt>
                <c:pt idx="12">
                  <c:v>27.664999999999999</c:v>
                </c:pt>
                <c:pt idx="13">
                  <c:v>27.440999999999999</c:v>
                </c:pt>
                <c:pt idx="14">
                  <c:v>26.263000000000002</c:v>
                </c:pt>
                <c:pt idx="15">
                  <c:v>26.151</c:v>
                </c:pt>
                <c:pt idx="16">
                  <c:v>25.378</c:v>
                </c:pt>
                <c:pt idx="17">
                  <c:v>25.454000000000001</c:v>
                </c:pt>
                <c:pt idx="18">
                  <c:v>25.713999999999999</c:v>
                </c:pt>
                <c:pt idx="19">
                  <c:v>24.452999999999999</c:v>
                </c:pt>
                <c:pt idx="20">
                  <c:v>25.161999999999999</c:v>
                </c:pt>
                <c:pt idx="21">
                  <c:v>25.67</c:v>
                </c:pt>
                <c:pt idx="22">
                  <c:v>25.305</c:v>
                </c:pt>
                <c:pt idx="23">
                  <c:v>25.315999999999999</c:v>
                </c:pt>
                <c:pt idx="24">
                  <c:v>24.945</c:v>
                </c:pt>
                <c:pt idx="25">
                  <c:v>24.794</c:v>
                </c:pt>
                <c:pt idx="26">
                  <c:v>24.952000000000002</c:v>
                </c:pt>
                <c:pt idx="27">
                  <c:v>24.992000000000001</c:v>
                </c:pt>
                <c:pt idx="28">
                  <c:v>25.062999999999999</c:v>
                </c:pt>
                <c:pt idx="29">
                  <c:v>24.623999999999999</c:v>
                </c:pt>
                <c:pt idx="30">
                  <c:v>24.785</c:v>
                </c:pt>
                <c:pt idx="31">
                  <c:v>24.863</c:v>
                </c:pt>
                <c:pt idx="32">
                  <c:v>24.957000000000001</c:v>
                </c:pt>
                <c:pt idx="33">
                  <c:v>25.033999999999999</c:v>
                </c:pt>
                <c:pt idx="34">
                  <c:v>24.826000000000001</c:v>
                </c:pt>
                <c:pt idx="35">
                  <c:v>19.257000000000001</c:v>
                </c:pt>
                <c:pt idx="36">
                  <c:v>11.387</c:v>
                </c:pt>
                <c:pt idx="37">
                  <c:v>11.587</c:v>
                </c:pt>
                <c:pt idx="38">
                  <c:v>11.648999999999999</c:v>
                </c:pt>
                <c:pt idx="39">
                  <c:v>12.984</c:v>
                </c:pt>
                <c:pt idx="40">
                  <c:v>16.169</c:v>
                </c:pt>
                <c:pt idx="41">
                  <c:v>16.184000000000001</c:v>
                </c:pt>
                <c:pt idx="42">
                  <c:v>17.315999999999999</c:v>
                </c:pt>
                <c:pt idx="43">
                  <c:v>19.172000000000001</c:v>
                </c:pt>
                <c:pt idx="44">
                  <c:v>22.213999999999999</c:v>
                </c:pt>
                <c:pt idx="45">
                  <c:v>23.137</c:v>
                </c:pt>
                <c:pt idx="46">
                  <c:v>23.736999999999998</c:v>
                </c:pt>
                <c:pt idx="47">
                  <c:v>30.358000000000001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445-4C9F-9EE3-C2056665ACFE}"/>
            </c:ext>
          </c:extLst>
        </c:ser>
        <c:ser>
          <c:idx val="8"/>
          <c:order val="8"/>
          <c:tx>
            <c:strRef>
              <c:f>DEMANDA_UL!$BB$20</c:f>
              <c:strCache>
                <c:ptCount val="1"/>
                <c:pt idx="0">
                  <c:v>UNACEM-LIMA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DEMANDA_UL!$BB$21:$BB$68</c:f>
              <c:numCache>
                <c:formatCode>#,##0.0</c:formatCode>
                <c:ptCount val="48"/>
                <c:pt idx="0">
                  <c:v>42.78</c:v>
                </c:pt>
                <c:pt idx="1">
                  <c:v>42.21</c:v>
                </c:pt>
                <c:pt idx="2">
                  <c:v>41.3</c:v>
                </c:pt>
                <c:pt idx="3">
                  <c:v>40.840000000000003</c:v>
                </c:pt>
                <c:pt idx="4">
                  <c:v>41.45</c:v>
                </c:pt>
                <c:pt idx="5">
                  <c:v>51.66</c:v>
                </c:pt>
                <c:pt idx="6">
                  <c:v>51.86</c:v>
                </c:pt>
                <c:pt idx="7">
                  <c:v>50.74</c:v>
                </c:pt>
                <c:pt idx="8">
                  <c:v>52.02</c:v>
                </c:pt>
                <c:pt idx="9">
                  <c:v>51.34</c:v>
                </c:pt>
                <c:pt idx="10">
                  <c:v>48.44</c:v>
                </c:pt>
                <c:pt idx="11">
                  <c:v>49.09</c:v>
                </c:pt>
                <c:pt idx="12">
                  <c:v>50.04</c:v>
                </c:pt>
                <c:pt idx="13">
                  <c:v>51.26</c:v>
                </c:pt>
                <c:pt idx="14">
                  <c:v>51.14</c:v>
                </c:pt>
                <c:pt idx="15">
                  <c:v>51.63</c:v>
                </c:pt>
                <c:pt idx="16">
                  <c:v>51.74</c:v>
                </c:pt>
                <c:pt idx="17">
                  <c:v>51.9</c:v>
                </c:pt>
                <c:pt idx="18">
                  <c:v>51.4</c:v>
                </c:pt>
                <c:pt idx="19">
                  <c:v>49.69</c:v>
                </c:pt>
                <c:pt idx="20">
                  <c:v>51.11</c:v>
                </c:pt>
                <c:pt idx="21">
                  <c:v>52.14</c:v>
                </c:pt>
                <c:pt idx="22">
                  <c:v>52.46</c:v>
                </c:pt>
                <c:pt idx="23">
                  <c:v>52.64</c:v>
                </c:pt>
                <c:pt idx="24">
                  <c:v>51.83</c:v>
                </c:pt>
                <c:pt idx="25">
                  <c:v>51.74</c:v>
                </c:pt>
                <c:pt idx="26">
                  <c:v>47.63</c:v>
                </c:pt>
                <c:pt idx="27">
                  <c:v>45.28</c:v>
                </c:pt>
                <c:pt idx="28">
                  <c:v>41.53</c:v>
                </c:pt>
                <c:pt idx="29">
                  <c:v>42.01</c:v>
                </c:pt>
                <c:pt idx="30">
                  <c:v>41.24</c:v>
                </c:pt>
                <c:pt idx="31">
                  <c:v>42.06</c:v>
                </c:pt>
                <c:pt idx="32">
                  <c:v>40.19</c:v>
                </c:pt>
                <c:pt idx="33">
                  <c:v>19.07</c:v>
                </c:pt>
                <c:pt idx="34">
                  <c:v>36.479999999999997</c:v>
                </c:pt>
                <c:pt idx="35">
                  <c:v>14.91</c:v>
                </c:pt>
                <c:pt idx="36">
                  <c:v>5.25</c:v>
                </c:pt>
                <c:pt idx="37">
                  <c:v>5.86</c:v>
                </c:pt>
                <c:pt idx="38">
                  <c:v>6.23</c:v>
                </c:pt>
                <c:pt idx="39">
                  <c:v>5.22</c:v>
                </c:pt>
                <c:pt idx="40">
                  <c:v>4.5199999999999996</c:v>
                </c:pt>
                <c:pt idx="41">
                  <c:v>5.78</c:v>
                </c:pt>
                <c:pt idx="42">
                  <c:v>5.38</c:v>
                </c:pt>
                <c:pt idx="43">
                  <c:v>2.99</c:v>
                </c:pt>
                <c:pt idx="44">
                  <c:v>29.72</c:v>
                </c:pt>
                <c:pt idx="45">
                  <c:v>37.4</c:v>
                </c:pt>
                <c:pt idx="46">
                  <c:v>36.32</c:v>
                </c:pt>
                <c:pt idx="47">
                  <c:v>41.79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445-4C9F-9EE3-C2056665ACFE}"/>
            </c:ext>
          </c:extLst>
        </c:ser>
        <c:ser>
          <c:idx val="9"/>
          <c:order val="9"/>
          <c:tx>
            <c:strRef>
              <c:f>DEMANDA_UL!$BC$20</c:f>
              <c:strCache>
                <c:ptCount val="1"/>
                <c:pt idx="0">
                  <c:v>MARCOBRE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DEMANDA_UL!$BC$21:$BC$68</c:f>
              <c:numCache>
                <c:formatCode>#,##0.0</c:formatCode>
                <c:ptCount val="48"/>
                <c:pt idx="0">
                  <c:v>42.248869999999997</c:v>
                </c:pt>
                <c:pt idx="1">
                  <c:v>41.408709999999999</c:v>
                </c:pt>
                <c:pt idx="2">
                  <c:v>41.80386</c:v>
                </c:pt>
                <c:pt idx="3">
                  <c:v>42.59686</c:v>
                </c:pt>
                <c:pt idx="4">
                  <c:v>41.188360000000003</c:v>
                </c:pt>
                <c:pt idx="5">
                  <c:v>45.496180000000003</c:v>
                </c:pt>
                <c:pt idx="6">
                  <c:v>47.198540000000001</c:v>
                </c:pt>
                <c:pt idx="7">
                  <c:v>47.568219999999997</c:v>
                </c:pt>
                <c:pt idx="8">
                  <c:v>47.855460000000001</c:v>
                </c:pt>
                <c:pt idx="9">
                  <c:v>47.625279999999997</c:v>
                </c:pt>
                <c:pt idx="10">
                  <c:v>48.055979999999998</c:v>
                </c:pt>
                <c:pt idx="11">
                  <c:v>48.165300000000002</c:v>
                </c:pt>
                <c:pt idx="12">
                  <c:v>47.856310000000001</c:v>
                </c:pt>
                <c:pt idx="13">
                  <c:v>43.226289999999999</c:v>
                </c:pt>
                <c:pt idx="14">
                  <c:v>46.12133</c:v>
                </c:pt>
                <c:pt idx="15">
                  <c:v>47.923659999999998</c:v>
                </c:pt>
                <c:pt idx="16">
                  <c:v>48.043030000000002</c:v>
                </c:pt>
                <c:pt idx="17">
                  <c:v>48.241520000000001</c:v>
                </c:pt>
                <c:pt idx="18">
                  <c:v>47.564999999999998</c:v>
                </c:pt>
                <c:pt idx="19">
                  <c:v>47.638599999999997</c:v>
                </c:pt>
                <c:pt idx="20">
                  <c:v>47.644260000000003</c:v>
                </c:pt>
                <c:pt idx="21">
                  <c:v>45.025260000000003</c:v>
                </c:pt>
                <c:pt idx="22">
                  <c:v>46.528359999999999</c:v>
                </c:pt>
                <c:pt idx="23">
                  <c:v>47.723120000000002</c:v>
                </c:pt>
                <c:pt idx="24">
                  <c:v>43.94435</c:v>
                </c:pt>
                <c:pt idx="25">
                  <c:v>42.612940000000002</c:v>
                </c:pt>
                <c:pt idx="26">
                  <c:v>42.22654</c:v>
                </c:pt>
                <c:pt idx="27">
                  <c:v>43.37368</c:v>
                </c:pt>
                <c:pt idx="28">
                  <c:v>41.99877</c:v>
                </c:pt>
                <c:pt idx="29">
                  <c:v>48.359250000000003</c:v>
                </c:pt>
                <c:pt idx="30">
                  <c:v>47.743479999999998</c:v>
                </c:pt>
                <c:pt idx="31">
                  <c:v>47.99389</c:v>
                </c:pt>
                <c:pt idx="32">
                  <c:v>48.100520000000003</c:v>
                </c:pt>
                <c:pt idx="33">
                  <c:v>47.37565</c:v>
                </c:pt>
                <c:pt idx="34">
                  <c:v>47.318420000000003</c:v>
                </c:pt>
                <c:pt idx="35">
                  <c:v>50.402439999999999</c:v>
                </c:pt>
                <c:pt idx="36">
                  <c:v>48.328510000000001</c:v>
                </c:pt>
                <c:pt idx="37">
                  <c:v>44.909089999999999</c:v>
                </c:pt>
                <c:pt idx="38">
                  <c:v>47.483699999999999</c:v>
                </c:pt>
                <c:pt idx="39">
                  <c:v>50.168590000000002</c:v>
                </c:pt>
                <c:pt idx="40">
                  <c:v>49.668819999999997</c:v>
                </c:pt>
                <c:pt idx="41">
                  <c:v>50.002389999999998</c:v>
                </c:pt>
                <c:pt idx="42">
                  <c:v>49.329050000000002</c:v>
                </c:pt>
                <c:pt idx="43">
                  <c:v>48.617069999999998</c:v>
                </c:pt>
                <c:pt idx="44">
                  <c:v>49.760530000000003</c:v>
                </c:pt>
                <c:pt idx="45">
                  <c:v>50.297339999999998</c:v>
                </c:pt>
                <c:pt idx="46">
                  <c:v>49.957430000000002</c:v>
                </c:pt>
                <c:pt idx="47">
                  <c:v>48.982320000000001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445-4C9F-9EE3-C2056665A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270256"/>
        <c:axId val="350272608"/>
      </c:lineChart>
      <c:catAx>
        <c:axId val="350270256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crossAx val="350272608"/>
        <c:crosses val="autoZero"/>
        <c:auto val="1"/>
        <c:lblAlgn val="ctr"/>
        <c:lblOffset val="100"/>
        <c:tickLblSkip val="5"/>
        <c:noMultiLvlLbl val="0"/>
      </c:catAx>
      <c:valAx>
        <c:axId val="350272608"/>
        <c:scaling>
          <c:orientation val="minMax"/>
          <c:max val="16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PE"/>
                  <a:t>MW</a:t>
                </a:r>
              </a:p>
            </c:rich>
          </c:tx>
          <c:layout>
            <c:manualLayout>
              <c:xMode val="edge"/>
              <c:yMode val="edge"/>
              <c:x val="1.7810760667903529E-2"/>
              <c:y val="9.6392797777006017E-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PE"/>
          </a:p>
        </c:txPr>
        <c:crossAx val="3502702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2.5636169373215192E-2"/>
          <c:y val="0.75367694599977408"/>
          <c:w val="0.96040455720379114"/>
          <c:h val="0.24632305400022583"/>
        </c:manualLayout>
      </c:layout>
      <c:overlay val="0"/>
      <c:txPr>
        <a:bodyPr/>
        <a:lstStyle/>
        <a:p>
          <a:pPr>
            <a:defRPr sz="1100"/>
          </a:pPr>
          <a:endParaRPr lang="es-PE"/>
        </a:p>
      </c:txPr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GRANDES USUARIOS AREA SUR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715605876521813E-2"/>
          <c:y val="0.16428012523471516"/>
          <c:w val="0.89957874746176192"/>
          <c:h val="0.49606038287925913"/>
        </c:manualLayout>
      </c:layout>
      <c:lineChart>
        <c:grouping val="standard"/>
        <c:varyColors val="0"/>
        <c:ser>
          <c:idx val="0"/>
          <c:order val="0"/>
          <c:tx>
            <c:strRef>
              <c:f>DEMANDA_UL!$BD$20</c:f>
              <c:strCache>
                <c:ptCount val="1"/>
                <c:pt idx="0">
                  <c:v>ANGLO AMERICAN QUELLAVECO</c:v>
                </c:pt>
              </c:strCache>
            </c:strRef>
          </c:tx>
          <c:spPr>
            <a:ln w="28575">
              <a:prstDash val="sysDash"/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DEMANDA_UL!$BD$21:$BD$68</c:f>
              <c:numCache>
                <c:formatCode>#,##0.0</c:formatCode>
                <c:ptCount val="48"/>
                <c:pt idx="0">
                  <c:v>136.13523000000001</c:v>
                </c:pt>
                <c:pt idx="1">
                  <c:v>139.01333</c:v>
                </c:pt>
                <c:pt idx="2">
                  <c:v>138.56058999999999</c:v>
                </c:pt>
                <c:pt idx="3">
                  <c:v>136.99419</c:v>
                </c:pt>
                <c:pt idx="4">
                  <c:v>136.61967999999999</c:v>
                </c:pt>
                <c:pt idx="5">
                  <c:v>136.78617</c:v>
                </c:pt>
                <c:pt idx="6">
                  <c:v>138.22029000000001</c:v>
                </c:pt>
                <c:pt idx="7">
                  <c:v>134.53464</c:v>
                </c:pt>
                <c:pt idx="8">
                  <c:v>135.75433000000001</c:v>
                </c:pt>
                <c:pt idx="9">
                  <c:v>137.92146</c:v>
                </c:pt>
                <c:pt idx="10">
                  <c:v>137.79057</c:v>
                </c:pt>
                <c:pt idx="11">
                  <c:v>135.57238000000001</c:v>
                </c:pt>
                <c:pt idx="12">
                  <c:v>134.60120000000001</c:v>
                </c:pt>
                <c:pt idx="13">
                  <c:v>135.10292000000001</c:v>
                </c:pt>
                <c:pt idx="14">
                  <c:v>136.74299999999999</c:v>
                </c:pt>
                <c:pt idx="15">
                  <c:v>138.84663</c:v>
                </c:pt>
                <c:pt idx="16">
                  <c:v>137.83258000000001</c:v>
                </c:pt>
                <c:pt idx="17">
                  <c:v>103.70209</c:v>
                </c:pt>
                <c:pt idx="18">
                  <c:v>134.06407999999999</c:v>
                </c:pt>
                <c:pt idx="19">
                  <c:v>135.76761999999999</c:v>
                </c:pt>
                <c:pt idx="20">
                  <c:v>133.97291999999999</c:v>
                </c:pt>
                <c:pt idx="21">
                  <c:v>137.13064</c:v>
                </c:pt>
                <c:pt idx="22">
                  <c:v>135.05856</c:v>
                </c:pt>
                <c:pt idx="23">
                  <c:v>133.32178999999999</c:v>
                </c:pt>
                <c:pt idx="24">
                  <c:v>134.47993</c:v>
                </c:pt>
                <c:pt idx="25">
                  <c:v>131.85243</c:v>
                </c:pt>
                <c:pt idx="26">
                  <c:v>134.49854999999999</c:v>
                </c:pt>
                <c:pt idx="27">
                  <c:v>133.23023000000001</c:v>
                </c:pt>
                <c:pt idx="28">
                  <c:v>133.77090000000001</c:v>
                </c:pt>
                <c:pt idx="29">
                  <c:v>130.17184</c:v>
                </c:pt>
                <c:pt idx="30">
                  <c:v>132.47851</c:v>
                </c:pt>
                <c:pt idx="31">
                  <c:v>134.16942</c:v>
                </c:pt>
                <c:pt idx="32">
                  <c:v>133.52096</c:v>
                </c:pt>
                <c:pt idx="33">
                  <c:v>133.08485999999999</c:v>
                </c:pt>
                <c:pt idx="34">
                  <c:v>132.23681999999999</c:v>
                </c:pt>
                <c:pt idx="35">
                  <c:v>134.18996000000001</c:v>
                </c:pt>
                <c:pt idx="36">
                  <c:v>136.041</c:v>
                </c:pt>
                <c:pt idx="37">
                  <c:v>134.59577999999999</c:v>
                </c:pt>
                <c:pt idx="38">
                  <c:v>131.2362</c:v>
                </c:pt>
                <c:pt idx="39">
                  <c:v>132.36299</c:v>
                </c:pt>
                <c:pt idx="40">
                  <c:v>135.51240000000001</c:v>
                </c:pt>
                <c:pt idx="41">
                  <c:v>136.96598</c:v>
                </c:pt>
                <c:pt idx="42">
                  <c:v>138.83559</c:v>
                </c:pt>
                <c:pt idx="43">
                  <c:v>137.64769999999999</c:v>
                </c:pt>
                <c:pt idx="44">
                  <c:v>137.26691</c:v>
                </c:pt>
                <c:pt idx="45">
                  <c:v>137.34558000000001</c:v>
                </c:pt>
                <c:pt idx="46">
                  <c:v>140.14170999999999</c:v>
                </c:pt>
                <c:pt idx="47">
                  <c:v>141.66785999999999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55-4CA5-B779-82F90A3CADC5}"/>
            </c:ext>
          </c:extLst>
        </c:ser>
        <c:ser>
          <c:idx val="1"/>
          <c:order val="1"/>
          <c:tx>
            <c:strRef>
              <c:f>DEMANDA_UL!$BE$20</c:f>
              <c:strCache>
                <c:ptCount val="1"/>
                <c:pt idx="0">
                  <c:v>CAL &amp; CEMENTO SUR</c:v>
                </c:pt>
              </c:strCache>
            </c:strRef>
          </c:tx>
          <c:spPr>
            <a:ln w="57150">
              <a:solidFill>
                <a:schemeClr val="accent6">
                  <a:lumMod val="75000"/>
                </a:schemeClr>
              </a:solidFill>
              <a:prstDash val="sysDot"/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DEMANDA_UL!$BE$21:$BE$68</c:f>
              <c:numCache>
                <c:formatCode>#,##0.0</c:formatCode>
                <c:ptCount val="48"/>
                <c:pt idx="0">
                  <c:v>3.6228199999999999</c:v>
                </c:pt>
                <c:pt idx="1">
                  <c:v>3.6042000000000001</c:v>
                </c:pt>
                <c:pt idx="2">
                  <c:v>3.6954899999999999</c:v>
                </c:pt>
                <c:pt idx="3">
                  <c:v>3.7037599999999999</c:v>
                </c:pt>
                <c:pt idx="4">
                  <c:v>3.7062200000000001</c:v>
                </c:pt>
                <c:pt idx="5">
                  <c:v>3.7176300000000002</c:v>
                </c:pt>
                <c:pt idx="6">
                  <c:v>3.8171499999999998</c:v>
                </c:pt>
                <c:pt idx="7">
                  <c:v>3.7733400000000001</c:v>
                </c:pt>
                <c:pt idx="8">
                  <c:v>3.8214800000000002</c:v>
                </c:pt>
                <c:pt idx="9">
                  <c:v>3.9941200000000001</c:v>
                </c:pt>
                <c:pt idx="10">
                  <c:v>3.8957000000000002</c:v>
                </c:pt>
                <c:pt idx="11">
                  <c:v>3.8698000000000001</c:v>
                </c:pt>
                <c:pt idx="12">
                  <c:v>3.64201</c:v>
                </c:pt>
                <c:pt idx="13">
                  <c:v>3.5958199999999998</c:v>
                </c:pt>
                <c:pt idx="14">
                  <c:v>3.72132</c:v>
                </c:pt>
                <c:pt idx="15">
                  <c:v>3.83975</c:v>
                </c:pt>
                <c:pt idx="16">
                  <c:v>3.82443</c:v>
                </c:pt>
                <c:pt idx="17">
                  <c:v>3.8219799999999999</c:v>
                </c:pt>
                <c:pt idx="18">
                  <c:v>3.9070100000000001</c:v>
                </c:pt>
                <c:pt idx="19">
                  <c:v>3.84687</c:v>
                </c:pt>
                <c:pt idx="20">
                  <c:v>3.8218100000000002</c:v>
                </c:pt>
                <c:pt idx="21">
                  <c:v>3.7919</c:v>
                </c:pt>
                <c:pt idx="22">
                  <c:v>3.7839399999999999</c:v>
                </c:pt>
                <c:pt idx="23">
                  <c:v>3.8548300000000002</c:v>
                </c:pt>
                <c:pt idx="24">
                  <c:v>3.7070500000000002</c:v>
                </c:pt>
                <c:pt idx="25">
                  <c:v>3.6008200000000001</c:v>
                </c:pt>
                <c:pt idx="26">
                  <c:v>3.7202700000000002</c:v>
                </c:pt>
                <c:pt idx="27">
                  <c:v>3.2001499999999998</c:v>
                </c:pt>
                <c:pt idx="28">
                  <c:v>3.8700899999999998</c:v>
                </c:pt>
                <c:pt idx="29">
                  <c:v>3.8876400000000002</c:v>
                </c:pt>
                <c:pt idx="30">
                  <c:v>3.9911300000000001</c:v>
                </c:pt>
                <c:pt idx="31">
                  <c:v>3.9525800000000002</c:v>
                </c:pt>
                <c:pt idx="32">
                  <c:v>3.9258299999999999</c:v>
                </c:pt>
                <c:pt idx="33">
                  <c:v>3.87141</c:v>
                </c:pt>
                <c:pt idx="34">
                  <c:v>4.0057700000000001</c:v>
                </c:pt>
                <c:pt idx="35">
                  <c:v>3.9885600000000001</c:v>
                </c:pt>
                <c:pt idx="36">
                  <c:v>3.81488</c:v>
                </c:pt>
                <c:pt idx="37">
                  <c:v>3.76701</c:v>
                </c:pt>
                <c:pt idx="38">
                  <c:v>3.9519799999999998</c:v>
                </c:pt>
                <c:pt idx="39">
                  <c:v>3.9646499999999998</c:v>
                </c:pt>
                <c:pt idx="40">
                  <c:v>3.9647000000000001</c:v>
                </c:pt>
                <c:pt idx="41">
                  <c:v>3.9157600000000001</c:v>
                </c:pt>
                <c:pt idx="42">
                  <c:v>4.0063800000000001</c:v>
                </c:pt>
                <c:pt idx="43">
                  <c:v>3.9445399999999999</c:v>
                </c:pt>
                <c:pt idx="44">
                  <c:v>3.83819</c:v>
                </c:pt>
                <c:pt idx="45">
                  <c:v>3.86971</c:v>
                </c:pt>
                <c:pt idx="46">
                  <c:v>3.8976099999999998</c:v>
                </c:pt>
                <c:pt idx="47">
                  <c:v>3.8813499999999999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55-4CA5-B779-82F90A3CADC5}"/>
            </c:ext>
          </c:extLst>
        </c:ser>
        <c:ser>
          <c:idx val="2"/>
          <c:order val="2"/>
          <c:tx>
            <c:strRef>
              <c:f>DEMANDA_UL!$BF$20</c:f>
              <c:strCache>
                <c:ptCount val="1"/>
                <c:pt idx="0">
                  <c:v>ANTAPACCAY</c:v>
                </c:pt>
              </c:strCache>
            </c:strRef>
          </c:tx>
          <c:spPr>
            <a:ln w="381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DEMANDA_UL!$BF$21:$BF$68</c:f>
              <c:numCache>
                <c:formatCode>#,##0.0</c:formatCode>
                <c:ptCount val="48"/>
                <c:pt idx="0">
                  <c:v>115.91919</c:v>
                </c:pt>
                <c:pt idx="1">
                  <c:v>114.42507999999999</c:v>
                </c:pt>
                <c:pt idx="2">
                  <c:v>114.74238</c:v>
                </c:pt>
                <c:pt idx="3">
                  <c:v>113.75532</c:v>
                </c:pt>
                <c:pt idx="4">
                  <c:v>112.85424</c:v>
                </c:pt>
                <c:pt idx="5">
                  <c:v>115.16052999999999</c:v>
                </c:pt>
                <c:pt idx="6">
                  <c:v>116.48764</c:v>
                </c:pt>
                <c:pt idx="7">
                  <c:v>117.08095</c:v>
                </c:pt>
                <c:pt idx="8">
                  <c:v>117.84165</c:v>
                </c:pt>
                <c:pt idx="9">
                  <c:v>116.80297</c:v>
                </c:pt>
                <c:pt idx="10">
                  <c:v>117.83937</c:v>
                </c:pt>
                <c:pt idx="11">
                  <c:v>115.88706999999999</c:v>
                </c:pt>
                <c:pt idx="12">
                  <c:v>112.46256</c:v>
                </c:pt>
                <c:pt idx="13">
                  <c:v>111.49037</c:v>
                </c:pt>
                <c:pt idx="14">
                  <c:v>117.17184</c:v>
                </c:pt>
                <c:pt idx="15">
                  <c:v>114.93228999999999</c:v>
                </c:pt>
                <c:pt idx="16">
                  <c:v>117.04649000000001</c:v>
                </c:pt>
                <c:pt idx="17">
                  <c:v>115.97777000000001</c:v>
                </c:pt>
                <c:pt idx="18">
                  <c:v>118.15118</c:v>
                </c:pt>
                <c:pt idx="19">
                  <c:v>115.73233999999999</c:v>
                </c:pt>
                <c:pt idx="20">
                  <c:v>114.93057</c:v>
                </c:pt>
                <c:pt idx="21">
                  <c:v>116.35955</c:v>
                </c:pt>
                <c:pt idx="22">
                  <c:v>117.07176</c:v>
                </c:pt>
                <c:pt idx="23">
                  <c:v>117.24866</c:v>
                </c:pt>
                <c:pt idx="24">
                  <c:v>116.13928</c:v>
                </c:pt>
                <c:pt idx="25">
                  <c:v>115.80826</c:v>
                </c:pt>
                <c:pt idx="26">
                  <c:v>116.9684</c:v>
                </c:pt>
                <c:pt idx="27">
                  <c:v>116.43165999999999</c:v>
                </c:pt>
                <c:pt idx="28">
                  <c:v>117.15673</c:v>
                </c:pt>
                <c:pt idx="29">
                  <c:v>115.88016</c:v>
                </c:pt>
                <c:pt idx="30">
                  <c:v>113.76275</c:v>
                </c:pt>
                <c:pt idx="31">
                  <c:v>117.31062</c:v>
                </c:pt>
                <c:pt idx="32">
                  <c:v>116.69195999999999</c:v>
                </c:pt>
                <c:pt idx="33">
                  <c:v>115.64176</c:v>
                </c:pt>
                <c:pt idx="34">
                  <c:v>115.19512</c:v>
                </c:pt>
                <c:pt idx="35">
                  <c:v>116.41745</c:v>
                </c:pt>
                <c:pt idx="36">
                  <c:v>111.64152</c:v>
                </c:pt>
                <c:pt idx="37">
                  <c:v>111.57473</c:v>
                </c:pt>
                <c:pt idx="38">
                  <c:v>117.39317</c:v>
                </c:pt>
                <c:pt idx="39">
                  <c:v>115.40057</c:v>
                </c:pt>
                <c:pt idx="40">
                  <c:v>116.14864</c:v>
                </c:pt>
                <c:pt idx="41">
                  <c:v>116.9881</c:v>
                </c:pt>
                <c:pt idx="42">
                  <c:v>116.54304999999999</c:v>
                </c:pt>
                <c:pt idx="43">
                  <c:v>114.91176</c:v>
                </c:pt>
                <c:pt idx="44">
                  <c:v>116.83874</c:v>
                </c:pt>
                <c:pt idx="45">
                  <c:v>116.29783999999999</c:v>
                </c:pt>
                <c:pt idx="46">
                  <c:v>115.40109</c:v>
                </c:pt>
                <c:pt idx="47">
                  <c:v>114.85979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55-4CA5-B779-82F90A3CADC5}"/>
            </c:ext>
          </c:extLst>
        </c:ser>
        <c:ser>
          <c:idx val="3"/>
          <c:order val="3"/>
          <c:tx>
            <c:strRef>
              <c:f>DEMANDA_UL!$BG$20</c:f>
              <c:strCache>
                <c:ptCount val="1"/>
                <c:pt idx="0">
                  <c:v>HUDBAY PERU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DEMANDA_UL!$BG$21:$BG$68</c:f>
              <c:numCache>
                <c:formatCode>#,##0.0</c:formatCode>
                <c:ptCount val="48"/>
                <c:pt idx="0">
                  <c:v>87.615780000000001</c:v>
                </c:pt>
                <c:pt idx="1">
                  <c:v>87.456909999999993</c:v>
                </c:pt>
                <c:pt idx="2">
                  <c:v>87.627049999999997</c:v>
                </c:pt>
                <c:pt idx="3">
                  <c:v>86.060649999999995</c:v>
                </c:pt>
                <c:pt idx="4">
                  <c:v>85.253770000000003</c:v>
                </c:pt>
                <c:pt idx="5">
                  <c:v>85.318629999999999</c:v>
                </c:pt>
                <c:pt idx="6">
                  <c:v>85.121920000000003</c:v>
                </c:pt>
                <c:pt idx="7">
                  <c:v>85.38646</c:v>
                </c:pt>
                <c:pt idx="8">
                  <c:v>85.812430000000006</c:v>
                </c:pt>
                <c:pt idx="9">
                  <c:v>85.403409999999994</c:v>
                </c:pt>
                <c:pt idx="10">
                  <c:v>86.418059999999997</c:v>
                </c:pt>
                <c:pt idx="11">
                  <c:v>87.37491</c:v>
                </c:pt>
                <c:pt idx="12">
                  <c:v>88.082980000000006</c:v>
                </c:pt>
                <c:pt idx="13">
                  <c:v>87.542349999999999</c:v>
                </c:pt>
                <c:pt idx="14">
                  <c:v>85.076980000000006</c:v>
                </c:pt>
                <c:pt idx="15">
                  <c:v>87.130529999999993</c:v>
                </c:pt>
                <c:pt idx="16">
                  <c:v>87.837209999999999</c:v>
                </c:pt>
                <c:pt idx="17">
                  <c:v>87.848799999999997</c:v>
                </c:pt>
                <c:pt idx="18">
                  <c:v>86.867279999999994</c:v>
                </c:pt>
                <c:pt idx="19">
                  <c:v>86.777869999999993</c:v>
                </c:pt>
                <c:pt idx="20">
                  <c:v>86.237920000000003</c:v>
                </c:pt>
                <c:pt idx="21">
                  <c:v>86.520420000000001</c:v>
                </c:pt>
                <c:pt idx="22">
                  <c:v>85.545969999999997</c:v>
                </c:pt>
                <c:pt idx="23">
                  <c:v>85.397130000000004</c:v>
                </c:pt>
                <c:pt idx="24">
                  <c:v>85.393860000000004</c:v>
                </c:pt>
                <c:pt idx="25">
                  <c:v>86.226519999999994</c:v>
                </c:pt>
                <c:pt idx="26">
                  <c:v>87.125069999999994</c:v>
                </c:pt>
                <c:pt idx="27">
                  <c:v>86.639020000000002</c:v>
                </c:pt>
                <c:pt idx="28">
                  <c:v>87.768069999999994</c:v>
                </c:pt>
                <c:pt idx="29">
                  <c:v>86.087199999999996</c:v>
                </c:pt>
                <c:pt idx="30">
                  <c:v>87.67944</c:v>
                </c:pt>
                <c:pt idx="31">
                  <c:v>88.004230000000007</c:v>
                </c:pt>
                <c:pt idx="32">
                  <c:v>88.227230000000006</c:v>
                </c:pt>
                <c:pt idx="33">
                  <c:v>88.909840000000003</c:v>
                </c:pt>
                <c:pt idx="34">
                  <c:v>88.466030000000003</c:v>
                </c:pt>
                <c:pt idx="35">
                  <c:v>89.337509999999995</c:v>
                </c:pt>
                <c:pt idx="36">
                  <c:v>88.070239999999998</c:v>
                </c:pt>
                <c:pt idx="37">
                  <c:v>89.876760000000004</c:v>
                </c:pt>
                <c:pt idx="38">
                  <c:v>89.852699999999999</c:v>
                </c:pt>
                <c:pt idx="39">
                  <c:v>89.934290000000004</c:v>
                </c:pt>
                <c:pt idx="40">
                  <c:v>91.060820000000007</c:v>
                </c:pt>
                <c:pt idx="41">
                  <c:v>90.407269999999997</c:v>
                </c:pt>
                <c:pt idx="42">
                  <c:v>91.587509999999995</c:v>
                </c:pt>
                <c:pt idx="43">
                  <c:v>92.191879999999998</c:v>
                </c:pt>
                <c:pt idx="44">
                  <c:v>93.953090000000003</c:v>
                </c:pt>
                <c:pt idx="45">
                  <c:v>93.785129999999995</c:v>
                </c:pt>
                <c:pt idx="46">
                  <c:v>93.359780000000001</c:v>
                </c:pt>
                <c:pt idx="47">
                  <c:v>92.369619999999998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C55-4CA5-B779-82F90A3CADC5}"/>
            </c:ext>
          </c:extLst>
        </c:ser>
        <c:ser>
          <c:idx val="4"/>
          <c:order val="4"/>
          <c:tx>
            <c:strRef>
              <c:f>DEMANDA_UL!$BH$20</c:f>
              <c:strCache>
                <c:ptCount val="1"/>
                <c:pt idx="0">
                  <c:v>INDUSTRIAS CACHIMAYO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DEMANDA_UL!$BH$21:$BH$68</c:f>
              <c:numCache>
                <c:formatCode>#,##0.0</c:formatCode>
                <c:ptCount val="48"/>
                <c:pt idx="0">
                  <c:v>22.224799999999998</c:v>
                </c:pt>
                <c:pt idx="1">
                  <c:v>22.23245</c:v>
                </c:pt>
                <c:pt idx="2">
                  <c:v>22.2227</c:v>
                </c:pt>
                <c:pt idx="3">
                  <c:v>22.243449999999999</c:v>
                </c:pt>
                <c:pt idx="4">
                  <c:v>22.24718</c:v>
                </c:pt>
                <c:pt idx="5">
                  <c:v>22.231249999999999</c:v>
                </c:pt>
                <c:pt idx="6">
                  <c:v>22.26116</c:v>
                </c:pt>
                <c:pt idx="7">
                  <c:v>22.31176</c:v>
                </c:pt>
                <c:pt idx="8">
                  <c:v>22.336290000000002</c:v>
                </c:pt>
                <c:pt idx="9">
                  <c:v>22.524380000000001</c:v>
                </c:pt>
                <c:pt idx="10">
                  <c:v>22.569310000000002</c:v>
                </c:pt>
                <c:pt idx="11">
                  <c:v>22.52871</c:v>
                </c:pt>
                <c:pt idx="12">
                  <c:v>22.442299999999999</c:v>
                </c:pt>
                <c:pt idx="13">
                  <c:v>22.51792</c:v>
                </c:pt>
                <c:pt idx="14">
                  <c:v>22.516950000000001</c:v>
                </c:pt>
                <c:pt idx="15">
                  <c:v>22.572610000000001</c:v>
                </c:pt>
                <c:pt idx="16">
                  <c:v>22.586200000000002</c:v>
                </c:pt>
                <c:pt idx="17">
                  <c:v>22.58689</c:v>
                </c:pt>
                <c:pt idx="18">
                  <c:v>22.632570000000001</c:v>
                </c:pt>
                <c:pt idx="19">
                  <c:v>22.638210000000001</c:v>
                </c:pt>
                <c:pt idx="20">
                  <c:v>22.662990000000001</c:v>
                </c:pt>
                <c:pt idx="21">
                  <c:v>22.59967</c:v>
                </c:pt>
                <c:pt idx="22">
                  <c:v>22.601590000000002</c:v>
                </c:pt>
                <c:pt idx="23">
                  <c:v>22.6312</c:v>
                </c:pt>
                <c:pt idx="24">
                  <c:v>22.609279999999998</c:v>
                </c:pt>
                <c:pt idx="25">
                  <c:v>22.643380000000001</c:v>
                </c:pt>
                <c:pt idx="26">
                  <c:v>22.656549999999999</c:v>
                </c:pt>
                <c:pt idx="27">
                  <c:v>22.681989999999999</c:v>
                </c:pt>
                <c:pt idx="28">
                  <c:v>22.62379</c:v>
                </c:pt>
                <c:pt idx="29">
                  <c:v>22.625219999999999</c:v>
                </c:pt>
                <c:pt idx="30">
                  <c:v>22.62426</c:v>
                </c:pt>
                <c:pt idx="31">
                  <c:v>22.667750000000002</c:v>
                </c:pt>
                <c:pt idx="32">
                  <c:v>22.687619999999999</c:v>
                </c:pt>
                <c:pt idx="33">
                  <c:v>22.690670000000001</c:v>
                </c:pt>
                <c:pt idx="34">
                  <c:v>22.696280000000002</c:v>
                </c:pt>
                <c:pt idx="35">
                  <c:v>4.9194000000000004</c:v>
                </c:pt>
                <c:pt idx="36">
                  <c:v>2.89364</c:v>
                </c:pt>
                <c:pt idx="37">
                  <c:v>2.89385</c:v>
                </c:pt>
                <c:pt idx="38">
                  <c:v>2.9134799999999998</c:v>
                </c:pt>
                <c:pt idx="39">
                  <c:v>3.0981100000000001</c:v>
                </c:pt>
                <c:pt idx="40">
                  <c:v>3.1220599999999998</c:v>
                </c:pt>
                <c:pt idx="41">
                  <c:v>6.7347700000000001</c:v>
                </c:pt>
                <c:pt idx="42">
                  <c:v>6.8400100000000004</c:v>
                </c:pt>
                <c:pt idx="43">
                  <c:v>9.3034599999999994</c:v>
                </c:pt>
                <c:pt idx="44">
                  <c:v>22.680689999999998</c:v>
                </c:pt>
                <c:pt idx="45">
                  <c:v>22.750109999999999</c:v>
                </c:pt>
                <c:pt idx="46">
                  <c:v>22.58004</c:v>
                </c:pt>
                <c:pt idx="47">
                  <c:v>22.61833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C55-4CA5-B779-82F90A3CADC5}"/>
            </c:ext>
          </c:extLst>
        </c:ser>
        <c:ser>
          <c:idx val="5"/>
          <c:order val="5"/>
          <c:tx>
            <c:strRef>
              <c:f>DEMANDA_UL!$BI$20</c:f>
              <c:strCache>
                <c:ptCount val="1"/>
                <c:pt idx="0">
                  <c:v>ARES-COTARUSE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DEMANDA_UL!$BI$21:$BI$68</c:f>
              <c:numCache>
                <c:formatCode>#,##0.0</c:formatCode>
                <c:ptCount val="48"/>
                <c:pt idx="0">
                  <c:v>23.868089999999999</c:v>
                </c:pt>
                <c:pt idx="1">
                  <c:v>24.595030000000001</c:v>
                </c:pt>
                <c:pt idx="2">
                  <c:v>25.599160000000001</c:v>
                </c:pt>
                <c:pt idx="3">
                  <c:v>25.062339999999999</c:v>
                </c:pt>
                <c:pt idx="4">
                  <c:v>25.256060000000002</c:v>
                </c:pt>
                <c:pt idx="5">
                  <c:v>24.663450000000001</c:v>
                </c:pt>
                <c:pt idx="6">
                  <c:v>24.352309999999999</c:v>
                </c:pt>
                <c:pt idx="7">
                  <c:v>24.630109999999998</c:v>
                </c:pt>
                <c:pt idx="8">
                  <c:v>25.260729999999999</c:v>
                </c:pt>
                <c:pt idx="9">
                  <c:v>25.038989999999998</c:v>
                </c:pt>
                <c:pt idx="10">
                  <c:v>24.42409</c:v>
                </c:pt>
                <c:pt idx="11">
                  <c:v>23.39406</c:v>
                </c:pt>
                <c:pt idx="12">
                  <c:v>21.037510000000001</c:v>
                </c:pt>
                <c:pt idx="13">
                  <c:v>21.997350000000001</c:v>
                </c:pt>
                <c:pt idx="14">
                  <c:v>22.008780000000002</c:v>
                </c:pt>
                <c:pt idx="15">
                  <c:v>22.595079999999999</c:v>
                </c:pt>
                <c:pt idx="16">
                  <c:v>23.763480000000001</c:v>
                </c:pt>
                <c:pt idx="17">
                  <c:v>23.852119999999999</c:v>
                </c:pt>
                <c:pt idx="18">
                  <c:v>24.752659999999999</c:v>
                </c:pt>
                <c:pt idx="19">
                  <c:v>25.84083</c:v>
                </c:pt>
                <c:pt idx="20">
                  <c:v>26.605830000000001</c:v>
                </c:pt>
                <c:pt idx="21">
                  <c:v>28.274329999999999</c:v>
                </c:pt>
                <c:pt idx="22">
                  <c:v>28.03171</c:v>
                </c:pt>
                <c:pt idx="23">
                  <c:v>28.148800000000001</c:v>
                </c:pt>
                <c:pt idx="24">
                  <c:v>27.282889999999998</c:v>
                </c:pt>
                <c:pt idx="25">
                  <c:v>23.609629999999999</c:v>
                </c:pt>
                <c:pt idx="26">
                  <c:v>24.901959999999999</c:v>
                </c:pt>
                <c:pt idx="27">
                  <c:v>25.012740000000001</c:v>
                </c:pt>
                <c:pt idx="28">
                  <c:v>26.241630000000001</c:v>
                </c:pt>
                <c:pt idx="29">
                  <c:v>28.014690000000002</c:v>
                </c:pt>
                <c:pt idx="30">
                  <c:v>28.691739999999999</c:v>
                </c:pt>
                <c:pt idx="31">
                  <c:v>28.464490000000001</c:v>
                </c:pt>
                <c:pt idx="32">
                  <c:v>28.004930000000002</c:v>
                </c:pt>
                <c:pt idx="33">
                  <c:v>28.410119999999999</c:v>
                </c:pt>
                <c:pt idx="34">
                  <c:v>26.99737</c:v>
                </c:pt>
                <c:pt idx="35">
                  <c:v>26.071770000000001</c:v>
                </c:pt>
                <c:pt idx="36">
                  <c:v>25.12847</c:v>
                </c:pt>
                <c:pt idx="37">
                  <c:v>25.686240000000002</c:v>
                </c:pt>
                <c:pt idx="38">
                  <c:v>26.593620000000001</c:v>
                </c:pt>
                <c:pt idx="39">
                  <c:v>28.225269999999998</c:v>
                </c:pt>
                <c:pt idx="40">
                  <c:v>28.97034</c:v>
                </c:pt>
                <c:pt idx="41">
                  <c:v>29.188890000000001</c:v>
                </c:pt>
                <c:pt idx="42">
                  <c:v>29.13888</c:v>
                </c:pt>
                <c:pt idx="43">
                  <c:v>29.308669999999999</c:v>
                </c:pt>
                <c:pt idx="44">
                  <c:v>29.61618</c:v>
                </c:pt>
                <c:pt idx="45">
                  <c:v>29.47157</c:v>
                </c:pt>
                <c:pt idx="46">
                  <c:v>30.171199999999999</c:v>
                </c:pt>
                <c:pt idx="47">
                  <c:v>29.519469999999998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C55-4CA5-B779-82F90A3CADC5}"/>
            </c:ext>
          </c:extLst>
        </c:ser>
        <c:ser>
          <c:idx val="6"/>
          <c:order val="6"/>
          <c:tx>
            <c:strRef>
              <c:f>DEMANDA_UL!$BJ$20</c:f>
              <c:strCache>
                <c:ptCount val="1"/>
                <c:pt idx="0">
                  <c:v>ARES-CALLALLI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DEMANDA_UL!$BJ$21:$BJ$68</c:f>
              <c:numCache>
                <c:formatCode>#,##0.0</c:formatCode>
                <c:ptCount val="48"/>
                <c:pt idx="0">
                  <c:v>0.78</c:v>
                </c:pt>
                <c:pt idx="1">
                  <c:v>0.79</c:v>
                </c:pt>
                <c:pt idx="2">
                  <c:v>0.78</c:v>
                </c:pt>
                <c:pt idx="3">
                  <c:v>0.77</c:v>
                </c:pt>
                <c:pt idx="4">
                  <c:v>0.76</c:v>
                </c:pt>
                <c:pt idx="5">
                  <c:v>0.78</c:v>
                </c:pt>
                <c:pt idx="6">
                  <c:v>0.78</c:v>
                </c:pt>
                <c:pt idx="7">
                  <c:v>0.78</c:v>
                </c:pt>
                <c:pt idx="8">
                  <c:v>0.78</c:v>
                </c:pt>
                <c:pt idx="9">
                  <c:v>0.81</c:v>
                </c:pt>
                <c:pt idx="10">
                  <c:v>0.8</c:v>
                </c:pt>
                <c:pt idx="11">
                  <c:v>0.75</c:v>
                </c:pt>
                <c:pt idx="12">
                  <c:v>0.78</c:v>
                </c:pt>
                <c:pt idx="13">
                  <c:v>0.81</c:v>
                </c:pt>
                <c:pt idx="14">
                  <c:v>0.76</c:v>
                </c:pt>
                <c:pt idx="15">
                  <c:v>0.73</c:v>
                </c:pt>
                <c:pt idx="16">
                  <c:v>0.64</c:v>
                </c:pt>
                <c:pt idx="17">
                  <c:v>0.65</c:v>
                </c:pt>
                <c:pt idx="18">
                  <c:v>0.64</c:v>
                </c:pt>
                <c:pt idx="19">
                  <c:v>0.66</c:v>
                </c:pt>
                <c:pt idx="20">
                  <c:v>0.62</c:v>
                </c:pt>
                <c:pt idx="21">
                  <c:v>0.63</c:v>
                </c:pt>
                <c:pt idx="22">
                  <c:v>0.67</c:v>
                </c:pt>
                <c:pt idx="23">
                  <c:v>0.73</c:v>
                </c:pt>
                <c:pt idx="24">
                  <c:v>0.74</c:v>
                </c:pt>
                <c:pt idx="25">
                  <c:v>0.71</c:v>
                </c:pt>
                <c:pt idx="26">
                  <c:v>0.69</c:v>
                </c:pt>
                <c:pt idx="27">
                  <c:v>0.75</c:v>
                </c:pt>
                <c:pt idx="28">
                  <c:v>0.74</c:v>
                </c:pt>
                <c:pt idx="29">
                  <c:v>0.71</c:v>
                </c:pt>
                <c:pt idx="30">
                  <c:v>0.63</c:v>
                </c:pt>
                <c:pt idx="31">
                  <c:v>0.69</c:v>
                </c:pt>
                <c:pt idx="32">
                  <c:v>0.78</c:v>
                </c:pt>
                <c:pt idx="33">
                  <c:v>0.77</c:v>
                </c:pt>
                <c:pt idx="34">
                  <c:v>0.84</c:v>
                </c:pt>
                <c:pt idx="35">
                  <c:v>0.91</c:v>
                </c:pt>
                <c:pt idx="36">
                  <c:v>0.93</c:v>
                </c:pt>
                <c:pt idx="37">
                  <c:v>0.98</c:v>
                </c:pt>
                <c:pt idx="38">
                  <c:v>0.94</c:v>
                </c:pt>
                <c:pt idx="39">
                  <c:v>0.95</c:v>
                </c:pt>
                <c:pt idx="40">
                  <c:v>0.95</c:v>
                </c:pt>
                <c:pt idx="41">
                  <c:v>0.94</c:v>
                </c:pt>
                <c:pt idx="42">
                  <c:v>0.91</c:v>
                </c:pt>
                <c:pt idx="43">
                  <c:v>0.91</c:v>
                </c:pt>
                <c:pt idx="44">
                  <c:v>0.92</c:v>
                </c:pt>
                <c:pt idx="45">
                  <c:v>0.89</c:v>
                </c:pt>
                <c:pt idx="46">
                  <c:v>0.89</c:v>
                </c:pt>
                <c:pt idx="47">
                  <c:v>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C55-4CA5-B779-82F90A3CADC5}"/>
            </c:ext>
          </c:extLst>
        </c:ser>
        <c:ser>
          <c:idx val="7"/>
          <c:order val="7"/>
          <c:tx>
            <c:strRef>
              <c:f>DEMANDA_UL!$BK$20</c:f>
              <c:strCache>
                <c:ptCount val="1"/>
                <c:pt idx="0">
                  <c:v>MINERA BUENAVENTURA - ARES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DEMANDA_UL!$BK$21:$BK$68</c:f>
              <c:numCache>
                <c:formatCode>#,##0.0</c:formatCode>
                <c:ptCount val="48"/>
                <c:pt idx="0">
                  <c:v>10.44</c:v>
                </c:pt>
                <c:pt idx="1">
                  <c:v>10.38</c:v>
                </c:pt>
                <c:pt idx="2">
                  <c:v>10.25</c:v>
                </c:pt>
                <c:pt idx="3">
                  <c:v>10.09</c:v>
                </c:pt>
                <c:pt idx="4">
                  <c:v>10.33</c:v>
                </c:pt>
                <c:pt idx="5">
                  <c:v>10.39</c:v>
                </c:pt>
                <c:pt idx="6">
                  <c:v>10.4</c:v>
                </c:pt>
                <c:pt idx="7">
                  <c:v>10.35</c:v>
                </c:pt>
                <c:pt idx="8">
                  <c:v>10.55</c:v>
                </c:pt>
                <c:pt idx="9">
                  <c:v>10.119999999999999</c:v>
                </c:pt>
                <c:pt idx="10">
                  <c:v>9.5399999999999991</c:v>
                </c:pt>
                <c:pt idx="11">
                  <c:v>9.19</c:v>
                </c:pt>
                <c:pt idx="12">
                  <c:v>8.68</c:v>
                </c:pt>
                <c:pt idx="13">
                  <c:v>8.58</c:v>
                </c:pt>
                <c:pt idx="14">
                  <c:v>8.57</c:v>
                </c:pt>
                <c:pt idx="15">
                  <c:v>8.4700000000000006</c:v>
                </c:pt>
                <c:pt idx="16">
                  <c:v>8.73</c:v>
                </c:pt>
                <c:pt idx="17">
                  <c:v>9.3000000000000007</c:v>
                </c:pt>
                <c:pt idx="18">
                  <c:v>9.6199999999999992</c:v>
                </c:pt>
                <c:pt idx="19">
                  <c:v>9.83</c:v>
                </c:pt>
                <c:pt idx="20">
                  <c:v>9.75</c:v>
                </c:pt>
                <c:pt idx="21">
                  <c:v>9.2799999999999994</c:v>
                </c:pt>
                <c:pt idx="22">
                  <c:v>9.3699999999999992</c:v>
                </c:pt>
                <c:pt idx="23">
                  <c:v>9.25</c:v>
                </c:pt>
                <c:pt idx="24">
                  <c:v>9.1300000000000008</c:v>
                </c:pt>
                <c:pt idx="25">
                  <c:v>8.81</c:v>
                </c:pt>
                <c:pt idx="26">
                  <c:v>8.99</c:v>
                </c:pt>
                <c:pt idx="27">
                  <c:v>9.2200000000000006</c:v>
                </c:pt>
                <c:pt idx="28">
                  <c:v>9.6</c:v>
                </c:pt>
                <c:pt idx="29">
                  <c:v>9.9499999999999993</c:v>
                </c:pt>
                <c:pt idx="30">
                  <c:v>10.17</c:v>
                </c:pt>
                <c:pt idx="31">
                  <c:v>9.8699999999999992</c:v>
                </c:pt>
                <c:pt idx="32">
                  <c:v>9.99</c:v>
                </c:pt>
                <c:pt idx="33">
                  <c:v>9.77</c:v>
                </c:pt>
                <c:pt idx="34">
                  <c:v>8.36</c:v>
                </c:pt>
                <c:pt idx="35">
                  <c:v>8.1300000000000008</c:v>
                </c:pt>
                <c:pt idx="36">
                  <c:v>7.84</c:v>
                </c:pt>
                <c:pt idx="37">
                  <c:v>7.8</c:v>
                </c:pt>
                <c:pt idx="38">
                  <c:v>7.92</c:v>
                </c:pt>
                <c:pt idx="39">
                  <c:v>8.3000000000000007</c:v>
                </c:pt>
                <c:pt idx="40">
                  <c:v>8.49</c:v>
                </c:pt>
                <c:pt idx="41">
                  <c:v>8.85</c:v>
                </c:pt>
                <c:pt idx="42">
                  <c:v>9.36</c:v>
                </c:pt>
                <c:pt idx="43">
                  <c:v>10.55</c:v>
                </c:pt>
                <c:pt idx="44">
                  <c:v>10.64</c:v>
                </c:pt>
                <c:pt idx="45">
                  <c:v>10.6</c:v>
                </c:pt>
                <c:pt idx="46">
                  <c:v>10.97</c:v>
                </c:pt>
                <c:pt idx="47">
                  <c:v>11.07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C55-4CA5-B779-82F90A3CADC5}"/>
            </c:ext>
          </c:extLst>
        </c:ser>
        <c:ser>
          <c:idx val="8"/>
          <c:order val="8"/>
          <c:tx>
            <c:strRef>
              <c:f>DEMANDA_UL!$BL$20</c:f>
              <c:strCache>
                <c:ptCount val="1"/>
                <c:pt idx="0">
                  <c:v>MINERA BUENAVENTURA - TAMBOMAYO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DEMANDA_UL!$BL$21:$BL$68</c:f>
              <c:numCache>
                <c:formatCode>#,##0.0</c:formatCode>
                <c:ptCount val="48"/>
                <c:pt idx="0">
                  <c:v>7.4</c:v>
                </c:pt>
                <c:pt idx="1">
                  <c:v>7.39</c:v>
                </c:pt>
                <c:pt idx="2">
                  <c:v>7.13</c:v>
                </c:pt>
                <c:pt idx="3">
                  <c:v>7.2</c:v>
                </c:pt>
                <c:pt idx="4">
                  <c:v>7.23</c:v>
                </c:pt>
                <c:pt idx="5">
                  <c:v>7.21</c:v>
                </c:pt>
                <c:pt idx="6">
                  <c:v>7.24</c:v>
                </c:pt>
                <c:pt idx="7">
                  <c:v>7.02</c:v>
                </c:pt>
                <c:pt idx="8">
                  <c:v>6.72</c:v>
                </c:pt>
                <c:pt idx="9">
                  <c:v>6.54</c:v>
                </c:pt>
                <c:pt idx="10">
                  <c:v>6.88</c:v>
                </c:pt>
                <c:pt idx="11">
                  <c:v>6.78</c:v>
                </c:pt>
                <c:pt idx="12">
                  <c:v>6.67</c:v>
                </c:pt>
                <c:pt idx="13">
                  <c:v>6.41</c:v>
                </c:pt>
                <c:pt idx="14">
                  <c:v>6.33</c:v>
                </c:pt>
                <c:pt idx="15">
                  <c:v>6.75</c:v>
                </c:pt>
                <c:pt idx="16">
                  <c:v>6.97</c:v>
                </c:pt>
                <c:pt idx="17">
                  <c:v>7.07</c:v>
                </c:pt>
                <c:pt idx="18">
                  <c:v>7.18</c:v>
                </c:pt>
                <c:pt idx="19">
                  <c:v>7.18</c:v>
                </c:pt>
                <c:pt idx="20">
                  <c:v>6.88</c:v>
                </c:pt>
                <c:pt idx="21">
                  <c:v>6.95</c:v>
                </c:pt>
                <c:pt idx="22">
                  <c:v>7.08</c:v>
                </c:pt>
                <c:pt idx="23">
                  <c:v>6.85</c:v>
                </c:pt>
                <c:pt idx="24">
                  <c:v>6.72</c:v>
                </c:pt>
                <c:pt idx="25">
                  <c:v>7.01</c:v>
                </c:pt>
                <c:pt idx="26">
                  <c:v>7.31</c:v>
                </c:pt>
                <c:pt idx="27">
                  <c:v>7.32</c:v>
                </c:pt>
                <c:pt idx="28">
                  <c:v>7.76</c:v>
                </c:pt>
                <c:pt idx="29">
                  <c:v>7.43</c:v>
                </c:pt>
                <c:pt idx="30">
                  <c:v>7.21</c:v>
                </c:pt>
                <c:pt idx="31">
                  <c:v>7.39</c:v>
                </c:pt>
                <c:pt idx="32">
                  <c:v>7.11</c:v>
                </c:pt>
                <c:pt idx="33">
                  <c:v>6.98</c:v>
                </c:pt>
                <c:pt idx="34">
                  <c:v>6.77</c:v>
                </c:pt>
                <c:pt idx="35">
                  <c:v>6.62</c:v>
                </c:pt>
                <c:pt idx="36">
                  <c:v>6.32</c:v>
                </c:pt>
                <c:pt idx="37">
                  <c:v>6.68</c:v>
                </c:pt>
                <c:pt idx="38">
                  <c:v>7.08</c:v>
                </c:pt>
                <c:pt idx="39">
                  <c:v>7.16</c:v>
                </c:pt>
                <c:pt idx="40">
                  <c:v>7.1</c:v>
                </c:pt>
                <c:pt idx="41">
                  <c:v>8.0500000000000007</c:v>
                </c:pt>
                <c:pt idx="42">
                  <c:v>7.48</c:v>
                </c:pt>
                <c:pt idx="43">
                  <c:v>7.47</c:v>
                </c:pt>
                <c:pt idx="44">
                  <c:v>7.1</c:v>
                </c:pt>
                <c:pt idx="45">
                  <c:v>6.76</c:v>
                </c:pt>
                <c:pt idx="46">
                  <c:v>7.15</c:v>
                </c:pt>
                <c:pt idx="47">
                  <c:v>7.03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C55-4CA5-B779-82F90A3CADC5}"/>
            </c:ext>
          </c:extLst>
        </c:ser>
        <c:ser>
          <c:idx val="9"/>
          <c:order val="9"/>
          <c:tx>
            <c:strRef>
              <c:f>DEMANDA_UL!$BM$20</c:f>
              <c:strCache>
                <c:ptCount val="1"/>
                <c:pt idx="0">
                  <c:v>CERRO VERDE (HIDROMETALÚRGICA)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DEMANDA_UL!$BM$21:$BM$68</c:f>
              <c:numCache>
                <c:formatCode>#,##0.0</c:formatCode>
                <c:ptCount val="48"/>
                <c:pt idx="0">
                  <c:v>25.420200000000001</c:v>
                </c:pt>
                <c:pt idx="1">
                  <c:v>25.364419999999999</c:v>
                </c:pt>
                <c:pt idx="2">
                  <c:v>25.399699999999999</c:v>
                </c:pt>
                <c:pt idx="3">
                  <c:v>25.36476</c:v>
                </c:pt>
                <c:pt idx="4">
                  <c:v>25.151440000000001</c:v>
                </c:pt>
                <c:pt idx="5">
                  <c:v>25.072189999999999</c:v>
                </c:pt>
                <c:pt idx="6">
                  <c:v>25.061109999999999</c:v>
                </c:pt>
                <c:pt idx="7">
                  <c:v>24.958880000000001</c:v>
                </c:pt>
                <c:pt idx="8">
                  <c:v>24.997409999999999</c:v>
                </c:pt>
                <c:pt idx="9">
                  <c:v>25.00516</c:v>
                </c:pt>
                <c:pt idx="10">
                  <c:v>24.894480000000001</c:v>
                </c:pt>
                <c:pt idx="11">
                  <c:v>25.07422</c:v>
                </c:pt>
                <c:pt idx="12">
                  <c:v>24.76953</c:v>
                </c:pt>
                <c:pt idx="13">
                  <c:v>24.769970000000001</c:v>
                </c:pt>
                <c:pt idx="14">
                  <c:v>24.958469999999998</c:v>
                </c:pt>
                <c:pt idx="15">
                  <c:v>24.800419999999999</c:v>
                </c:pt>
                <c:pt idx="16">
                  <c:v>25.13672</c:v>
                </c:pt>
                <c:pt idx="17">
                  <c:v>25.156759999999998</c:v>
                </c:pt>
                <c:pt idx="18">
                  <c:v>25.13974</c:v>
                </c:pt>
                <c:pt idx="19">
                  <c:v>25.179670000000002</c:v>
                </c:pt>
                <c:pt idx="20">
                  <c:v>25.419080000000001</c:v>
                </c:pt>
                <c:pt idx="21">
                  <c:v>25.411650000000002</c:v>
                </c:pt>
                <c:pt idx="22">
                  <c:v>25.44473</c:v>
                </c:pt>
                <c:pt idx="23">
                  <c:v>25.528410000000001</c:v>
                </c:pt>
                <c:pt idx="24">
                  <c:v>25.558769999999999</c:v>
                </c:pt>
                <c:pt idx="25">
                  <c:v>25.66789</c:v>
                </c:pt>
                <c:pt idx="26">
                  <c:v>25.68976</c:v>
                </c:pt>
                <c:pt idx="27">
                  <c:v>25.565000000000001</c:v>
                </c:pt>
                <c:pt idx="28">
                  <c:v>25.574480000000001</c:v>
                </c:pt>
                <c:pt idx="29">
                  <c:v>25.46453</c:v>
                </c:pt>
                <c:pt idx="30">
                  <c:v>25.264559999999999</c:v>
                </c:pt>
                <c:pt idx="31">
                  <c:v>25.258040000000001</c:v>
                </c:pt>
                <c:pt idx="32">
                  <c:v>25.174569999999999</c:v>
                </c:pt>
                <c:pt idx="33">
                  <c:v>25.147690000000001</c:v>
                </c:pt>
                <c:pt idx="34">
                  <c:v>25.214549999999999</c:v>
                </c:pt>
                <c:pt idx="35">
                  <c:v>25.515460000000001</c:v>
                </c:pt>
                <c:pt idx="36">
                  <c:v>25.271719999999998</c:v>
                </c:pt>
                <c:pt idx="37">
                  <c:v>25.192450000000001</c:v>
                </c:pt>
                <c:pt idx="38">
                  <c:v>25.262640000000001</c:v>
                </c:pt>
                <c:pt idx="39">
                  <c:v>25.42651</c:v>
                </c:pt>
                <c:pt idx="40">
                  <c:v>25.408000000000001</c:v>
                </c:pt>
                <c:pt idx="41">
                  <c:v>25.530390000000001</c:v>
                </c:pt>
                <c:pt idx="42">
                  <c:v>25.32649</c:v>
                </c:pt>
                <c:pt idx="43">
                  <c:v>25.445820000000001</c:v>
                </c:pt>
                <c:pt idx="44">
                  <c:v>25.464580000000002</c:v>
                </c:pt>
                <c:pt idx="45">
                  <c:v>25.16508</c:v>
                </c:pt>
                <c:pt idx="46">
                  <c:v>25.41039</c:v>
                </c:pt>
                <c:pt idx="47">
                  <c:v>25.163650000000001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C55-4CA5-B779-82F90A3CADC5}"/>
            </c:ext>
          </c:extLst>
        </c:ser>
        <c:ser>
          <c:idx val="10"/>
          <c:order val="10"/>
          <c:tx>
            <c:strRef>
              <c:f>DEMANDA_UL!$BN$20</c:f>
              <c:strCache>
                <c:ptCount val="1"/>
                <c:pt idx="0">
                  <c:v>CERRO VERDE - SULFUROS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DEMANDA_UL!$BN$21:$BN$68</c:f>
              <c:numCache>
                <c:formatCode>#,##0.0</c:formatCode>
                <c:ptCount val="48"/>
                <c:pt idx="0">
                  <c:v>104.87114</c:v>
                </c:pt>
                <c:pt idx="1">
                  <c:v>106.62119</c:v>
                </c:pt>
                <c:pt idx="2">
                  <c:v>102.64729</c:v>
                </c:pt>
                <c:pt idx="3">
                  <c:v>107.58934000000001</c:v>
                </c:pt>
                <c:pt idx="4">
                  <c:v>100.84177</c:v>
                </c:pt>
                <c:pt idx="5">
                  <c:v>93.028829999999999</c:v>
                </c:pt>
                <c:pt idx="6">
                  <c:v>100.30135</c:v>
                </c:pt>
                <c:pt idx="7">
                  <c:v>103.5457</c:v>
                </c:pt>
                <c:pt idx="8">
                  <c:v>98.431319999999999</c:v>
                </c:pt>
                <c:pt idx="9">
                  <c:v>98.695779999999999</c:v>
                </c:pt>
                <c:pt idx="10">
                  <c:v>100.38417</c:v>
                </c:pt>
                <c:pt idx="11">
                  <c:v>100.19449</c:v>
                </c:pt>
                <c:pt idx="12">
                  <c:v>99.845749999999995</c:v>
                </c:pt>
                <c:pt idx="13">
                  <c:v>100.72627</c:v>
                </c:pt>
                <c:pt idx="14">
                  <c:v>102.79461999999999</c:v>
                </c:pt>
                <c:pt idx="15">
                  <c:v>99.936369999999997</c:v>
                </c:pt>
                <c:pt idx="16">
                  <c:v>103.30714999999999</c:v>
                </c:pt>
                <c:pt idx="17">
                  <c:v>140.87166999999999</c:v>
                </c:pt>
                <c:pt idx="18">
                  <c:v>127.91824</c:v>
                </c:pt>
                <c:pt idx="19">
                  <c:v>128.31125</c:v>
                </c:pt>
                <c:pt idx="20">
                  <c:v>124.88299000000001</c:v>
                </c:pt>
                <c:pt idx="21">
                  <c:v>129.73627999999999</c:v>
                </c:pt>
                <c:pt idx="22">
                  <c:v>127.65243</c:v>
                </c:pt>
                <c:pt idx="23">
                  <c:v>107.96589</c:v>
                </c:pt>
                <c:pt idx="24">
                  <c:v>106.38070999999999</c:v>
                </c:pt>
                <c:pt idx="25">
                  <c:v>101.79037</c:v>
                </c:pt>
                <c:pt idx="26">
                  <c:v>110.84425</c:v>
                </c:pt>
                <c:pt idx="27">
                  <c:v>111.97929000000001</c:v>
                </c:pt>
                <c:pt idx="28">
                  <c:v>106.76372000000001</c:v>
                </c:pt>
                <c:pt idx="29">
                  <c:v>106.74405</c:v>
                </c:pt>
                <c:pt idx="30">
                  <c:v>99.581649999999996</c:v>
                </c:pt>
                <c:pt idx="31">
                  <c:v>102.7724</c:v>
                </c:pt>
                <c:pt idx="32">
                  <c:v>100.47580000000001</c:v>
                </c:pt>
                <c:pt idx="33">
                  <c:v>105.00841</c:v>
                </c:pt>
                <c:pt idx="34">
                  <c:v>103.37282</c:v>
                </c:pt>
                <c:pt idx="35">
                  <c:v>105.31057</c:v>
                </c:pt>
                <c:pt idx="36">
                  <c:v>117.3961</c:v>
                </c:pt>
                <c:pt idx="37">
                  <c:v>118.7209</c:v>
                </c:pt>
                <c:pt idx="38">
                  <c:v>130.06641999999999</c:v>
                </c:pt>
                <c:pt idx="39">
                  <c:v>134.19609</c:v>
                </c:pt>
                <c:pt idx="40">
                  <c:v>143.66302999999999</c:v>
                </c:pt>
                <c:pt idx="41">
                  <c:v>148.71938</c:v>
                </c:pt>
                <c:pt idx="42">
                  <c:v>151.22798</c:v>
                </c:pt>
                <c:pt idx="43">
                  <c:v>149.26167000000001</c:v>
                </c:pt>
                <c:pt idx="44">
                  <c:v>152.96768</c:v>
                </c:pt>
                <c:pt idx="45">
                  <c:v>122.30033</c:v>
                </c:pt>
                <c:pt idx="46">
                  <c:v>136.41041999999999</c:v>
                </c:pt>
                <c:pt idx="47">
                  <c:v>151.892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C55-4CA5-B779-82F90A3CADC5}"/>
            </c:ext>
          </c:extLst>
        </c:ser>
        <c:ser>
          <c:idx val="11"/>
          <c:order val="11"/>
          <c:tx>
            <c:strRef>
              <c:f>DEMANDA_UL!$BO$20</c:f>
              <c:strCache>
                <c:ptCount val="1"/>
                <c:pt idx="0">
                  <c:v>CERRO VERDE (AMPLIACIÓN)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DEMANDA_UL!$BO$21:$BO$68</c:f>
              <c:numCache>
                <c:formatCode>#,##0.0</c:formatCode>
                <c:ptCount val="48"/>
                <c:pt idx="0">
                  <c:v>229.95330000000001</c:v>
                </c:pt>
                <c:pt idx="1">
                  <c:v>236.23063999999999</c:v>
                </c:pt>
                <c:pt idx="2">
                  <c:v>246.29262</c:v>
                </c:pt>
                <c:pt idx="3">
                  <c:v>252.85910000000001</c:v>
                </c:pt>
                <c:pt idx="4">
                  <c:v>250.19347999999999</c:v>
                </c:pt>
                <c:pt idx="5">
                  <c:v>252.20884000000001</c:v>
                </c:pt>
                <c:pt idx="6">
                  <c:v>253.2552</c:v>
                </c:pt>
                <c:pt idx="7">
                  <c:v>256.56187</c:v>
                </c:pt>
                <c:pt idx="8">
                  <c:v>255.22257999999999</c:v>
                </c:pt>
                <c:pt idx="9">
                  <c:v>254.34468000000001</c:v>
                </c:pt>
                <c:pt idx="10">
                  <c:v>257.02884</c:v>
                </c:pt>
                <c:pt idx="11">
                  <c:v>258.68281000000002</c:v>
                </c:pt>
                <c:pt idx="12">
                  <c:v>258.97600999999997</c:v>
                </c:pt>
                <c:pt idx="13">
                  <c:v>261.16840000000002</c:v>
                </c:pt>
                <c:pt idx="14">
                  <c:v>264.20247999999998</c:v>
                </c:pt>
                <c:pt idx="15">
                  <c:v>246.83771999999999</c:v>
                </c:pt>
                <c:pt idx="16">
                  <c:v>232.06513000000001</c:v>
                </c:pt>
                <c:pt idx="17">
                  <c:v>247.38195999999999</c:v>
                </c:pt>
                <c:pt idx="18">
                  <c:v>248.64671999999999</c:v>
                </c:pt>
                <c:pt idx="19">
                  <c:v>247.97682</c:v>
                </c:pt>
                <c:pt idx="20">
                  <c:v>246.98833999999999</c:v>
                </c:pt>
                <c:pt idx="21">
                  <c:v>239.76434</c:v>
                </c:pt>
                <c:pt idx="22">
                  <c:v>266.81148000000002</c:v>
                </c:pt>
                <c:pt idx="23">
                  <c:v>264.25188000000003</c:v>
                </c:pt>
                <c:pt idx="24">
                  <c:v>236.92385999999999</c:v>
                </c:pt>
                <c:pt idx="25">
                  <c:v>262.35691000000003</c:v>
                </c:pt>
                <c:pt idx="26">
                  <c:v>276.03098</c:v>
                </c:pt>
                <c:pt idx="27">
                  <c:v>273.50200000000001</c:v>
                </c:pt>
                <c:pt idx="28">
                  <c:v>271.90132999999997</c:v>
                </c:pt>
                <c:pt idx="29">
                  <c:v>271.84102999999999</c:v>
                </c:pt>
                <c:pt idx="30">
                  <c:v>274.43975</c:v>
                </c:pt>
                <c:pt idx="31">
                  <c:v>274.22516000000002</c:v>
                </c:pt>
                <c:pt idx="32">
                  <c:v>279.50670000000002</c:v>
                </c:pt>
                <c:pt idx="33">
                  <c:v>281.48651999999998</c:v>
                </c:pt>
                <c:pt idx="34">
                  <c:v>275.67378000000002</c:v>
                </c:pt>
                <c:pt idx="35">
                  <c:v>273.76438000000002</c:v>
                </c:pt>
                <c:pt idx="36">
                  <c:v>278.17977999999999</c:v>
                </c:pt>
                <c:pt idx="37">
                  <c:v>283.71884</c:v>
                </c:pt>
                <c:pt idx="38">
                  <c:v>285.29491000000002</c:v>
                </c:pt>
                <c:pt idx="39">
                  <c:v>282.53595000000001</c:v>
                </c:pt>
                <c:pt idx="40">
                  <c:v>277.59866</c:v>
                </c:pt>
                <c:pt idx="41">
                  <c:v>282.97861</c:v>
                </c:pt>
                <c:pt idx="42">
                  <c:v>284.45303000000001</c:v>
                </c:pt>
                <c:pt idx="43">
                  <c:v>289.26772999999997</c:v>
                </c:pt>
                <c:pt idx="44">
                  <c:v>287.79570000000001</c:v>
                </c:pt>
                <c:pt idx="45">
                  <c:v>287.78867000000002</c:v>
                </c:pt>
                <c:pt idx="46">
                  <c:v>290.81</c:v>
                </c:pt>
                <c:pt idx="47">
                  <c:v>293.85225000000003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C55-4CA5-B779-82F90A3CADC5}"/>
            </c:ext>
          </c:extLst>
        </c:ser>
        <c:ser>
          <c:idx val="12"/>
          <c:order val="12"/>
          <c:tx>
            <c:strRef>
              <c:f>DEMANDA_UL!$BP$20</c:f>
              <c:strCache>
                <c:ptCount val="1"/>
                <c:pt idx="0">
                  <c:v>LAS_BAMBAS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DEMANDA_UL!$BP$21:$BP$68</c:f>
              <c:numCache>
                <c:formatCode>#,##0.0</c:formatCode>
                <c:ptCount val="48"/>
                <c:pt idx="0">
                  <c:v>153.97583</c:v>
                </c:pt>
                <c:pt idx="1">
                  <c:v>155.54174</c:v>
                </c:pt>
                <c:pt idx="2">
                  <c:v>162.49178000000001</c:v>
                </c:pt>
                <c:pt idx="3">
                  <c:v>153.84398999999999</c:v>
                </c:pt>
                <c:pt idx="4">
                  <c:v>154.77701999999999</c:v>
                </c:pt>
                <c:pt idx="5">
                  <c:v>157.62961999999999</c:v>
                </c:pt>
                <c:pt idx="6">
                  <c:v>158.27206000000001</c:v>
                </c:pt>
                <c:pt idx="7">
                  <c:v>159.75577000000001</c:v>
                </c:pt>
                <c:pt idx="8">
                  <c:v>155.93343999999999</c:v>
                </c:pt>
                <c:pt idx="9">
                  <c:v>154.89568</c:v>
                </c:pt>
                <c:pt idx="10">
                  <c:v>152.58635000000001</c:v>
                </c:pt>
                <c:pt idx="11">
                  <c:v>144.23913999999999</c:v>
                </c:pt>
                <c:pt idx="12">
                  <c:v>155.85333</c:v>
                </c:pt>
                <c:pt idx="13">
                  <c:v>160.41943000000001</c:v>
                </c:pt>
                <c:pt idx="14">
                  <c:v>155.26644999999999</c:v>
                </c:pt>
                <c:pt idx="15">
                  <c:v>155.79388</c:v>
                </c:pt>
                <c:pt idx="16">
                  <c:v>151.71822</c:v>
                </c:pt>
                <c:pt idx="17">
                  <c:v>156.80211</c:v>
                </c:pt>
                <c:pt idx="18">
                  <c:v>155.12359000000001</c:v>
                </c:pt>
                <c:pt idx="19">
                  <c:v>155.13373999999999</c:v>
                </c:pt>
                <c:pt idx="20">
                  <c:v>154.17777000000001</c:v>
                </c:pt>
                <c:pt idx="21">
                  <c:v>140.35828000000001</c:v>
                </c:pt>
                <c:pt idx="22">
                  <c:v>153.58256</c:v>
                </c:pt>
                <c:pt idx="23">
                  <c:v>139.28310999999999</c:v>
                </c:pt>
                <c:pt idx="24">
                  <c:v>137.93472</c:v>
                </c:pt>
                <c:pt idx="25">
                  <c:v>147.50157999999999</c:v>
                </c:pt>
                <c:pt idx="26">
                  <c:v>153.95697000000001</c:v>
                </c:pt>
                <c:pt idx="27">
                  <c:v>161.19385</c:v>
                </c:pt>
                <c:pt idx="28">
                  <c:v>157.44042999999999</c:v>
                </c:pt>
                <c:pt idx="29">
                  <c:v>161.38070999999999</c:v>
                </c:pt>
                <c:pt idx="30">
                  <c:v>156.40837999999999</c:v>
                </c:pt>
                <c:pt idx="31">
                  <c:v>162.30572000000001</c:v>
                </c:pt>
                <c:pt idx="32">
                  <c:v>161.86510000000001</c:v>
                </c:pt>
                <c:pt idx="33">
                  <c:v>161.50113999999999</c:v>
                </c:pt>
                <c:pt idx="34">
                  <c:v>163.92937000000001</c:v>
                </c:pt>
                <c:pt idx="35">
                  <c:v>160.50726</c:v>
                </c:pt>
                <c:pt idx="36">
                  <c:v>151.89985999999999</c:v>
                </c:pt>
                <c:pt idx="37">
                  <c:v>159.47148000000001</c:v>
                </c:pt>
                <c:pt idx="38">
                  <c:v>156.26907</c:v>
                </c:pt>
                <c:pt idx="39">
                  <c:v>161.96403000000001</c:v>
                </c:pt>
                <c:pt idx="40">
                  <c:v>157.3263</c:v>
                </c:pt>
                <c:pt idx="41">
                  <c:v>163.27042</c:v>
                </c:pt>
                <c:pt idx="42">
                  <c:v>161.73878999999999</c:v>
                </c:pt>
                <c:pt idx="43">
                  <c:v>163.36246</c:v>
                </c:pt>
                <c:pt idx="44">
                  <c:v>161.43218999999999</c:v>
                </c:pt>
                <c:pt idx="45">
                  <c:v>162.26429999999999</c:v>
                </c:pt>
                <c:pt idx="46">
                  <c:v>161.65627000000001</c:v>
                </c:pt>
                <c:pt idx="47">
                  <c:v>158.21366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C55-4CA5-B779-82F90A3CADC5}"/>
            </c:ext>
          </c:extLst>
        </c:ser>
        <c:ser>
          <c:idx val="13"/>
          <c:order val="13"/>
          <c:tx>
            <c:strRef>
              <c:f>DEMANDA_UL!$BQ$20</c:f>
              <c:strCache>
                <c:ptCount val="1"/>
                <c:pt idx="0">
                  <c:v>MINSUR - SAN RAFAEL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DEMANDA_UL!$BQ$21:$BQ$68</c:f>
              <c:numCache>
                <c:formatCode>#,##0.0</c:formatCode>
                <c:ptCount val="48"/>
                <c:pt idx="0">
                  <c:v>29.285409999999999</c:v>
                </c:pt>
                <c:pt idx="1">
                  <c:v>28.862490000000001</c:v>
                </c:pt>
                <c:pt idx="2">
                  <c:v>27.92587</c:v>
                </c:pt>
                <c:pt idx="3">
                  <c:v>28.114090000000001</c:v>
                </c:pt>
                <c:pt idx="4">
                  <c:v>28.693960000000001</c:v>
                </c:pt>
                <c:pt idx="5">
                  <c:v>27.781230000000001</c:v>
                </c:pt>
                <c:pt idx="6">
                  <c:v>28.280059999999999</c:v>
                </c:pt>
                <c:pt idx="7">
                  <c:v>27.80172</c:v>
                </c:pt>
                <c:pt idx="8">
                  <c:v>27.981490000000001</c:v>
                </c:pt>
                <c:pt idx="9">
                  <c:v>27.03454</c:v>
                </c:pt>
                <c:pt idx="10">
                  <c:v>27.188469999999999</c:v>
                </c:pt>
                <c:pt idx="11">
                  <c:v>28.334610000000001</c:v>
                </c:pt>
                <c:pt idx="12">
                  <c:v>27.735040000000001</c:v>
                </c:pt>
                <c:pt idx="13">
                  <c:v>27.601929999999999</c:v>
                </c:pt>
                <c:pt idx="14">
                  <c:v>27.21462</c:v>
                </c:pt>
                <c:pt idx="15">
                  <c:v>27.56784</c:v>
                </c:pt>
                <c:pt idx="16">
                  <c:v>28.346620000000001</c:v>
                </c:pt>
                <c:pt idx="17">
                  <c:v>29.129760000000001</c:v>
                </c:pt>
                <c:pt idx="18">
                  <c:v>28.796569999999999</c:v>
                </c:pt>
                <c:pt idx="19">
                  <c:v>29.877870000000001</c:v>
                </c:pt>
                <c:pt idx="20">
                  <c:v>30.09431</c:v>
                </c:pt>
                <c:pt idx="21">
                  <c:v>29.50714</c:v>
                </c:pt>
                <c:pt idx="22">
                  <c:v>29.243359999999999</c:v>
                </c:pt>
                <c:pt idx="23">
                  <c:v>29.194299999999998</c:v>
                </c:pt>
                <c:pt idx="24">
                  <c:v>28.450890000000001</c:v>
                </c:pt>
                <c:pt idx="25">
                  <c:v>27.656459999999999</c:v>
                </c:pt>
                <c:pt idx="26">
                  <c:v>27.800039999999999</c:v>
                </c:pt>
                <c:pt idx="27">
                  <c:v>28.430520000000001</c:v>
                </c:pt>
                <c:pt idx="28">
                  <c:v>28.675560000000001</c:v>
                </c:pt>
                <c:pt idx="29">
                  <c:v>29.209340000000001</c:v>
                </c:pt>
                <c:pt idx="30">
                  <c:v>29.305669999999999</c:v>
                </c:pt>
                <c:pt idx="31">
                  <c:v>29.613420000000001</c:v>
                </c:pt>
                <c:pt idx="32">
                  <c:v>29.307120000000001</c:v>
                </c:pt>
                <c:pt idx="33">
                  <c:v>28.75714</c:v>
                </c:pt>
                <c:pt idx="34">
                  <c:v>27.716909999999999</c:v>
                </c:pt>
                <c:pt idx="35">
                  <c:v>28.420770000000001</c:v>
                </c:pt>
                <c:pt idx="36">
                  <c:v>26.330960000000001</c:v>
                </c:pt>
                <c:pt idx="37">
                  <c:v>26.419070000000001</c:v>
                </c:pt>
                <c:pt idx="38">
                  <c:v>27.23611</c:v>
                </c:pt>
                <c:pt idx="39">
                  <c:v>27.109590000000001</c:v>
                </c:pt>
                <c:pt idx="40">
                  <c:v>27.638359999999999</c:v>
                </c:pt>
                <c:pt idx="41">
                  <c:v>28.306270000000001</c:v>
                </c:pt>
                <c:pt idx="42">
                  <c:v>28.52692</c:v>
                </c:pt>
                <c:pt idx="43">
                  <c:v>28.631789999999999</c:v>
                </c:pt>
                <c:pt idx="44">
                  <c:v>28.77037</c:v>
                </c:pt>
                <c:pt idx="45">
                  <c:v>29.373889999999999</c:v>
                </c:pt>
                <c:pt idx="46">
                  <c:v>29.087990000000001</c:v>
                </c:pt>
                <c:pt idx="47">
                  <c:v>29.683879999999998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C55-4CA5-B779-82F90A3CADC5}"/>
            </c:ext>
          </c:extLst>
        </c:ser>
        <c:ser>
          <c:idx val="14"/>
          <c:order val="14"/>
          <c:tx>
            <c:strRef>
              <c:f>DEMANDA_UL!$BR$20</c:f>
              <c:strCache>
                <c:ptCount val="1"/>
                <c:pt idx="0">
                  <c:v>MINSUR - PUCAMARCA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DEMANDA_UL!$BR$21:$BR$68</c:f>
              <c:numCache>
                <c:formatCode>#,##0.0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BC55-4CA5-B779-82F90A3CADC5}"/>
            </c:ext>
          </c:extLst>
        </c:ser>
        <c:ser>
          <c:idx val="15"/>
          <c:order val="15"/>
          <c:tx>
            <c:strRef>
              <c:f>DEMANDA_UL!$BS$20</c:f>
              <c:strCache>
                <c:ptCount val="1"/>
                <c:pt idx="0">
                  <c:v>SPCC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DEMANDA_UL!$BS$21:$BS$68</c:f>
              <c:numCache>
                <c:formatCode>#,##0.0</c:formatCode>
                <c:ptCount val="48"/>
                <c:pt idx="0">
                  <c:v>287.39</c:v>
                </c:pt>
                <c:pt idx="1">
                  <c:v>288.25</c:v>
                </c:pt>
                <c:pt idx="2">
                  <c:v>285.93</c:v>
                </c:pt>
                <c:pt idx="3">
                  <c:v>278.27999999999997</c:v>
                </c:pt>
                <c:pt idx="4">
                  <c:v>272.52999999999997</c:v>
                </c:pt>
                <c:pt idx="5">
                  <c:v>284.27999999999997</c:v>
                </c:pt>
                <c:pt idx="6">
                  <c:v>275.14</c:v>
                </c:pt>
                <c:pt idx="7">
                  <c:v>278.83999999999997</c:v>
                </c:pt>
                <c:pt idx="8">
                  <c:v>279.77</c:v>
                </c:pt>
                <c:pt idx="9">
                  <c:v>280.51</c:v>
                </c:pt>
                <c:pt idx="10">
                  <c:v>280.56</c:v>
                </c:pt>
                <c:pt idx="11">
                  <c:v>282.61</c:v>
                </c:pt>
                <c:pt idx="12">
                  <c:v>282.97000000000003</c:v>
                </c:pt>
                <c:pt idx="13">
                  <c:v>276.39999999999998</c:v>
                </c:pt>
                <c:pt idx="14">
                  <c:v>263.44</c:v>
                </c:pt>
                <c:pt idx="15">
                  <c:v>268.27999999999997</c:v>
                </c:pt>
                <c:pt idx="16">
                  <c:v>274.33</c:v>
                </c:pt>
                <c:pt idx="17">
                  <c:v>276.08999999999997</c:v>
                </c:pt>
                <c:pt idx="18">
                  <c:v>268.69</c:v>
                </c:pt>
                <c:pt idx="19">
                  <c:v>260.55</c:v>
                </c:pt>
                <c:pt idx="20">
                  <c:v>258.56</c:v>
                </c:pt>
                <c:pt idx="21">
                  <c:v>257.45999999999998</c:v>
                </c:pt>
                <c:pt idx="22">
                  <c:v>259.95</c:v>
                </c:pt>
                <c:pt idx="23">
                  <c:v>266.83</c:v>
                </c:pt>
                <c:pt idx="24">
                  <c:v>268.85000000000002</c:v>
                </c:pt>
                <c:pt idx="25">
                  <c:v>264.05</c:v>
                </c:pt>
                <c:pt idx="26">
                  <c:v>256.56</c:v>
                </c:pt>
                <c:pt idx="27">
                  <c:v>270.98</c:v>
                </c:pt>
                <c:pt idx="28">
                  <c:v>261.89</c:v>
                </c:pt>
                <c:pt idx="29">
                  <c:v>259.64999999999998</c:v>
                </c:pt>
                <c:pt idx="30">
                  <c:v>259.22000000000003</c:v>
                </c:pt>
                <c:pt idx="31">
                  <c:v>262.17</c:v>
                </c:pt>
                <c:pt idx="32">
                  <c:v>266.23</c:v>
                </c:pt>
                <c:pt idx="33">
                  <c:v>260.99</c:v>
                </c:pt>
                <c:pt idx="34">
                  <c:v>267.45</c:v>
                </c:pt>
                <c:pt idx="35">
                  <c:v>276.14999999999998</c:v>
                </c:pt>
                <c:pt idx="36">
                  <c:v>280.88</c:v>
                </c:pt>
                <c:pt idx="37">
                  <c:v>282.58999999999997</c:v>
                </c:pt>
                <c:pt idx="38">
                  <c:v>274.93</c:v>
                </c:pt>
                <c:pt idx="39">
                  <c:v>274.57</c:v>
                </c:pt>
                <c:pt idx="40">
                  <c:v>276.13</c:v>
                </c:pt>
                <c:pt idx="41">
                  <c:v>282.82</c:v>
                </c:pt>
                <c:pt idx="42">
                  <c:v>288.02999999999997</c:v>
                </c:pt>
                <c:pt idx="43">
                  <c:v>287.07</c:v>
                </c:pt>
                <c:pt idx="44">
                  <c:v>289.12</c:v>
                </c:pt>
                <c:pt idx="45">
                  <c:v>288.38</c:v>
                </c:pt>
                <c:pt idx="46">
                  <c:v>286.41000000000003</c:v>
                </c:pt>
                <c:pt idx="47">
                  <c:v>286.08999999999997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C55-4CA5-B779-82F90A3CADC5}"/>
            </c:ext>
          </c:extLst>
        </c:ser>
        <c:ser>
          <c:idx val="16"/>
          <c:order val="16"/>
          <c:tx>
            <c:strRef>
              <c:f>DEMANDA_UL!$BT$20</c:f>
              <c:strCache>
                <c:ptCount val="1"/>
                <c:pt idx="0">
                  <c:v>CEMENTOS YURA</c:v>
                </c:pt>
              </c:strCache>
            </c:strRef>
          </c:tx>
          <c:marker>
            <c:symbol val="none"/>
          </c:marker>
          <c:cat>
            <c:numRef>
              <c:f>DEMANDA_UL!$B$21:$B$68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0</c:v>
                </c:pt>
              </c:numCache>
            </c:numRef>
          </c:cat>
          <c:val>
            <c:numRef>
              <c:f>DEMANDA_UL!$BT$21:$BT$68</c:f>
              <c:numCache>
                <c:formatCode>#,##0.0</c:formatCode>
                <c:ptCount val="48"/>
                <c:pt idx="0">
                  <c:v>37.350349999999999</c:v>
                </c:pt>
                <c:pt idx="1">
                  <c:v>37.308779999999999</c:v>
                </c:pt>
                <c:pt idx="2">
                  <c:v>37.232819999999997</c:v>
                </c:pt>
                <c:pt idx="3">
                  <c:v>35.2151</c:v>
                </c:pt>
                <c:pt idx="4">
                  <c:v>35.490049999999997</c:v>
                </c:pt>
                <c:pt idx="5">
                  <c:v>36.3765</c:v>
                </c:pt>
                <c:pt idx="6">
                  <c:v>34.518749999999997</c:v>
                </c:pt>
                <c:pt idx="7">
                  <c:v>36.959049999999998</c:v>
                </c:pt>
                <c:pt idx="8">
                  <c:v>37.159529999999997</c:v>
                </c:pt>
                <c:pt idx="9">
                  <c:v>36.787140000000001</c:v>
                </c:pt>
                <c:pt idx="10">
                  <c:v>36.831980000000001</c:v>
                </c:pt>
                <c:pt idx="11">
                  <c:v>36.380360000000003</c:v>
                </c:pt>
                <c:pt idx="12">
                  <c:v>35.80939</c:v>
                </c:pt>
                <c:pt idx="13">
                  <c:v>36.366729999999997</c:v>
                </c:pt>
                <c:pt idx="14">
                  <c:v>37.098640000000003</c:v>
                </c:pt>
                <c:pt idx="15">
                  <c:v>36.980510000000002</c:v>
                </c:pt>
                <c:pt idx="16">
                  <c:v>37.331209999999999</c:v>
                </c:pt>
                <c:pt idx="17">
                  <c:v>37.515050000000002</c:v>
                </c:pt>
                <c:pt idx="18">
                  <c:v>37.162269999999999</c:v>
                </c:pt>
                <c:pt idx="19">
                  <c:v>34.946069999999999</c:v>
                </c:pt>
                <c:pt idx="20">
                  <c:v>35.297939999999997</c:v>
                </c:pt>
                <c:pt idx="21">
                  <c:v>36.94858</c:v>
                </c:pt>
                <c:pt idx="22">
                  <c:v>36.464280000000002</c:v>
                </c:pt>
                <c:pt idx="23">
                  <c:v>35.640880000000003</c:v>
                </c:pt>
                <c:pt idx="24">
                  <c:v>34.014960000000002</c:v>
                </c:pt>
                <c:pt idx="25">
                  <c:v>31.60285</c:v>
                </c:pt>
                <c:pt idx="26">
                  <c:v>30.651450000000001</c:v>
                </c:pt>
                <c:pt idx="27">
                  <c:v>30.80423</c:v>
                </c:pt>
                <c:pt idx="28">
                  <c:v>30.932829999999999</c:v>
                </c:pt>
                <c:pt idx="29">
                  <c:v>35.511310000000002</c:v>
                </c:pt>
                <c:pt idx="30">
                  <c:v>36.172580000000004</c:v>
                </c:pt>
                <c:pt idx="31">
                  <c:v>36.043689999999998</c:v>
                </c:pt>
                <c:pt idx="32">
                  <c:v>36.0839</c:v>
                </c:pt>
                <c:pt idx="33">
                  <c:v>35.946930000000002</c:v>
                </c:pt>
                <c:pt idx="34">
                  <c:v>35.47898</c:v>
                </c:pt>
                <c:pt idx="35">
                  <c:v>35.739690000000003</c:v>
                </c:pt>
                <c:pt idx="36">
                  <c:v>29.084320000000002</c:v>
                </c:pt>
                <c:pt idx="37">
                  <c:v>13.78548</c:v>
                </c:pt>
                <c:pt idx="38">
                  <c:v>13.817</c:v>
                </c:pt>
                <c:pt idx="39">
                  <c:v>14.00733</c:v>
                </c:pt>
                <c:pt idx="40">
                  <c:v>14.69815</c:v>
                </c:pt>
                <c:pt idx="41">
                  <c:v>19.839310000000001</c:v>
                </c:pt>
                <c:pt idx="42">
                  <c:v>21.206510000000002</c:v>
                </c:pt>
                <c:pt idx="43">
                  <c:v>28.796530000000001</c:v>
                </c:pt>
                <c:pt idx="44">
                  <c:v>35.843859999999999</c:v>
                </c:pt>
                <c:pt idx="45">
                  <c:v>36.376579999999997</c:v>
                </c:pt>
                <c:pt idx="46">
                  <c:v>36.381909999999998</c:v>
                </c:pt>
                <c:pt idx="47">
                  <c:v>36.209710000000001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BC55-4CA5-B779-82F90A3CA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270256"/>
        <c:axId val="350272608"/>
      </c:lineChart>
      <c:catAx>
        <c:axId val="350270256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crossAx val="350272608"/>
        <c:crosses val="autoZero"/>
        <c:auto val="1"/>
        <c:lblAlgn val="ctr"/>
        <c:lblOffset val="100"/>
        <c:tickLblSkip val="5"/>
        <c:noMultiLvlLbl val="0"/>
      </c:catAx>
      <c:valAx>
        <c:axId val="350272608"/>
        <c:scaling>
          <c:orientation val="minMax"/>
          <c:max val="16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PE"/>
                  <a:t>MW</a:t>
                </a:r>
              </a:p>
            </c:rich>
          </c:tx>
          <c:layout>
            <c:manualLayout>
              <c:xMode val="edge"/>
              <c:yMode val="edge"/>
              <c:x val="1.7810760667903529E-2"/>
              <c:y val="9.6392797777006017E-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PE"/>
          </a:p>
        </c:txPr>
        <c:crossAx val="3502702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2.5636169373215192E-2"/>
          <c:y val="0.75367694599977408"/>
          <c:w val="0.94990209148510896"/>
          <c:h val="0.24632305400022583"/>
        </c:manualLayout>
      </c:layout>
      <c:overlay val="0"/>
      <c:txPr>
        <a:bodyPr/>
        <a:lstStyle/>
        <a:p>
          <a:pPr>
            <a:defRPr sz="1100"/>
          </a:pPr>
          <a:endParaRPr lang="es-PE"/>
        </a:p>
      </c:txPr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s-PE">
                <a:latin typeface="Arial" panose="020B0604020202020204" pitchFamily="34" charset="0"/>
                <a:cs typeface="Arial" panose="020B0604020202020204" pitchFamily="34" charset="0"/>
              </a:rPr>
              <a:t>DEMANDA POR ÁREAS  SEIN</a:t>
            </a:r>
          </a:p>
        </c:rich>
      </c:tx>
      <c:layout>
        <c:manualLayout>
          <c:xMode val="edge"/>
          <c:yMode val="edge"/>
          <c:x val="0.38044929104250008"/>
          <c:y val="3.146904593428156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7537164483398693E-2"/>
          <c:y val="0.15268137636641574"/>
          <c:w val="0.8671147672676508"/>
          <c:h val="0.73681751319546618"/>
        </c:manualLayout>
      </c:layout>
      <c:lineChart>
        <c:grouping val="standard"/>
        <c:varyColors val="0"/>
        <c:ser>
          <c:idx val="0"/>
          <c:order val="0"/>
          <c:tx>
            <c:strRef>
              <c:f>DEMANDA_AREAS!$E$12</c:f>
              <c:strCache>
                <c:ptCount val="1"/>
                <c:pt idx="0">
                  <c:v>NORTE</c:v>
                </c:pt>
              </c:strCache>
            </c:strRef>
          </c:tx>
          <c:marker>
            <c:symbol val="none"/>
          </c:marker>
          <c:cat>
            <c:numRef>
              <c:f>DEMANDA_AREAS!$B$13:$B$60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DEMANDA_AREAS!$E$13:$E$60</c:f>
              <c:numCache>
                <c:formatCode>#,##0.00</c:formatCode>
                <c:ptCount val="48"/>
                <c:pt idx="0">
                  <c:v>889.35200000000009</c:v>
                </c:pt>
                <c:pt idx="1">
                  <c:v>844.69899999999984</c:v>
                </c:pt>
                <c:pt idx="2">
                  <c:v>848.69099999999992</c:v>
                </c:pt>
                <c:pt idx="3">
                  <c:v>819.99099999999999</c:v>
                </c:pt>
                <c:pt idx="4">
                  <c:v>828.19</c:v>
                </c:pt>
                <c:pt idx="5">
                  <c:v>793.16200000000003</c:v>
                </c:pt>
                <c:pt idx="6">
                  <c:v>792.98099999999988</c:v>
                </c:pt>
                <c:pt idx="7">
                  <c:v>806.54899999999998</c:v>
                </c:pt>
                <c:pt idx="8">
                  <c:v>802.63300000000004</c:v>
                </c:pt>
                <c:pt idx="9">
                  <c:v>802.61199999999997</c:v>
                </c:pt>
                <c:pt idx="10">
                  <c:v>839.27899999999988</c:v>
                </c:pt>
                <c:pt idx="11">
                  <c:v>872.09099999999989</c:v>
                </c:pt>
                <c:pt idx="12">
                  <c:v>894.55</c:v>
                </c:pt>
                <c:pt idx="13">
                  <c:v>916.46899999999994</c:v>
                </c:pt>
                <c:pt idx="14">
                  <c:v>923.31599999999992</c:v>
                </c:pt>
                <c:pt idx="15">
                  <c:v>937.93000000000006</c:v>
                </c:pt>
                <c:pt idx="16">
                  <c:v>968.62599999999986</c:v>
                </c:pt>
                <c:pt idx="17">
                  <c:v>1005.7770000000002</c:v>
                </c:pt>
                <c:pt idx="18">
                  <c:v>1014.893</c:v>
                </c:pt>
                <c:pt idx="19">
                  <c:v>1030.694</c:v>
                </c:pt>
                <c:pt idx="20">
                  <c:v>1027.548</c:v>
                </c:pt>
                <c:pt idx="21">
                  <c:v>1095.0250000000001</c:v>
                </c:pt>
                <c:pt idx="22">
                  <c:v>1066.6010000000001</c:v>
                </c:pt>
                <c:pt idx="23">
                  <c:v>1055.646</c:v>
                </c:pt>
                <c:pt idx="24">
                  <c:v>1069.818</c:v>
                </c:pt>
                <c:pt idx="25">
                  <c:v>1031.9259999999999</c:v>
                </c:pt>
                <c:pt idx="26">
                  <c:v>1030.8574999999998</c:v>
                </c:pt>
                <c:pt idx="27">
                  <c:v>1033.796</c:v>
                </c:pt>
                <c:pt idx="28">
                  <c:v>1098.9059999999997</c:v>
                </c:pt>
                <c:pt idx="29">
                  <c:v>1089.8</c:v>
                </c:pt>
                <c:pt idx="30">
                  <c:v>1053.6579999999999</c:v>
                </c:pt>
                <c:pt idx="31">
                  <c:v>1080.9169999999999</c:v>
                </c:pt>
                <c:pt idx="32">
                  <c:v>1050.1999999999998</c:v>
                </c:pt>
                <c:pt idx="33">
                  <c:v>1057.954</c:v>
                </c:pt>
                <c:pt idx="34">
                  <c:v>1000.734</c:v>
                </c:pt>
                <c:pt idx="35">
                  <c:v>993.27400000000011</c:v>
                </c:pt>
                <c:pt idx="36">
                  <c:v>1060.0910000000001</c:v>
                </c:pt>
                <c:pt idx="37">
                  <c:v>1091.972</c:v>
                </c:pt>
                <c:pt idx="38">
                  <c:v>1081.2879999999998</c:v>
                </c:pt>
                <c:pt idx="39">
                  <c:v>1077.0029999999999</c:v>
                </c:pt>
                <c:pt idx="40">
                  <c:v>1056.6979999999999</c:v>
                </c:pt>
                <c:pt idx="41">
                  <c:v>1056.4279999999999</c:v>
                </c:pt>
                <c:pt idx="42">
                  <c:v>1027.6030000000001</c:v>
                </c:pt>
                <c:pt idx="43">
                  <c:v>1020.4710000000001</c:v>
                </c:pt>
                <c:pt idx="44">
                  <c:v>963.00200000000007</c:v>
                </c:pt>
                <c:pt idx="45">
                  <c:v>954.12900000000002</c:v>
                </c:pt>
                <c:pt idx="46">
                  <c:v>897.2</c:v>
                </c:pt>
                <c:pt idx="47">
                  <c:v>881.41499999999985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14-436E-A95D-5AF67A558F63}"/>
            </c:ext>
          </c:extLst>
        </c:ser>
        <c:ser>
          <c:idx val="2"/>
          <c:order val="2"/>
          <c:tx>
            <c:strRef>
              <c:f>DEMANDA_AREAS!$G$12</c:f>
              <c:strCache>
                <c:ptCount val="1"/>
                <c:pt idx="0">
                  <c:v>SUR</c:v>
                </c:pt>
              </c:strCache>
            </c:strRef>
          </c:tx>
          <c:marker>
            <c:symbol val="none"/>
          </c:marker>
          <c:cat>
            <c:numRef>
              <c:f>DEMANDA_AREAS!$B$13:$B$60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DEMANDA_AREAS!$G$13:$G$60</c:f>
              <c:numCache>
                <c:formatCode>#,##0.00</c:formatCode>
                <c:ptCount val="48"/>
                <c:pt idx="0">
                  <c:v>1663.3589999999999</c:v>
                </c:pt>
                <c:pt idx="1">
                  <c:v>1660.152</c:v>
                </c:pt>
                <c:pt idx="2">
                  <c:v>1678.7619999999999</c:v>
                </c:pt>
                <c:pt idx="3">
                  <c:v>1649.3309999999999</c:v>
                </c:pt>
                <c:pt idx="4">
                  <c:v>1625.335</c:v>
                </c:pt>
                <c:pt idx="5">
                  <c:v>1625.7549999999999</c:v>
                </c:pt>
                <c:pt idx="6">
                  <c:v>1642.1279999999999</c:v>
                </c:pt>
                <c:pt idx="7">
                  <c:v>1654.9169999999999</c:v>
                </c:pt>
                <c:pt idx="8">
                  <c:v>1648.7599999999998</c:v>
                </c:pt>
                <c:pt idx="9">
                  <c:v>1666.5610000000001</c:v>
                </c:pt>
                <c:pt idx="10">
                  <c:v>1655.9690000000001</c:v>
                </c:pt>
                <c:pt idx="11">
                  <c:v>1657.3100000000002</c:v>
                </c:pt>
                <c:pt idx="12">
                  <c:v>1685.095</c:v>
                </c:pt>
                <c:pt idx="13">
                  <c:v>1697.66</c:v>
                </c:pt>
                <c:pt idx="14">
                  <c:v>1695.356</c:v>
                </c:pt>
                <c:pt idx="15">
                  <c:v>1705.8249999999998</c:v>
                </c:pt>
                <c:pt idx="16">
                  <c:v>1726.8390000000002</c:v>
                </c:pt>
                <c:pt idx="17">
                  <c:v>1776.4190000000001</c:v>
                </c:pt>
                <c:pt idx="18">
                  <c:v>1755.7909999999997</c:v>
                </c:pt>
                <c:pt idx="19">
                  <c:v>1737.704</c:v>
                </c:pt>
                <c:pt idx="20">
                  <c:v>1744.9369999999999</c:v>
                </c:pt>
                <c:pt idx="21">
                  <c:v>1801.556</c:v>
                </c:pt>
                <c:pt idx="22">
                  <c:v>1808.47</c:v>
                </c:pt>
                <c:pt idx="23">
                  <c:v>1741.8729999999998</c:v>
                </c:pt>
                <c:pt idx="24">
                  <c:v>1706.08</c:v>
                </c:pt>
                <c:pt idx="25">
                  <c:v>1736.7100000000003</c:v>
                </c:pt>
                <c:pt idx="26">
                  <c:v>1768.394</c:v>
                </c:pt>
                <c:pt idx="27">
                  <c:v>1758.3029999999999</c:v>
                </c:pt>
                <c:pt idx="28">
                  <c:v>1779.3420000000001</c:v>
                </c:pt>
                <c:pt idx="29">
                  <c:v>1776.2519999999997</c:v>
                </c:pt>
                <c:pt idx="30">
                  <c:v>1782.2530000000002</c:v>
                </c:pt>
                <c:pt idx="31">
                  <c:v>1813.354</c:v>
                </c:pt>
                <c:pt idx="32">
                  <c:v>1802.0859999999998</c:v>
                </c:pt>
                <c:pt idx="33">
                  <c:v>1804.92</c:v>
                </c:pt>
                <c:pt idx="34">
                  <c:v>1824.5309999999999</c:v>
                </c:pt>
                <c:pt idx="35">
                  <c:v>1862.501</c:v>
                </c:pt>
                <c:pt idx="36">
                  <c:v>1858.4500000000003</c:v>
                </c:pt>
                <c:pt idx="37">
                  <c:v>1877.0230000000001</c:v>
                </c:pt>
                <c:pt idx="38">
                  <c:v>1892.2330000000002</c:v>
                </c:pt>
                <c:pt idx="39">
                  <c:v>1874.2619999999999</c:v>
                </c:pt>
                <c:pt idx="40">
                  <c:v>1881.3420000000001</c:v>
                </c:pt>
                <c:pt idx="41">
                  <c:v>1901.606</c:v>
                </c:pt>
                <c:pt idx="42">
                  <c:v>1896.75</c:v>
                </c:pt>
                <c:pt idx="43">
                  <c:v>1898.231</c:v>
                </c:pt>
                <c:pt idx="44">
                  <c:v>1879.701</c:v>
                </c:pt>
                <c:pt idx="45">
                  <c:v>1805.4129999999998</c:v>
                </c:pt>
                <c:pt idx="46">
                  <c:v>1811.7640000000001</c:v>
                </c:pt>
                <c:pt idx="47">
                  <c:v>1797.7819999999999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14-436E-A95D-5AF67A558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0047400"/>
        <c:axId val="350051320"/>
      </c:lineChart>
      <c:lineChart>
        <c:grouping val="standard"/>
        <c:varyColors val="0"/>
        <c:ser>
          <c:idx val="1"/>
          <c:order val="1"/>
          <c:tx>
            <c:strRef>
              <c:f>DEMANDA_AREAS!$F$12</c:f>
              <c:strCache>
                <c:ptCount val="1"/>
                <c:pt idx="0">
                  <c:v>CENTRO </c:v>
                </c:pt>
              </c:strCache>
            </c:strRef>
          </c:tx>
          <c:marker>
            <c:symbol val="none"/>
          </c:marker>
          <c:cat>
            <c:numRef>
              <c:f>DEMANDA_AREAS!$B$13:$B$60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DEMANDA_AREAS!$F$13:$F$60</c:f>
              <c:numCache>
                <c:formatCode>#,##0.00</c:formatCode>
                <c:ptCount val="48"/>
                <c:pt idx="0">
                  <c:v>3726.1940000000004</c:v>
                </c:pt>
                <c:pt idx="1">
                  <c:v>3673.6870000000008</c:v>
                </c:pt>
                <c:pt idx="2">
                  <c:v>3513.4430000000002</c:v>
                </c:pt>
                <c:pt idx="3">
                  <c:v>3475.5640000000012</c:v>
                </c:pt>
                <c:pt idx="4">
                  <c:v>3457.3110000000001</c:v>
                </c:pt>
                <c:pt idx="5">
                  <c:v>3524.2150000000001</c:v>
                </c:pt>
                <c:pt idx="6">
                  <c:v>3516.0280000000012</c:v>
                </c:pt>
                <c:pt idx="7">
                  <c:v>3499.2870000000012</c:v>
                </c:pt>
                <c:pt idx="8">
                  <c:v>3504.3389999999999</c:v>
                </c:pt>
                <c:pt idx="9">
                  <c:v>3587.8769999999995</c:v>
                </c:pt>
                <c:pt idx="10">
                  <c:v>3706.3889999999997</c:v>
                </c:pt>
                <c:pt idx="11">
                  <c:v>3653.2499999999986</c:v>
                </c:pt>
                <c:pt idx="12">
                  <c:v>3775.1419999999998</c:v>
                </c:pt>
                <c:pt idx="13">
                  <c:v>3892.5759999999991</c:v>
                </c:pt>
                <c:pt idx="14">
                  <c:v>4062.9650000000001</c:v>
                </c:pt>
                <c:pt idx="15">
                  <c:v>4082.5099999999993</c:v>
                </c:pt>
                <c:pt idx="16">
                  <c:v>4209.8690000000006</c:v>
                </c:pt>
                <c:pt idx="17">
                  <c:v>4366.3149999999996</c:v>
                </c:pt>
                <c:pt idx="18">
                  <c:v>4333.753999999999</c:v>
                </c:pt>
                <c:pt idx="19">
                  <c:v>4348.6880000000001</c:v>
                </c:pt>
                <c:pt idx="20">
                  <c:v>4386.0470000000005</c:v>
                </c:pt>
                <c:pt idx="21">
                  <c:v>4484.1509999999998</c:v>
                </c:pt>
                <c:pt idx="22">
                  <c:v>4551.9169999999995</c:v>
                </c:pt>
                <c:pt idx="23">
                  <c:v>4539.2840000000024</c:v>
                </c:pt>
                <c:pt idx="24">
                  <c:v>4447.3640000000005</c:v>
                </c:pt>
                <c:pt idx="25">
                  <c:v>4406.8740000000016</c:v>
                </c:pt>
                <c:pt idx="26">
                  <c:v>4478.1624999999995</c:v>
                </c:pt>
                <c:pt idx="27">
                  <c:v>4454.1590000000006</c:v>
                </c:pt>
                <c:pt idx="28">
                  <c:v>4519.8720000000003</c:v>
                </c:pt>
                <c:pt idx="29">
                  <c:v>4552.4480000000021</c:v>
                </c:pt>
                <c:pt idx="30">
                  <c:v>4513.2580000000034</c:v>
                </c:pt>
                <c:pt idx="31">
                  <c:v>4547.9089999999997</c:v>
                </c:pt>
                <c:pt idx="32">
                  <c:v>4391.9530000000004</c:v>
                </c:pt>
                <c:pt idx="33">
                  <c:v>4336.9040000000005</c:v>
                </c:pt>
                <c:pt idx="34">
                  <c:v>4333.0879999999988</c:v>
                </c:pt>
                <c:pt idx="35">
                  <c:v>4178.473</c:v>
                </c:pt>
                <c:pt idx="36">
                  <c:v>4389.3740000000016</c:v>
                </c:pt>
                <c:pt idx="37">
                  <c:v>4363.9549999999999</c:v>
                </c:pt>
                <c:pt idx="38">
                  <c:v>4371.7300000000005</c:v>
                </c:pt>
                <c:pt idx="39">
                  <c:v>4369.6660000000011</c:v>
                </c:pt>
                <c:pt idx="40">
                  <c:v>4399.2810000000009</c:v>
                </c:pt>
                <c:pt idx="41">
                  <c:v>4328.9080000000013</c:v>
                </c:pt>
                <c:pt idx="42">
                  <c:v>4283.2489999999998</c:v>
                </c:pt>
                <c:pt idx="43">
                  <c:v>4200.8990000000003</c:v>
                </c:pt>
                <c:pt idx="44">
                  <c:v>4237.9329999999991</c:v>
                </c:pt>
                <c:pt idx="45">
                  <c:v>4051.0090000000009</c:v>
                </c:pt>
                <c:pt idx="46">
                  <c:v>3849.527</c:v>
                </c:pt>
                <c:pt idx="47">
                  <c:v>3818.9670000000015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14-436E-A95D-5AF67A558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0050928"/>
        <c:axId val="350050536"/>
      </c:lineChart>
      <c:catAx>
        <c:axId val="350047400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txPr>
          <a:bodyPr/>
          <a:lstStyle/>
          <a:p>
            <a:pPr>
              <a:defRPr sz="11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PE"/>
          </a:p>
        </c:txPr>
        <c:crossAx val="350051320"/>
        <c:crosses val="autoZero"/>
        <c:auto val="1"/>
        <c:lblAlgn val="ctr"/>
        <c:lblOffset val="100"/>
        <c:tickLblSkip val="3"/>
        <c:noMultiLvlLbl val="0"/>
      </c:catAx>
      <c:valAx>
        <c:axId val="35005132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r>
                  <a:rPr lang="es-PE" sz="1200" b="1">
                    <a:solidFill>
                      <a:srgbClr val="0070C0"/>
                    </a:solidFill>
                  </a:rPr>
                  <a:t>MW </a:t>
                </a:r>
              </a:p>
              <a:p>
                <a:pPr>
                  <a:defRPr sz="1200" b="1">
                    <a:solidFill>
                      <a:srgbClr val="0070C0"/>
                    </a:solidFill>
                  </a:defRPr>
                </a:pPr>
                <a:r>
                  <a:rPr lang="es-PE" sz="1200" b="1">
                    <a:solidFill>
                      <a:srgbClr val="0070C0"/>
                    </a:solidFill>
                  </a:rPr>
                  <a:t>ÁREA NORTE Y SUR</a:t>
                </a:r>
              </a:p>
            </c:rich>
          </c:tx>
          <c:layout>
            <c:manualLayout>
              <c:xMode val="edge"/>
              <c:yMode val="edge"/>
              <c:x val="1.2463692492843848E-2"/>
              <c:y val="4.0226863997398339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200" b="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PE"/>
          </a:p>
        </c:txPr>
        <c:crossAx val="350047400"/>
        <c:crosses val="autoZero"/>
        <c:crossBetween val="between"/>
      </c:valAx>
      <c:valAx>
        <c:axId val="350050536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sz="1200">
                    <a:solidFill>
                      <a:srgbClr val="FF0000"/>
                    </a:solidFill>
                  </a:defRPr>
                </a:pPr>
                <a:r>
                  <a:rPr lang="es-PE" sz="1200">
                    <a:solidFill>
                      <a:srgbClr val="FF0000"/>
                    </a:solidFill>
                  </a:rPr>
                  <a:t>MW </a:t>
                </a:r>
              </a:p>
              <a:p>
                <a:pPr>
                  <a:defRPr sz="1200">
                    <a:solidFill>
                      <a:srgbClr val="FF0000"/>
                    </a:solidFill>
                  </a:defRPr>
                </a:pPr>
                <a:r>
                  <a:rPr lang="es-PE" sz="1200">
                    <a:solidFill>
                      <a:srgbClr val="FF0000"/>
                    </a:solidFill>
                  </a:rPr>
                  <a:t>ÁREA CENTRO</a:t>
                </a:r>
              </a:p>
            </c:rich>
          </c:tx>
          <c:layout>
            <c:manualLayout>
              <c:xMode val="edge"/>
              <c:yMode val="edge"/>
              <c:x val="0.90838180310103223"/>
              <c:y val="4.2014489453233668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200" b="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PE"/>
          </a:p>
        </c:txPr>
        <c:crossAx val="350050928"/>
        <c:crosses val="max"/>
        <c:crossBetween val="between"/>
      </c:valAx>
      <c:catAx>
        <c:axId val="350050928"/>
        <c:scaling>
          <c:orientation val="minMax"/>
        </c:scaling>
        <c:delete val="1"/>
        <c:axPos val="b"/>
        <c:numFmt formatCode="h:mm" sourceLinked="1"/>
        <c:majorTickMark val="out"/>
        <c:minorTickMark val="none"/>
        <c:tickLblPos val="none"/>
        <c:crossAx val="35005053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31092515396359782"/>
          <c:y val="0.75466543116918683"/>
          <c:w val="0.30770532768371278"/>
          <c:h val="0.14294790224437423"/>
        </c:manualLayout>
      </c:layout>
      <c:overlay val="0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s-PE"/>
        </a:p>
      </c:txPr>
    </c:legend>
    <c:plotVisOnly val="1"/>
    <c:dispBlanksAs val="gap"/>
    <c:showDLblsOverMax val="0"/>
  </c:chart>
  <c:spPr>
    <a:ln w="12700">
      <a:solidFill>
        <a:sysClr val="windowText" lastClr="000000"/>
      </a:solidFill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PE"/>
              <a:t>INTERCONEXIÓN ENTRE SISTEMAS OPERATIVOS</a:t>
            </a:r>
          </a:p>
          <a:p>
            <a:pPr>
              <a:defRPr/>
            </a:pPr>
            <a:r>
              <a:rPr lang="es-PE"/>
              <a:t>  CENTRO - NORTE</a:t>
            </a:r>
          </a:p>
        </c:rich>
      </c:tx>
      <c:layout>
        <c:manualLayout>
          <c:xMode val="edge"/>
          <c:yMode val="edge"/>
          <c:x val="0.26932824201687433"/>
          <c:y val="5.1576682953256518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5.4373490066891537E-2"/>
          <c:y val="0.17359614969908871"/>
          <c:w val="0.92628744252344009"/>
          <c:h val="0.653805050976491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INTERCONEXIONES!$B$5</c:f>
              <c:strCache>
                <c:ptCount val="1"/>
                <c:pt idx="0">
                  <c:v> KIMAN AYLLU
L-2269</c:v>
                </c:pt>
              </c:strCache>
            </c:strRef>
          </c:tx>
          <c:invertIfNegative val="0"/>
          <c:cat>
            <c:numRef>
              <c:f>INTERCONEXIONES!$A$6:$A$53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INTERCONEXIONES!$B$6:$B$53</c:f>
              <c:numCache>
                <c:formatCode>#,##0.0</c:formatCode>
                <c:ptCount val="48"/>
                <c:pt idx="0">
                  <c:v>28.818999999999999</c:v>
                </c:pt>
                <c:pt idx="1">
                  <c:v>29.728999999999999</c:v>
                </c:pt>
                <c:pt idx="2">
                  <c:v>35.130000000000003</c:v>
                </c:pt>
                <c:pt idx="3">
                  <c:v>33.798999999999999</c:v>
                </c:pt>
                <c:pt idx="4">
                  <c:v>37.959000000000003</c:v>
                </c:pt>
                <c:pt idx="5">
                  <c:v>33.478999999999999</c:v>
                </c:pt>
                <c:pt idx="6">
                  <c:v>32.75</c:v>
                </c:pt>
                <c:pt idx="7">
                  <c:v>34.74</c:v>
                </c:pt>
                <c:pt idx="8">
                  <c:v>30.59</c:v>
                </c:pt>
                <c:pt idx="9">
                  <c:v>34.098999999999997</c:v>
                </c:pt>
                <c:pt idx="10">
                  <c:v>45.06</c:v>
                </c:pt>
                <c:pt idx="11">
                  <c:v>32.24</c:v>
                </c:pt>
                <c:pt idx="12">
                  <c:v>39.83</c:v>
                </c:pt>
                <c:pt idx="13">
                  <c:v>42.728999999999999</c:v>
                </c:pt>
                <c:pt idx="14">
                  <c:v>47.11</c:v>
                </c:pt>
                <c:pt idx="15">
                  <c:v>43.24</c:v>
                </c:pt>
                <c:pt idx="16">
                  <c:v>40.598999999999997</c:v>
                </c:pt>
                <c:pt idx="17">
                  <c:v>49.209000000000003</c:v>
                </c:pt>
                <c:pt idx="18">
                  <c:v>48.418999999999997</c:v>
                </c:pt>
                <c:pt idx="19">
                  <c:v>53.25</c:v>
                </c:pt>
                <c:pt idx="20">
                  <c:v>48.908999999999999</c:v>
                </c:pt>
                <c:pt idx="21">
                  <c:v>48.279000000000003</c:v>
                </c:pt>
                <c:pt idx="22">
                  <c:v>52.259</c:v>
                </c:pt>
                <c:pt idx="23">
                  <c:v>49.25</c:v>
                </c:pt>
                <c:pt idx="24">
                  <c:v>47.63</c:v>
                </c:pt>
                <c:pt idx="25">
                  <c:v>43.819000000000003</c:v>
                </c:pt>
                <c:pt idx="26">
                  <c:v>39.669499999999999</c:v>
                </c:pt>
                <c:pt idx="27">
                  <c:v>35.520000000000003</c:v>
                </c:pt>
                <c:pt idx="28">
                  <c:v>40.18</c:v>
                </c:pt>
                <c:pt idx="29">
                  <c:v>38.369</c:v>
                </c:pt>
                <c:pt idx="30">
                  <c:v>35.68</c:v>
                </c:pt>
                <c:pt idx="31">
                  <c:v>42.49</c:v>
                </c:pt>
                <c:pt idx="32">
                  <c:v>41.158999999999999</c:v>
                </c:pt>
                <c:pt idx="33">
                  <c:v>39.668999999999997</c:v>
                </c:pt>
                <c:pt idx="34">
                  <c:v>34.630000000000003</c:v>
                </c:pt>
                <c:pt idx="35">
                  <c:v>40.124499999999998</c:v>
                </c:pt>
                <c:pt idx="36">
                  <c:v>45.619</c:v>
                </c:pt>
                <c:pt idx="37">
                  <c:v>45.598999999999997</c:v>
                </c:pt>
                <c:pt idx="38">
                  <c:v>42.548999999999999</c:v>
                </c:pt>
                <c:pt idx="39">
                  <c:v>42.158999999999999</c:v>
                </c:pt>
                <c:pt idx="40">
                  <c:v>38.36</c:v>
                </c:pt>
                <c:pt idx="41">
                  <c:v>43.11</c:v>
                </c:pt>
                <c:pt idx="42">
                  <c:v>40.840000000000003</c:v>
                </c:pt>
                <c:pt idx="43">
                  <c:v>44.478999999999999</c:v>
                </c:pt>
                <c:pt idx="44">
                  <c:v>38.119</c:v>
                </c:pt>
                <c:pt idx="45">
                  <c:v>38.418999999999997</c:v>
                </c:pt>
                <c:pt idx="46">
                  <c:v>37.689</c:v>
                </c:pt>
                <c:pt idx="47">
                  <c:v>45.38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A1-4D48-9DE3-81EDCE54DC34}"/>
            </c:ext>
          </c:extLst>
        </c:ser>
        <c:ser>
          <c:idx val="1"/>
          <c:order val="1"/>
          <c:tx>
            <c:strRef>
              <c:f>INTERCONEXIONES!$C$5</c:f>
              <c:strCache>
                <c:ptCount val="1"/>
                <c:pt idx="0">
                  <c:v> KIMAN AYLLU
L-2270</c:v>
                </c:pt>
              </c:strCache>
            </c:strRef>
          </c:tx>
          <c:invertIfNegative val="0"/>
          <c:cat>
            <c:numRef>
              <c:f>INTERCONEXIONES!$A$6:$A$53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INTERCONEXIONES!$C$6:$C$53</c:f>
              <c:numCache>
                <c:formatCode>#,##0.0</c:formatCode>
                <c:ptCount val="48"/>
                <c:pt idx="0">
                  <c:v>29.068999999999999</c:v>
                </c:pt>
                <c:pt idx="1">
                  <c:v>29.09</c:v>
                </c:pt>
                <c:pt idx="2">
                  <c:v>35.33</c:v>
                </c:pt>
                <c:pt idx="3">
                  <c:v>33.639000000000003</c:v>
                </c:pt>
                <c:pt idx="4">
                  <c:v>40.658999999999999</c:v>
                </c:pt>
                <c:pt idx="5">
                  <c:v>33.918999999999997</c:v>
                </c:pt>
                <c:pt idx="6">
                  <c:v>32.819000000000003</c:v>
                </c:pt>
                <c:pt idx="7">
                  <c:v>34.509</c:v>
                </c:pt>
                <c:pt idx="8">
                  <c:v>30.77</c:v>
                </c:pt>
                <c:pt idx="9">
                  <c:v>34.29</c:v>
                </c:pt>
                <c:pt idx="10">
                  <c:v>44.81</c:v>
                </c:pt>
                <c:pt idx="11">
                  <c:v>32.348999999999997</c:v>
                </c:pt>
                <c:pt idx="12">
                  <c:v>40</c:v>
                </c:pt>
                <c:pt idx="13">
                  <c:v>42.83</c:v>
                </c:pt>
                <c:pt idx="14">
                  <c:v>47.22</c:v>
                </c:pt>
                <c:pt idx="15">
                  <c:v>43.439</c:v>
                </c:pt>
                <c:pt idx="16">
                  <c:v>40.709000000000003</c:v>
                </c:pt>
                <c:pt idx="17">
                  <c:v>49.348999999999997</c:v>
                </c:pt>
                <c:pt idx="18">
                  <c:v>48.619</c:v>
                </c:pt>
                <c:pt idx="19">
                  <c:v>53.439</c:v>
                </c:pt>
                <c:pt idx="20">
                  <c:v>49.22</c:v>
                </c:pt>
                <c:pt idx="21">
                  <c:v>48.598999999999997</c:v>
                </c:pt>
                <c:pt idx="22">
                  <c:v>52.47</c:v>
                </c:pt>
                <c:pt idx="23">
                  <c:v>49.639000000000003</c:v>
                </c:pt>
                <c:pt idx="24">
                  <c:v>47.939</c:v>
                </c:pt>
                <c:pt idx="25">
                  <c:v>43.93</c:v>
                </c:pt>
                <c:pt idx="26">
                  <c:v>40.004999999999995</c:v>
                </c:pt>
                <c:pt idx="27">
                  <c:v>36.08</c:v>
                </c:pt>
                <c:pt idx="28">
                  <c:v>40.259</c:v>
                </c:pt>
                <c:pt idx="29">
                  <c:v>38.9</c:v>
                </c:pt>
                <c:pt idx="30">
                  <c:v>35.590000000000003</c:v>
                </c:pt>
                <c:pt idx="31">
                  <c:v>42.168999999999997</c:v>
                </c:pt>
                <c:pt idx="32">
                  <c:v>41.13</c:v>
                </c:pt>
                <c:pt idx="33">
                  <c:v>39.658999999999999</c:v>
                </c:pt>
                <c:pt idx="34">
                  <c:v>34.79</c:v>
                </c:pt>
                <c:pt idx="35">
                  <c:v>40.419499999999999</c:v>
                </c:pt>
                <c:pt idx="36">
                  <c:v>46.048999999999999</c:v>
                </c:pt>
                <c:pt idx="37">
                  <c:v>45.908999999999999</c:v>
                </c:pt>
                <c:pt idx="38">
                  <c:v>42.99</c:v>
                </c:pt>
                <c:pt idx="39">
                  <c:v>42.4</c:v>
                </c:pt>
                <c:pt idx="40">
                  <c:v>38.29</c:v>
                </c:pt>
                <c:pt idx="41">
                  <c:v>43.298999999999999</c:v>
                </c:pt>
                <c:pt idx="42">
                  <c:v>40.74</c:v>
                </c:pt>
                <c:pt idx="43">
                  <c:v>43.77</c:v>
                </c:pt>
                <c:pt idx="44">
                  <c:v>38.29</c:v>
                </c:pt>
                <c:pt idx="45">
                  <c:v>38.31</c:v>
                </c:pt>
                <c:pt idx="46">
                  <c:v>37.819000000000003</c:v>
                </c:pt>
                <c:pt idx="47">
                  <c:v>45.93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A1-4D48-9DE3-81EDCE54DC34}"/>
            </c:ext>
          </c:extLst>
        </c:ser>
        <c:ser>
          <c:idx val="2"/>
          <c:order val="2"/>
          <c:tx>
            <c:strRef>
              <c:f>INTERCONEXIONES!$F$5</c:f>
              <c:strCache>
                <c:ptCount val="1"/>
                <c:pt idx="0">
                  <c:v>CHIMBOTE NUEVA
L-5006</c:v>
                </c:pt>
              </c:strCache>
            </c:strRef>
          </c:tx>
          <c:invertIfNegative val="0"/>
          <c:cat>
            <c:numRef>
              <c:f>INTERCONEXIONES!$A$6:$A$53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INTERCONEXIONES!$F$6:$F$53</c:f>
              <c:numCache>
                <c:formatCode>#,##0.0</c:formatCode>
                <c:ptCount val="48"/>
                <c:pt idx="0">
                  <c:v>341.15</c:v>
                </c:pt>
                <c:pt idx="1">
                  <c:v>337.26</c:v>
                </c:pt>
                <c:pt idx="2">
                  <c:v>372.08</c:v>
                </c:pt>
                <c:pt idx="3">
                  <c:v>352</c:v>
                </c:pt>
                <c:pt idx="4">
                  <c:v>376.56</c:v>
                </c:pt>
                <c:pt idx="5">
                  <c:v>340.64</c:v>
                </c:pt>
                <c:pt idx="6">
                  <c:v>335.9</c:v>
                </c:pt>
                <c:pt idx="7">
                  <c:v>355.07</c:v>
                </c:pt>
                <c:pt idx="8">
                  <c:v>327.91</c:v>
                </c:pt>
                <c:pt idx="9">
                  <c:v>344.97</c:v>
                </c:pt>
                <c:pt idx="10">
                  <c:v>325.66000000000003</c:v>
                </c:pt>
                <c:pt idx="11">
                  <c:v>345.09</c:v>
                </c:pt>
                <c:pt idx="12">
                  <c:v>340.63</c:v>
                </c:pt>
                <c:pt idx="13">
                  <c:v>371.31</c:v>
                </c:pt>
                <c:pt idx="14">
                  <c:v>402.31</c:v>
                </c:pt>
                <c:pt idx="15">
                  <c:v>412.15</c:v>
                </c:pt>
                <c:pt idx="16">
                  <c:v>424.84</c:v>
                </c:pt>
                <c:pt idx="17">
                  <c:v>401.19</c:v>
                </c:pt>
                <c:pt idx="18">
                  <c:v>385.04</c:v>
                </c:pt>
                <c:pt idx="19">
                  <c:v>400.66</c:v>
                </c:pt>
                <c:pt idx="20">
                  <c:v>400.68</c:v>
                </c:pt>
                <c:pt idx="21">
                  <c:v>421.88</c:v>
                </c:pt>
                <c:pt idx="22">
                  <c:v>429.65</c:v>
                </c:pt>
                <c:pt idx="23">
                  <c:v>425.79</c:v>
                </c:pt>
                <c:pt idx="24">
                  <c:v>423.84</c:v>
                </c:pt>
                <c:pt idx="25">
                  <c:v>409.1</c:v>
                </c:pt>
                <c:pt idx="26">
                  <c:v>373.08</c:v>
                </c:pt>
                <c:pt idx="27">
                  <c:v>368.75</c:v>
                </c:pt>
                <c:pt idx="28">
                  <c:v>400.65</c:v>
                </c:pt>
                <c:pt idx="29">
                  <c:v>400.7</c:v>
                </c:pt>
                <c:pt idx="30">
                  <c:v>389.68</c:v>
                </c:pt>
                <c:pt idx="31">
                  <c:v>382.4</c:v>
                </c:pt>
                <c:pt idx="32">
                  <c:v>359.55499999999995</c:v>
                </c:pt>
                <c:pt idx="33">
                  <c:v>336.71</c:v>
                </c:pt>
                <c:pt idx="34">
                  <c:v>301.7</c:v>
                </c:pt>
                <c:pt idx="35">
                  <c:v>293.38</c:v>
                </c:pt>
                <c:pt idx="36">
                  <c:v>348.85</c:v>
                </c:pt>
                <c:pt idx="37">
                  <c:v>384.9</c:v>
                </c:pt>
                <c:pt idx="38">
                  <c:v>395.5</c:v>
                </c:pt>
                <c:pt idx="39">
                  <c:v>400.55</c:v>
                </c:pt>
                <c:pt idx="40">
                  <c:v>402.6</c:v>
                </c:pt>
                <c:pt idx="41">
                  <c:v>421.13</c:v>
                </c:pt>
                <c:pt idx="42">
                  <c:v>399.17</c:v>
                </c:pt>
                <c:pt idx="43">
                  <c:v>377.8</c:v>
                </c:pt>
                <c:pt idx="44">
                  <c:v>350.91</c:v>
                </c:pt>
                <c:pt idx="45">
                  <c:v>350.29</c:v>
                </c:pt>
                <c:pt idx="46">
                  <c:v>318.72000000000003</c:v>
                </c:pt>
                <c:pt idx="47">
                  <c:v>347.84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A1-4D48-9DE3-81EDCE54DC34}"/>
            </c:ext>
          </c:extLst>
        </c:ser>
        <c:ser>
          <c:idx val="3"/>
          <c:order val="3"/>
          <c:tx>
            <c:strRef>
              <c:f>INTERCONEXIONES!$D$5</c:f>
              <c:strCache>
                <c:ptCount val="1"/>
                <c:pt idx="0">
                  <c:v>CHIMBOTE1
L-2215</c:v>
                </c:pt>
              </c:strCache>
            </c:strRef>
          </c:tx>
          <c:invertIfNegative val="0"/>
          <c:val>
            <c:numRef>
              <c:f>INTERCONEXIONES!$D$6:$D$53</c:f>
              <c:numCache>
                <c:formatCode>#,##0.0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45.704999999999998</c:v>
                </c:pt>
                <c:pt idx="16">
                  <c:v>52.774000000000001</c:v>
                </c:pt>
                <c:pt idx="17">
                  <c:v>56.133000000000003</c:v>
                </c:pt>
                <c:pt idx="18">
                  <c:v>54.21</c:v>
                </c:pt>
                <c:pt idx="19">
                  <c:v>55.744</c:v>
                </c:pt>
                <c:pt idx="20">
                  <c:v>53.317</c:v>
                </c:pt>
                <c:pt idx="21">
                  <c:v>56.435000000000002</c:v>
                </c:pt>
                <c:pt idx="22">
                  <c:v>55.731000000000002</c:v>
                </c:pt>
                <c:pt idx="23">
                  <c:v>48.537999999999997</c:v>
                </c:pt>
                <c:pt idx="24">
                  <c:v>56.201999999999998</c:v>
                </c:pt>
                <c:pt idx="25">
                  <c:v>52.682000000000002</c:v>
                </c:pt>
                <c:pt idx="26">
                  <c:v>49.155999999999999</c:v>
                </c:pt>
                <c:pt idx="27">
                  <c:v>47.256</c:v>
                </c:pt>
                <c:pt idx="28">
                  <c:v>51.957999999999998</c:v>
                </c:pt>
                <c:pt idx="29">
                  <c:v>51.075000000000003</c:v>
                </c:pt>
                <c:pt idx="30">
                  <c:v>42.801000000000002</c:v>
                </c:pt>
                <c:pt idx="31">
                  <c:v>49.506</c:v>
                </c:pt>
                <c:pt idx="32">
                  <c:v>49.030500000000004</c:v>
                </c:pt>
                <c:pt idx="33">
                  <c:v>48.555</c:v>
                </c:pt>
                <c:pt idx="34">
                  <c:v>43.497999999999998</c:v>
                </c:pt>
                <c:pt idx="35">
                  <c:v>42.152999999999999</c:v>
                </c:pt>
                <c:pt idx="36">
                  <c:v>48.889000000000003</c:v>
                </c:pt>
                <c:pt idx="37">
                  <c:v>51.332999999999998</c:v>
                </c:pt>
                <c:pt idx="38">
                  <c:v>50.372</c:v>
                </c:pt>
                <c:pt idx="39">
                  <c:v>50.433</c:v>
                </c:pt>
                <c:pt idx="40">
                  <c:v>48.167999999999999</c:v>
                </c:pt>
                <c:pt idx="41">
                  <c:v>50.262</c:v>
                </c:pt>
                <c:pt idx="42">
                  <c:v>45.781999999999996</c:v>
                </c:pt>
                <c:pt idx="43">
                  <c:v>48.911000000000001</c:v>
                </c:pt>
                <c:pt idx="44">
                  <c:v>43.927999999999997</c:v>
                </c:pt>
                <c:pt idx="45">
                  <c:v>41.366</c:v>
                </c:pt>
                <c:pt idx="46">
                  <c:v>43.686999999999998</c:v>
                </c:pt>
                <c:pt idx="4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A1-4D48-9DE3-81EDCE54DC34}"/>
            </c:ext>
          </c:extLst>
        </c:ser>
        <c:ser>
          <c:idx val="4"/>
          <c:order val="4"/>
          <c:tx>
            <c:strRef>
              <c:f>INTERCONEXIONES!$E$5</c:f>
              <c:strCache>
                <c:ptCount val="1"/>
                <c:pt idx="0">
                  <c:v>CHIMBOTE1
L-2216</c:v>
                </c:pt>
              </c:strCache>
            </c:strRef>
          </c:tx>
          <c:invertIfNegative val="0"/>
          <c:val>
            <c:numRef>
              <c:f>INTERCONEXIONES!$E$6:$E$53</c:f>
              <c:numCache>
                <c:formatCode>#,##0.0</c:formatCode>
                <c:ptCount val="48"/>
                <c:pt idx="0">
                  <c:v>47.567</c:v>
                </c:pt>
                <c:pt idx="1">
                  <c:v>44.795000000000002</c:v>
                </c:pt>
                <c:pt idx="2">
                  <c:v>47.625999999999998</c:v>
                </c:pt>
                <c:pt idx="3">
                  <c:v>44.411000000000001</c:v>
                </c:pt>
                <c:pt idx="4">
                  <c:v>51.103000000000002</c:v>
                </c:pt>
                <c:pt idx="5">
                  <c:v>49.884999999999998</c:v>
                </c:pt>
                <c:pt idx="6">
                  <c:v>49.491</c:v>
                </c:pt>
                <c:pt idx="7">
                  <c:v>48.216000000000001</c:v>
                </c:pt>
                <c:pt idx="8">
                  <c:v>50.045000000000002</c:v>
                </c:pt>
                <c:pt idx="9">
                  <c:v>51.7</c:v>
                </c:pt>
                <c:pt idx="10">
                  <c:v>57.274999999999999</c:v>
                </c:pt>
                <c:pt idx="11">
                  <c:v>55.354999999999997</c:v>
                </c:pt>
                <c:pt idx="12">
                  <c:v>58.94</c:v>
                </c:pt>
                <c:pt idx="13">
                  <c:v>64.44</c:v>
                </c:pt>
                <c:pt idx="14">
                  <c:v>65.117999999999995</c:v>
                </c:pt>
                <c:pt idx="15">
                  <c:v>44.898000000000003</c:v>
                </c:pt>
                <c:pt idx="16">
                  <c:v>51.076000000000001</c:v>
                </c:pt>
                <c:pt idx="17">
                  <c:v>54.892000000000003</c:v>
                </c:pt>
                <c:pt idx="18">
                  <c:v>52.95</c:v>
                </c:pt>
                <c:pt idx="19">
                  <c:v>54.917999999999999</c:v>
                </c:pt>
                <c:pt idx="20">
                  <c:v>52.969000000000001</c:v>
                </c:pt>
                <c:pt idx="21">
                  <c:v>56.543999999999997</c:v>
                </c:pt>
                <c:pt idx="22">
                  <c:v>54.972999999999999</c:v>
                </c:pt>
                <c:pt idx="23">
                  <c:v>48.762</c:v>
                </c:pt>
                <c:pt idx="24">
                  <c:v>55.927999999999997</c:v>
                </c:pt>
                <c:pt idx="25">
                  <c:v>52.542000000000002</c:v>
                </c:pt>
                <c:pt idx="26">
                  <c:v>49.563000000000002</c:v>
                </c:pt>
                <c:pt idx="27">
                  <c:v>47.36</c:v>
                </c:pt>
                <c:pt idx="28">
                  <c:v>51.953000000000003</c:v>
                </c:pt>
                <c:pt idx="29">
                  <c:v>49.929000000000002</c:v>
                </c:pt>
                <c:pt idx="30">
                  <c:v>43.162999999999997</c:v>
                </c:pt>
                <c:pt idx="31">
                  <c:v>49.575000000000003</c:v>
                </c:pt>
                <c:pt idx="32">
                  <c:v>47.955500000000001</c:v>
                </c:pt>
                <c:pt idx="33">
                  <c:v>46.335999999999999</c:v>
                </c:pt>
                <c:pt idx="34">
                  <c:v>42.683</c:v>
                </c:pt>
                <c:pt idx="35">
                  <c:v>41.6</c:v>
                </c:pt>
                <c:pt idx="36">
                  <c:v>47.962000000000003</c:v>
                </c:pt>
                <c:pt idx="37">
                  <c:v>49.363</c:v>
                </c:pt>
                <c:pt idx="38">
                  <c:v>48.534999999999997</c:v>
                </c:pt>
                <c:pt idx="39">
                  <c:v>48.933999999999997</c:v>
                </c:pt>
                <c:pt idx="40">
                  <c:v>46.655000000000001</c:v>
                </c:pt>
                <c:pt idx="41">
                  <c:v>48.57</c:v>
                </c:pt>
                <c:pt idx="42">
                  <c:v>44.405000000000001</c:v>
                </c:pt>
                <c:pt idx="43">
                  <c:v>47.598999999999997</c:v>
                </c:pt>
                <c:pt idx="44">
                  <c:v>41.960999999999999</c:v>
                </c:pt>
                <c:pt idx="45">
                  <c:v>38.247999999999998</c:v>
                </c:pt>
                <c:pt idx="46">
                  <c:v>42.716000000000001</c:v>
                </c:pt>
                <c:pt idx="47">
                  <c:v>58.49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A1-4D48-9DE3-81EDCE54D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9771608"/>
        <c:axId val="359773568"/>
      </c:barChart>
      <c:catAx>
        <c:axId val="359771608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crossAx val="359773568"/>
        <c:crosses val="autoZero"/>
        <c:auto val="1"/>
        <c:lblAlgn val="ctr"/>
        <c:lblOffset val="100"/>
        <c:tickLblSkip val="4"/>
        <c:noMultiLvlLbl val="0"/>
      </c:catAx>
      <c:valAx>
        <c:axId val="35977356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PE"/>
                  <a:t>MW</a:t>
                </a:r>
              </a:p>
            </c:rich>
          </c:tx>
          <c:layout>
            <c:manualLayout>
              <c:xMode val="edge"/>
              <c:yMode val="edge"/>
              <c:x val="1.9366470819447729E-2"/>
              <c:y val="0.1020909674607986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3597716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2.9363904103127191E-2"/>
          <c:y val="0.89989006450334319"/>
          <c:w val="0.934385673078995"/>
          <c:h val="7.4321594020028858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PE"/>
              <a:t>INTERCONEXIÓN ENTRE SISTEMAS OPERATIVOS</a:t>
            </a:r>
          </a:p>
          <a:p>
            <a:pPr>
              <a:defRPr/>
            </a:pPr>
            <a:r>
              <a:rPr lang="es-PE"/>
              <a:t> CENTRO - SUR</a:t>
            </a:r>
          </a:p>
        </c:rich>
      </c:tx>
      <c:layout>
        <c:manualLayout>
          <c:xMode val="edge"/>
          <c:yMode val="edge"/>
          <c:x val="0.27472900814478363"/>
          <c:y val="6.2680046057376712E-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7402688249051411E-2"/>
          <c:y val="0.14237170191359155"/>
          <c:w val="0.86545194790108848"/>
          <c:h val="0.6151004717312235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INTERCONEXIONES!$H$5</c:f>
              <c:strCache>
                <c:ptCount val="1"/>
                <c:pt idx="0">
                  <c:v>CAMPO ARMIÑO
L-2051</c:v>
                </c:pt>
              </c:strCache>
            </c:strRef>
          </c:tx>
          <c:invertIfNegative val="0"/>
          <c:cat>
            <c:numRef>
              <c:f>INTERCONEXIONES!$A$6:$A$53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INTERCONEXIONES!$H$6:$H$53</c:f>
              <c:numCache>
                <c:formatCode>#,##0.0</c:formatCode>
                <c:ptCount val="48"/>
                <c:pt idx="0">
                  <c:v>249.07</c:v>
                </c:pt>
                <c:pt idx="1">
                  <c:v>250.34</c:v>
                </c:pt>
                <c:pt idx="2">
                  <c:v>257.77999999999997</c:v>
                </c:pt>
                <c:pt idx="3">
                  <c:v>250.94</c:v>
                </c:pt>
                <c:pt idx="4">
                  <c:v>246.64</c:v>
                </c:pt>
                <c:pt idx="5">
                  <c:v>235.72</c:v>
                </c:pt>
                <c:pt idx="6">
                  <c:v>238.08</c:v>
                </c:pt>
                <c:pt idx="7">
                  <c:v>241.36</c:v>
                </c:pt>
                <c:pt idx="8">
                  <c:v>236.05</c:v>
                </c:pt>
                <c:pt idx="9">
                  <c:v>239.12</c:v>
                </c:pt>
                <c:pt idx="10">
                  <c:v>231.52</c:v>
                </c:pt>
                <c:pt idx="11">
                  <c:v>234.38</c:v>
                </c:pt>
                <c:pt idx="12">
                  <c:v>244.15</c:v>
                </c:pt>
                <c:pt idx="13">
                  <c:v>246.01</c:v>
                </c:pt>
                <c:pt idx="14">
                  <c:v>239.17</c:v>
                </c:pt>
                <c:pt idx="15">
                  <c:v>227.94</c:v>
                </c:pt>
                <c:pt idx="16">
                  <c:v>215.39</c:v>
                </c:pt>
                <c:pt idx="17">
                  <c:v>221.33</c:v>
                </c:pt>
                <c:pt idx="18">
                  <c:v>221.12</c:v>
                </c:pt>
                <c:pt idx="19">
                  <c:v>226.01</c:v>
                </c:pt>
                <c:pt idx="20">
                  <c:v>220.51</c:v>
                </c:pt>
                <c:pt idx="21">
                  <c:v>235.42</c:v>
                </c:pt>
                <c:pt idx="22">
                  <c:v>241.07</c:v>
                </c:pt>
                <c:pt idx="23">
                  <c:v>220.81</c:v>
                </c:pt>
                <c:pt idx="24">
                  <c:v>215.19</c:v>
                </c:pt>
                <c:pt idx="25">
                  <c:v>219.4</c:v>
                </c:pt>
                <c:pt idx="26">
                  <c:v>222.34</c:v>
                </c:pt>
                <c:pt idx="27">
                  <c:v>224.85</c:v>
                </c:pt>
                <c:pt idx="28">
                  <c:v>225.64</c:v>
                </c:pt>
                <c:pt idx="29">
                  <c:v>225.49</c:v>
                </c:pt>
                <c:pt idx="30">
                  <c:v>229.82</c:v>
                </c:pt>
                <c:pt idx="31">
                  <c:v>238.72</c:v>
                </c:pt>
                <c:pt idx="32">
                  <c:v>250.7</c:v>
                </c:pt>
                <c:pt idx="33">
                  <c:v>259.84000000000003</c:v>
                </c:pt>
                <c:pt idx="34">
                  <c:v>273.64</c:v>
                </c:pt>
                <c:pt idx="35">
                  <c:v>260.45</c:v>
                </c:pt>
                <c:pt idx="36">
                  <c:v>264.64</c:v>
                </c:pt>
                <c:pt idx="37">
                  <c:v>265.22000000000003</c:v>
                </c:pt>
                <c:pt idx="38">
                  <c:v>268.2</c:v>
                </c:pt>
                <c:pt idx="39">
                  <c:v>269.66000000000003</c:v>
                </c:pt>
                <c:pt idx="40">
                  <c:v>268.33</c:v>
                </c:pt>
                <c:pt idx="41">
                  <c:v>272.63</c:v>
                </c:pt>
                <c:pt idx="42">
                  <c:v>272.99</c:v>
                </c:pt>
                <c:pt idx="43">
                  <c:v>286.12</c:v>
                </c:pt>
                <c:pt idx="44">
                  <c:v>281.7</c:v>
                </c:pt>
                <c:pt idx="45">
                  <c:v>267.98</c:v>
                </c:pt>
                <c:pt idx="46">
                  <c:v>275.2</c:v>
                </c:pt>
                <c:pt idx="47">
                  <c:v>269.55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33-4F56-AA6E-BA67882591C9}"/>
            </c:ext>
          </c:extLst>
        </c:ser>
        <c:ser>
          <c:idx val="1"/>
          <c:order val="1"/>
          <c:tx>
            <c:strRef>
              <c:f>INTERCONEXIONES!$I$5</c:f>
              <c:strCache>
                <c:ptCount val="1"/>
                <c:pt idx="0">
                  <c:v>CAMPO ARMIÑO
L-2052</c:v>
                </c:pt>
              </c:strCache>
            </c:strRef>
          </c:tx>
          <c:invertIfNegative val="0"/>
          <c:cat>
            <c:numRef>
              <c:f>INTERCONEXIONES!$A$6:$A$53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INTERCONEXIONES!$I$6:$I$53</c:f>
              <c:numCache>
                <c:formatCode>#,##0.0</c:formatCode>
                <c:ptCount val="48"/>
                <c:pt idx="0">
                  <c:v>256.27</c:v>
                </c:pt>
                <c:pt idx="1">
                  <c:v>258.05</c:v>
                </c:pt>
                <c:pt idx="2">
                  <c:v>263.66000000000003</c:v>
                </c:pt>
                <c:pt idx="3">
                  <c:v>253.74</c:v>
                </c:pt>
                <c:pt idx="4">
                  <c:v>251.82</c:v>
                </c:pt>
                <c:pt idx="5">
                  <c:v>238.96</c:v>
                </c:pt>
                <c:pt idx="6">
                  <c:v>240.96</c:v>
                </c:pt>
                <c:pt idx="7">
                  <c:v>241.57</c:v>
                </c:pt>
                <c:pt idx="8">
                  <c:v>237.38</c:v>
                </c:pt>
                <c:pt idx="9">
                  <c:v>239.88</c:v>
                </c:pt>
                <c:pt idx="10">
                  <c:v>236.1</c:v>
                </c:pt>
                <c:pt idx="11">
                  <c:v>233.97</c:v>
                </c:pt>
                <c:pt idx="12">
                  <c:v>245.21</c:v>
                </c:pt>
                <c:pt idx="13">
                  <c:v>249.9</c:v>
                </c:pt>
                <c:pt idx="14">
                  <c:v>240.79</c:v>
                </c:pt>
                <c:pt idx="15">
                  <c:v>226.35</c:v>
                </c:pt>
                <c:pt idx="16">
                  <c:v>215.92</c:v>
                </c:pt>
                <c:pt idx="17">
                  <c:v>220.74</c:v>
                </c:pt>
                <c:pt idx="18">
                  <c:v>221.46</c:v>
                </c:pt>
                <c:pt idx="19">
                  <c:v>227.68</c:v>
                </c:pt>
                <c:pt idx="20">
                  <c:v>220.07</c:v>
                </c:pt>
                <c:pt idx="21">
                  <c:v>237.1</c:v>
                </c:pt>
                <c:pt idx="22">
                  <c:v>243.37</c:v>
                </c:pt>
                <c:pt idx="23">
                  <c:v>224.13</c:v>
                </c:pt>
                <c:pt idx="24">
                  <c:v>212.29</c:v>
                </c:pt>
                <c:pt idx="25">
                  <c:v>220.78</c:v>
                </c:pt>
                <c:pt idx="26">
                  <c:v>221.1</c:v>
                </c:pt>
                <c:pt idx="27">
                  <c:v>222.93</c:v>
                </c:pt>
                <c:pt idx="28">
                  <c:v>228.89</c:v>
                </c:pt>
                <c:pt idx="29">
                  <c:v>227.97</c:v>
                </c:pt>
                <c:pt idx="30">
                  <c:v>230.91</c:v>
                </c:pt>
                <c:pt idx="31">
                  <c:v>240.3</c:v>
                </c:pt>
                <c:pt idx="32">
                  <c:v>254.03</c:v>
                </c:pt>
                <c:pt idx="33">
                  <c:v>267.76</c:v>
                </c:pt>
                <c:pt idx="34">
                  <c:v>280.55</c:v>
                </c:pt>
                <c:pt idx="35">
                  <c:v>265.57</c:v>
                </c:pt>
                <c:pt idx="36">
                  <c:v>270.07</c:v>
                </c:pt>
                <c:pt idx="37">
                  <c:v>272.68</c:v>
                </c:pt>
                <c:pt idx="38">
                  <c:v>270.45</c:v>
                </c:pt>
                <c:pt idx="39">
                  <c:v>273.51</c:v>
                </c:pt>
                <c:pt idx="40">
                  <c:v>275.08</c:v>
                </c:pt>
                <c:pt idx="41">
                  <c:v>281.45</c:v>
                </c:pt>
                <c:pt idx="42">
                  <c:v>277.67</c:v>
                </c:pt>
                <c:pt idx="43">
                  <c:v>292.13</c:v>
                </c:pt>
                <c:pt idx="44">
                  <c:v>290.69</c:v>
                </c:pt>
                <c:pt idx="45">
                  <c:v>274.76</c:v>
                </c:pt>
                <c:pt idx="46">
                  <c:v>280.27999999999997</c:v>
                </c:pt>
                <c:pt idx="47">
                  <c:v>276.26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33-4F56-AA6E-BA67882591C9}"/>
            </c:ext>
          </c:extLst>
        </c:ser>
        <c:ser>
          <c:idx val="2"/>
          <c:order val="2"/>
          <c:tx>
            <c:strRef>
              <c:f>INTERCONEXIONES!$J$5</c:f>
              <c:strCache>
                <c:ptCount val="1"/>
                <c:pt idx="0">
                  <c:v>POROMA
L-5033</c:v>
                </c:pt>
              </c:strCache>
            </c:strRef>
          </c:tx>
          <c:invertIfNegative val="0"/>
          <c:cat>
            <c:numRef>
              <c:f>INTERCONEXIONES!$A$6:$A$53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INTERCONEXIONES!$J$6:$J$53</c:f>
              <c:numCache>
                <c:formatCode>#,##0.0</c:formatCode>
                <c:ptCount val="48"/>
                <c:pt idx="0">
                  <c:v>491.88</c:v>
                </c:pt>
                <c:pt idx="1">
                  <c:v>492.69</c:v>
                </c:pt>
                <c:pt idx="2">
                  <c:v>495.17</c:v>
                </c:pt>
                <c:pt idx="3">
                  <c:v>481.94</c:v>
                </c:pt>
                <c:pt idx="4">
                  <c:v>483.76</c:v>
                </c:pt>
                <c:pt idx="5">
                  <c:v>491.72</c:v>
                </c:pt>
                <c:pt idx="6">
                  <c:v>492.28</c:v>
                </c:pt>
                <c:pt idx="7">
                  <c:v>510.51</c:v>
                </c:pt>
                <c:pt idx="8">
                  <c:v>505.54</c:v>
                </c:pt>
                <c:pt idx="9">
                  <c:v>517.4</c:v>
                </c:pt>
                <c:pt idx="10">
                  <c:v>508.89</c:v>
                </c:pt>
                <c:pt idx="11">
                  <c:v>474.79</c:v>
                </c:pt>
                <c:pt idx="12">
                  <c:v>483.8</c:v>
                </c:pt>
                <c:pt idx="13">
                  <c:v>485.3</c:v>
                </c:pt>
                <c:pt idx="14">
                  <c:v>443.12</c:v>
                </c:pt>
                <c:pt idx="15">
                  <c:v>433.36</c:v>
                </c:pt>
                <c:pt idx="16">
                  <c:v>395.27</c:v>
                </c:pt>
                <c:pt idx="17">
                  <c:v>388.33</c:v>
                </c:pt>
                <c:pt idx="18">
                  <c:v>374.13</c:v>
                </c:pt>
                <c:pt idx="19">
                  <c:v>390.64</c:v>
                </c:pt>
                <c:pt idx="20">
                  <c:v>372.57</c:v>
                </c:pt>
                <c:pt idx="21">
                  <c:v>416.89</c:v>
                </c:pt>
                <c:pt idx="22">
                  <c:v>402.99</c:v>
                </c:pt>
                <c:pt idx="23">
                  <c:v>352.92</c:v>
                </c:pt>
                <c:pt idx="24">
                  <c:v>343.07</c:v>
                </c:pt>
                <c:pt idx="25">
                  <c:v>358.44</c:v>
                </c:pt>
                <c:pt idx="26">
                  <c:v>367.75</c:v>
                </c:pt>
                <c:pt idx="27">
                  <c:v>364.63</c:v>
                </c:pt>
                <c:pt idx="28">
                  <c:v>376.83</c:v>
                </c:pt>
                <c:pt idx="29">
                  <c:v>383.76</c:v>
                </c:pt>
                <c:pt idx="30">
                  <c:v>402.26</c:v>
                </c:pt>
                <c:pt idx="31">
                  <c:v>422.37</c:v>
                </c:pt>
                <c:pt idx="32">
                  <c:v>457</c:v>
                </c:pt>
                <c:pt idx="33">
                  <c:v>501.85</c:v>
                </c:pt>
                <c:pt idx="34">
                  <c:v>549.13</c:v>
                </c:pt>
                <c:pt idx="35">
                  <c:v>522.85</c:v>
                </c:pt>
                <c:pt idx="36">
                  <c:v>515.54</c:v>
                </c:pt>
                <c:pt idx="37">
                  <c:v>525.96</c:v>
                </c:pt>
                <c:pt idx="38">
                  <c:v>534.14</c:v>
                </c:pt>
                <c:pt idx="39">
                  <c:v>540.17999999999995</c:v>
                </c:pt>
                <c:pt idx="40">
                  <c:v>547.17999999999995</c:v>
                </c:pt>
                <c:pt idx="41">
                  <c:v>550.19000000000005</c:v>
                </c:pt>
                <c:pt idx="42">
                  <c:v>551.54999999999995</c:v>
                </c:pt>
                <c:pt idx="43">
                  <c:v>583.12</c:v>
                </c:pt>
                <c:pt idx="44">
                  <c:v>578.32000000000005</c:v>
                </c:pt>
                <c:pt idx="45">
                  <c:v>546.77</c:v>
                </c:pt>
                <c:pt idx="46">
                  <c:v>554</c:v>
                </c:pt>
                <c:pt idx="47">
                  <c:v>552.96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33-4F56-AA6E-BA67882591C9}"/>
            </c:ext>
          </c:extLst>
        </c:ser>
        <c:ser>
          <c:idx val="3"/>
          <c:order val="3"/>
          <c:tx>
            <c:strRef>
              <c:f>INTERCONEXIONES!$K$5</c:f>
              <c:strCache>
                <c:ptCount val="1"/>
                <c:pt idx="0">
                  <c:v>POROMA
L-5034</c:v>
                </c:pt>
              </c:strCache>
            </c:strRef>
          </c:tx>
          <c:invertIfNegative val="0"/>
          <c:cat>
            <c:numRef>
              <c:f>INTERCONEXIONES!$A$6:$A$53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INTERCONEXIONES!$K$6:$K$53</c:f>
              <c:numCache>
                <c:formatCode>#,##0.0</c:formatCode>
                <c:ptCount val="48"/>
                <c:pt idx="0">
                  <c:v>402.42</c:v>
                </c:pt>
                <c:pt idx="1">
                  <c:v>403.82</c:v>
                </c:pt>
                <c:pt idx="2">
                  <c:v>407.71</c:v>
                </c:pt>
                <c:pt idx="3">
                  <c:v>397.56</c:v>
                </c:pt>
                <c:pt idx="4">
                  <c:v>394.93</c:v>
                </c:pt>
                <c:pt idx="5">
                  <c:v>401.78</c:v>
                </c:pt>
                <c:pt idx="6">
                  <c:v>402.02</c:v>
                </c:pt>
                <c:pt idx="7">
                  <c:v>412.91</c:v>
                </c:pt>
                <c:pt idx="8">
                  <c:v>412.81</c:v>
                </c:pt>
                <c:pt idx="9">
                  <c:v>421.58</c:v>
                </c:pt>
                <c:pt idx="10">
                  <c:v>406.05</c:v>
                </c:pt>
                <c:pt idx="11">
                  <c:v>389.78</c:v>
                </c:pt>
                <c:pt idx="12">
                  <c:v>396.94</c:v>
                </c:pt>
                <c:pt idx="13">
                  <c:v>394.84</c:v>
                </c:pt>
                <c:pt idx="14">
                  <c:v>369.52</c:v>
                </c:pt>
                <c:pt idx="15">
                  <c:v>354.06</c:v>
                </c:pt>
                <c:pt idx="16">
                  <c:v>320.74</c:v>
                </c:pt>
                <c:pt idx="17">
                  <c:v>317.13</c:v>
                </c:pt>
                <c:pt idx="18">
                  <c:v>303.02999999999997</c:v>
                </c:pt>
                <c:pt idx="19">
                  <c:v>323.82</c:v>
                </c:pt>
                <c:pt idx="20">
                  <c:v>298.14</c:v>
                </c:pt>
                <c:pt idx="21">
                  <c:v>344.87</c:v>
                </c:pt>
                <c:pt idx="22">
                  <c:v>340.2</c:v>
                </c:pt>
                <c:pt idx="23">
                  <c:v>287.88</c:v>
                </c:pt>
                <c:pt idx="24">
                  <c:v>283.10000000000002</c:v>
                </c:pt>
                <c:pt idx="25">
                  <c:v>297.87</c:v>
                </c:pt>
                <c:pt idx="26">
                  <c:v>305.57</c:v>
                </c:pt>
                <c:pt idx="27">
                  <c:v>302.11</c:v>
                </c:pt>
                <c:pt idx="28">
                  <c:v>313.45</c:v>
                </c:pt>
                <c:pt idx="29">
                  <c:v>312.79000000000002</c:v>
                </c:pt>
                <c:pt idx="30">
                  <c:v>325.58999999999997</c:v>
                </c:pt>
                <c:pt idx="31">
                  <c:v>343.98</c:v>
                </c:pt>
                <c:pt idx="32">
                  <c:v>373.44</c:v>
                </c:pt>
                <c:pt idx="33">
                  <c:v>406.41</c:v>
                </c:pt>
                <c:pt idx="34">
                  <c:v>443.4</c:v>
                </c:pt>
                <c:pt idx="35">
                  <c:v>427.02</c:v>
                </c:pt>
                <c:pt idx="36">
                  <c:v>430.7</c:v>
                </c:pt>
                <c:pt idx="37">
                  <c:v>434.13</c:v>
                </c:pt>
                <c:pt idx="38">
                  <c:v>439.31</c:v>
                </c:pt>
                <c:pt idx="39">
                  <c:v>444.28</c:v>
                </c:pt>
                <c:pt idx="40">
                  <c:v>445.23</c:v>
                </c:pt>
                <c:pt idx="41">
                  <c:v>445.93</c:v>
                </c:pt>
                <c:pt idx="42">
                  <c:v>445.74</c:v>
                </c:pt>
                <c:pt idx="43">
                  <c:v>462.23</c:v>
                </c:pt>
                <c:pt idx="44">
                  <c:v>463.26</c:v>
                </c:pt>
                <c:pt idx="45">
                  <c:v>446.61</c:v>
                </c:pt>
                <c:pt idx="46">
                  <c:v>450.41</c:v>
                </c:pt>
                <c:pt idx="47">
                  <c:v>447.4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33-4F56-AA6E-BA6788259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9776704"/>
        <c:axId val="359777880"/>
      </c:barChart>
      <c:catAx>
        <c:axId val="359776704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crossAx val="359777880"/>
        <c:crosses val="autoZero"/>
        <c:auto val="1"/>
        <c:lblAlgn val="ctr"/>
        <c:lblOffset val="100"/>
        <c:tickLblSkip val="4"/>
        <c:noMultiLvlLbl val="0"/>
      </c:catAx>
      <c:valAx>
        <c:axId val="359777880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3.3795752402668591E-2"/>
              <c:y val="7.8737758654968695E-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3597767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2303904465454527"/>
          <c:y val="0.81177709728921665"/>
          <c:w val="0.78628031378792107"/>
          <c:h val="0.1858839407052873"/>
        </c:manualLayout>
      </c:layout>
      <c:overlay val="0"/>
      <c:txPr>
        <a:bodyPr/>
        <a:lstStyle/>
        <a:p>
          <a:pPr>
            <a:defRPr sz="1000"/>
          </a:pPr>
          <a:endParaRPr lang="es-PE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800" b="1" i="0" baseline="0">
                <a:effectLst/>
              </a:rPr>
              <a:t>DESVÍO DE FLUJOS DE INTERCONEXION CENTRO - SUR</a:t>
            </a:r>
            <a:endParaRPr lang="es-PE">
              <a:effectLst/>
            </a:endParaRPr>
          </a:p>
          <a:p>
            <a:pPr>
              <a:defRPr/>
            </a:pPr>
            <a:r>
              <a:rPr lang="es-PE" sz="1800" b="1" i="0" baseline="0">
                <a:effectLst/>
              </a:rPr>
              <a:t>PROGRAMADO vs EJECUTADO</a:t>
            </a:r>
            <a:endParaRPr lang="es-PE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4.4691114991333686E-2"/>
          <c:y val="0.12057654237667238"/>
          <c:w val="0.94226972981240964"/>
          <c:h val="0.70118009610075127"/>
        </c:manualLayout>
      </c:layout>
      <c:barChart>
        <c:barDir val="col"/>
        <c:grouping val="clustered"/>
        <c:varyColors val="0"/>
        <c:ser>
          <c:idx val="0"/>
          <c:order val="0"/>
          <c:tx>
            <c:v>TOTAL_EJECUTADO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INTERCONEXIONES!$A$6:$A$53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INTERCONEXIONES!$L$6:$L$53</c:f>
              <c:numCache>
                <c:formatCode>#,##0.0</c:formatCode>
                <c:ptCount val="48"/>
                <c:pt idx="0">
                  <c:v>1399.64</c:v>
                </c:pt>
                <c:pt idx="1">
                  <c:v>1404.8999999999999</c:v>
                </c:pt>
                <c:pt idx="2">
                  <c:v>1424.3200000000002</c:v>
                </c:pt>
                <c:pt idx="3">
                  <c:v>1384.18</c:v>
                </c:pt>
                <c:pt idx="4">
                  <c:v>1377.15</c:v>
                </c:pt>
                <c:pt idx="5">
                  <c:v>1368.18</c:v>
                </c:pt>
                <c:pt idx="6">
                  <c:v>1373.34</c:v>
                </c:pt>
                <c:pt idx="7">
                  <c:v>1406.3500000000001</c:v>
                </c:pt>
                <c:pt idx="8">
                  <c:v>1391.78</c:v>
                </c:pt>
                <c:pt idx="9">
                  <c:v>1417.98</c:v>
                </c:pt>
                <c:pt idx="10">
                  <c:v>1382.56</c:v>
                </c:pt>
                <c:pt idx="11">
                  <c:v>1332.92</c:v>
                </c:pt>
                <c:pt idx="12">
                  <c:v>1370.1000000000001</c:v>
                </c:pt>
                <c:pt idx="13">
                  <c:v>1376.05</c:v>
                </c:pt>
                <c:pt idx="14">
                  <c:v>1292.5999999999999</c:v>
                </c:pt>
                <c:pt idx="15">
                  <c:v>1241.71</c:v>
                </c:pt>
                <c:pt idx="16">
                  <c:v>1147.32</c:v>
                </c:pt>
                <c:pt idx="17">
                  <c:v>1147.5300000000002</c:v>
                </c:pt>
                <c:pt idx="18">
                  <c:v>1119.74</c:v>
                </c:pt>
                <c:pt idx="19">
                  <c:v>1168.1499999999999</c:v>
                </c:pt>
                <c:pt idx="20">
                  <c:v>1111.29</c:v>
                </c:pt>
                <c:pt idx="21">
                  <c:v>1234.28</c:v>
                </c:pt>
                <c:pt idx="22">
                  <c:v>1227.6300000000001</c:v>
                </c:pt>
                <c:pt idx="23">
                  <c:v>1085.74</c:v>
                </c:pt>
                <c:pt idx="24">
                  <c:v>1053.6500000000001</c:v>
                </c:pt>
                <c:pt idx="25">
                  <c:v>1096.49</c:v>
                </c:pt>
                <c:pt idx="26">
                  <c:v>1116.76</c:v>
                </c:pt>
                <c:pt idx="27">
                  <c:v>1114.52</c:v>
                </c:pt>
                <c:pt idx="28">
                  <c:v>1144.81</c:v>
                </c:pt>
                <c:pt idx="29">
                  <c:v>1150.01</c:v>
                </c:pt>
                <c:pt idx="30">
                  <c:v>1188.58</c:v>
                </c:pt>
                <c:pt idx="31">
                  <c:v>1245.3699999999999</c:v>
                </c:pt>
                <c:pt idx="32">
                  <c:v>1335.17</c:v>
                </c:pt>
                <c:pt idx="33">
                  <c:v>1435.8600000000001</c:v>
                </c:pt>
                <c:pt idx="34">
                  <c:v>1546.7200000000003</c:v>
                </c:pt>
                <c:pt idx="35">
                  <c:v>1475.8899999999999</c:v>
                </c:pt>
                <c:pt idx="36">
                  <c:v>1480.95</c:v>
                </c:pt>
                <c:pt idx="37">
                  <c:v>1497.9900000000002</c:v>
                </c:pt>
                <c:pt idx="38">
                  <c:v>1512.1</c:v>
                </c:pt>
                <c:pt idx="39">
                  <c:v>1527.6299999999999</c:v>
                </c:pt>
                <c:pt idx="40">
                  <c:v>1535.82</c:v>
                </c:pt>
                <c:pt idx="41">
                  <c:v>1550.2</c:v>
                </c:pt>
                <c:pt idx="42">
                  <c:v>1547.95</c:v>
                </c:pt>
                <c:pt idx="43">
                  <c:v>1623.6</c:v>
                </c:pt>
                <c:pt idx="44">
                  <c:v>1613.97</c:v>
                </c:pt>
                <c:pt idx="45">
                  <c:v>1536.12</c:v>
                </c:pt>
                <c:pt idx="46">
                  <c:v>1559.89</c:v>
                </c:pt>
                <c:pt idx="47">
                  <c:v>1546.17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9-48FD-B003-9310E9AFF270}"/>
            </c:ext>
          </c:extLst>
        </c:ser>
        <c:ser>
          <c:idx val="1"/>
          <c:order val="1"/>
          <c:tx>
            <c:strRef>
              <c:f>INTERCONEXIONES!$M$5</c:f>
              <c:strCache>
                <c:ptCount val="1"/>
                <c:pt idx="0">
                  <c:v>TOTAL_GPROGRAMADO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INTERCONEXIONES!$A$6:$A$53</c:f>
              <c:numCache>
                <c:formatCode>h:mm</c:formatCode>
                <c:ptCount val="48"/>
                <c:pt idx="0">
                  <c:v>2.0833333333333332E-2</c:v>
                </c:pt>
                <c:pt idx="1">
                  <c:v>4.1666666666666664E-2</c:v>
                </c:pt>
                <c:pt idx="2">
                  <c:v>6.25E-2</c:v>
                </c:pt>
                <c:pt idx="3">
                  <c:v>8.3333333333333329E-2</c:v>
                </c:pt>
                <c:pt idx="4">
                  <c:v>0.10416666666666667</c:v>
                </c:pt>
                <c:pt idx="5">
                  <c:v>0.125</c:v>
                </c:pt>
                <c:pt idx="6">
                  <c:v>0.14583333333333334</c:v>
                </c:pt>
                <c:pt idx="7">
                  <c:v>0.16666666666666666</c:v>
                </c:pt>
                <c:pt idx="8">
                  <c:v>0.1875</c:v>
                </c:pt>
                <c:pt idx="9">
                  <c:v>0.20833333333333334</c:v>
                </c:pt>
                <c:pt idx="10">
                  <c:v>0.22916666666666666</c:v>
                </c:pt>
                <c:pt idx="11">
                  <c:v>0.25</c:v>
                </c:pt>
                <c:pt idx="12">
                  <c:v>0.27083333333333331</c:v>
                </c:pt>
                <c:pt idx="13">
                  <c:v>0.29166666666666669</c:v>
                </c:pt>
                <c:pt idx="14">
                  <c:v>0.3125</c:v>
                </c:pt>
                <c:pt idx="15">
                  <c:v>0.33333333333333331</c:v>
                </c:pt>
                <c:pt idx="16">
                  <c:v>0.35416666666666669</c:v>
                </c:pt>
                <c:pt idx="17">
                  <c:v>0.375</c:v>
                </c:pt>
                <c:pt idx="18">
                  <c:v>0.39583333333333331</c:v>
                </c:pt>
                <c:pt idx="19">
                  <c:v>0.41666666666666669</c:v>
                </c:pt>
                <c:pt idx="20">
                  <c:v>0.4375</c:v>
                </c:pt>
                <c:pt idx="21">
                  <c:v>0.45833333333333331</c:v>
                </c:pt>
                <c:pt idx="22">
                  <c:v>0.47916666666666669</c:v>
                </c:pt>
                <c:pt idx="23">
                  <c:v>0.5</c:v>
                </c:pt>
                <c:pt idx="24">
                  <c:v>0.52083333333333337</c:v>
                </c:pt>
                <c:pt idx="25">
                  <c:v>0.54166666666666663</c:v>
                </c:pt>
                <c:pt idx="26">
                  <c:v>0.5625</c:v>
                </c:pt>
                <c:pt idx="27">
                  <c:v>0.58333333333333337</c:v>
                </c:pt>
                <c:pt idx="28">
                  <c:v>0.60416666666666663</c:v>
                </c:pt>
                <c:pt idx="29">
                  <c:v>0.625</c:v>
                </c:pt>
                <c:pt idx="30">
                  <c:v>0.64583333333333337</c:v>
                </c:pt>
                <c:pt idx="31">
                  <c:v>0.66666666666666663</c:v>
                </c:pt>
                <c:pt idx="32">
                  <c:v>0.6875</c:v>
                </c:pt>
                <c:pt idx="33">
                  <c:v>0.70833333333333337</c:v>
                </c:pt>
                <c:pt idx="34">
                  <c:v>0.72916666666666663</c:v>
                </c:pt>
                <c:pt idx="35">
                  <c:v>0.75</c:v>
                </c:pt>
                <c:pt idx="36">
                  <c:v>0.77083333333333337</c:v>
                </c:pt>
                <c:pt idx="37">
                  <c:v>0.79166666666666663</c:v>
                </c:pt>
                <c:pt idx="38">
                  <c:v>0.8125</c:v>
                </c:pt>
                <c:pt idx="39">
                  <c:v>0.83333333333333337</c:v>
                </c:pt>
                <c:pt idx="40">
                  <c:v>0.85416666666666663</c:v>
                </c:pt>
                <c:pt idx="41">
                  <c:v>0.875</c:v>
                </c:pt>
                <c:pt idx="42">
                  <c:v>0.89583333333333337</c:v>
                </c:pt>
                <c:pt idx="43">
                  <c:v>0.91666666666666663</c:v>
                </c:pt>
                <c:pt idx="44">
                  <c:v>0.9375</c:v>
                </c:pt>
                <c:pt idx="45">
                  <c:v>0.95833333333333337</c:v>
                </c:pt>
                <c:pt idx="46">
                  <c:v>0.97916666666666663</c:v>
                </c:pt>
                <c:pt idx="47">
                  <c:v>1</c:v>
                </c:pt>
              </c:numCache>
            </c:numRef>
          </c:cat>
          <c:val>
            <c:numRef>
              <c:f>INTERCONEXIONES!$M$6:$M$53</c:f>
              <c:numCache>
                <c:formatCode>General</c:formatCode>
                <c:ptCount val="48"/>
                <c:pt idx="0">
                  <c:v>1373.43</c:v>
                </c:pt>
                <c:pt idx="1">
                  <c:v>1373.82</c:v>
                </c:pt>
                <c:pt idx="2">
                  <c:v>1394</c:v>
                </c:pt>
                <c:pt idx="3">
                  <c:v>1413.25</c:v>
                </c:pt>
                <c:pt idx="4">
                  <c:v>1424.59</c:v>
                </c:pt>
                <c:pt idx="5">
                  <c:v>1432.57</c:v>
                </c:pt>
                <c:pt idx="6">
                  <c:v>1436.41</c:v>
                </c:pt>
                <c:pt idx="7">
                  <c:v>1435.23</c:v>
                </c:pt>
                <c:pt idx="8">
                  <c:v>1444.3400000000001</c:v>
                </c:pt>
                <c:pt idx="9">
                  <c:v>1427.7400000000002</c:v>
                </c:pt>
                <c:pt idx="10">
                  <c:v>1365.48</c:v>
                </c:pt>
                <c:pt idx="11">
                  <c:v>1333.33</c:v>
                </c:pt>
                <c:pt idx="12">
                  <c:v>1283.31</c:v>
                </c:pt>
                <c:pt idx="13">
                  <c:v>1218.8</c:v>
                </c:pt>
                <c:pt idx="14">
                  <c:v>1151.23</c:v>
                </c:pt>
                <c:pt idx="15">
                  <c:v>1122.49</c:v>
                </c:pt>
                <c:pt idx="16">
                  <c:v>1121.28</c:v>
                </c:pt>
                <c:pt idx="17">
                  <c:v>1112.56</c:v>
                </c:pt>
                <c:pt idx="18">
                  <c:v>1090.4099999999999</c:v>
                </c:pt>
                <c:pt idx="19">
                  <c:v>1092.8799999999999</c:v>
                </c:pt>
                <c:pt idx="20">
                  <c:v>1094.43</c:v>
                </c:pt>
                <c:pt idx="21">
                  <c:v>1087.74</c:v>
                </c:pt>
                <c:pt idx="22">
                  <c:v>1117.27</c:v>
                </c:pt>
                <c:pt idx="23">
                  <c:v>1121.6399999999999</c:v>
                </c:pt>
                <c:pt idx="24">
                  <c:v>1120.06</c:v>
                </c:pt>
                <c:pt idx="25">
                  <c:v>1094.25</c:v>
                </c:pt>
                <c:pt idx="26">
                  <c:v>1098.9000000000001</c:v>
                </c:pt>
                <c:pt idx="27">
                  <c:v>1135.6300000000001</c:v>
                </c:pt>
                <c:pt idx="28">
                  <c:v>1147.6400000000001</c:v>
                </c:pt>
                <c:pt idx="29">
                  <c:v>1155.49</c:v>
                </c:pt>
                <c:pt idx="30">
                  <c:v>1177.6500000000001</c:v>
                </c:pt>
                <c:pt idx="31">
                  <c:v>1217.51</c:v>
                </c:pt>
                <c:pt idx="32">
                  <c:v>1291.1399999999999</c:v>
                </c:pt>
                <c:pt idx="33">
                  <c:v>1388.07</c:v>
                </c:pt>
                <c:pt idx="34">
                  <c:v>1464.5700000000002</c:v>
                </c:pt>
                <c:pt idx="35">
                  <c:v>1522.5</c:v>
                </c:pt>
                <c:pt idx="36">
                  <c:v>1541.5800000000002</c:v>
                </c:pt>
                <c:pt idx="37">
                  <c:v>1541.3600000000001</c:v>
                </c:pt>
                <c:pt idx="38">
                  <c:v>1531.0300000000002</c:v>
                </c:pt>
                <c:pt idx="39">
                  <c:v>1528.53</c:v>
                </c:pt>
                <c:pt idx="40">
                  <c:v>1527.37</c:v>
                </c:pt>
                <c:pt idx="41">
                  <c:v>1524.46</c:v>
                </c:pt>
                <c:pt idx="42">
                  <c:v>1514.3000000000002</c:v>
                </c:pt>
                <c:pt idx="43">
                  <c:v>1495.77</c:v>
                </c:pt>
                <c:pt idx="44">
                  <c:v>1478.6</c:v>
                </c:pt>
                <c:pt idx="45">
                  <c:v>1469.17</c:v>
                </c:pt>
                <c:pt idx="46">
                  <c:v>1464.4600000000003</c:v>
                </c:pt>
                <c:pt idx="47">
                  <c:v>1450.96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9-48FD-B003-9310E9AFF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61737480"/>
        <c:axId val="361733560"/>
      </c:barChart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1737480"/>
        <c:axId val="361733560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INTERCONEXIONES!$AD$5</c15:sqref>
                        </c15:formulaRef>
                      </c:ext>
                    </c:extLst>
                    <c:strCache>
                      <c:ptCount val="1"/>
                      <c:pt idx="0">
                        <c:v>(*) RED COMPLETA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INTERCONEXIONES!$AD$6:$AD$53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1">
                        <c:v>1315</c:v>
                      </c:pt>
                      <c:pt idx="2">
                        <c:v>1315</c:v>
                      </c:pt>
                      <c:pt idx="3">
                        <c:v>1315</c:v>
                      </c:pt>
                      <c:pt idx="4">
                        <c:v>1315</c:v>
                      </c:pt>
                      <c:pt idx="5">
                        <c:v>1315</c:v>
                      </c:pt>
                      <c:pt idx="6">
                        <c:v>1315</c:v>
                      </c:pt>
                      <c:pt idx="7">
                        <c:v>1315</c:v>
                      </c:pt>
                      <c:pt idx="8">
                        <c:v>1315</c:v>
                      </c:pt>
                      <c:pt idx="9">
                        <c:v>1315</c:v>
                      </c:pt>
                      <c:pt idx="10">
                        <c:v>1315</c:v>
                      </c:pt>
                      <c:pt idx="11">
                        <c:v>1315</c:v>
                      </c:pt>
                      <c:pt idx="12">
                        <c:v>1315</c:v>
                      </c:pt>
                      <c:pt idx="13">
                        <c:v>1315</c:v>
                      </c:pt>
                      <c:pt idx="14">
                        <c:v>1315</c:v>
                      </c:pt>
                      <c:pt idx="15">
                        <c:v>1315</c:v>
                      </c:pt>
                      <c:pt idx="34">
                        <c:v>1585</c:v>
                      </c:pt>
                      <c:pt idx="35">
                        <c:v>1585</c:v>
                      </c:pt>
                      <c:pt idx="36">
                        <c:v>1585</c:v>
                      </c:pt>
                      <c:pt idx="37">
                        <c:v>1585</c:v>
                      </c:pt>
                      <c:pt idx="38">
                        <c:v>1585</c:v>
                      </c:pt>
                      <c:pt idx="39">
                        <c:v>1585</c:v>
                      </c:pt>
                      <c:pt idx="40">
                        <c:v>1585</c:v>
                      </c:pt>
                      <c:pt idx="41">
                        <c:v>1585</c:v>
                      </c:pt>
                      <c:pt idx="42">
                        <c:v>1585</c:v>
                      </c:pt>
                      <c:pt idx="43">
                        <c:v>1585</c:v>
                      </c:pt>
                      <c:pt idx="44">
                        <c:v>1585</c:v>
                      </c:pt>
                      <c:pt idx="45">
                        <c:v>1585</c:v>
                      </c:pt>
                      <c:pt idx="46">
                        <c:v>1315</c:v>
                      </c:pt>
                      <c:pt idx="47">
                        <c:v>1315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5BF9-48FD-B003-9310E9AFF270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INTERCONEXIONES!$AE$5</c15:sqref>
                        </c15:formulaRef>
                      </c:ext>
                    </c:extLst>
                    <c:strCache>
                      <c:ptCount val="1"/>
                      <c:pt idx="0">
                        <c:v>(*) LIMITE 1 CENTRO SUR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INTERCONEXIONES!$AE$6:$AE$53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1">
                        <c:v>1280</c:v>
                      </c:pt>
                      <c:pt idx="2">
                        <c:v>1280</c:v>
                      </c:pt>
                      <c:pt idx="3">
                        <c:v>1280</c:v>
                      </c:pt>
                      <c:pt idx="4">
                        <c:v>1280</c:v>
                      </c:pt>
                      <c:pt idx="5">
                        <c:v>1280</c:v>
                      </c:pt>
                      <c:pt idx="6">
                        <c:v>1280</c:v>
                      </c:pt>
                      <c:pt idx="7">
                        <c:v>1280</c:v>
                      </c:pt>
                      <c:pt idx="8">
                        <c:v>1280</c:v>
                      </c:pt>
                      <c:pt idx="9">
                        <c:v>1280</c:v>
                      </c:pt>
                      <c:pt idx="10">
                        <c:v>1280</c:v>
                      </c:pt>
                      <c:pt idx="11">
                        <c:v>1280</c:v>
                      </c:pt>
                      <c:pt idx="12">
                        <c:v>1280</c:v>
                      </c:pt>
                      <c:pt idx="13">
                        <c:v>1280</c:v>
                      </c:pt>
                      <c:pt idx="14">
                        <c:v>1280</c:v>
                      </c:pt>
                      <c:pt idx="15">
                        <c:v>1280</c:v>
                      </c:pt>
                      <c:pt idx="16">
                        <c:v>1205</c:v>
                      </c:pt>
                      <c:pt idx="17">
                        <c:v>1205</c:v>
                      </c:pt>
                      <c:pt idx="18">
                        <c:v>1205</c:v>
                      </c:pt>
                      <c:pt idx="19">
                        <c:v>1205</c:v>
                      </c:pt>
                      <c:pt idx="20">
                        <c:v>1205</c:v>
                      </c:pt>
                      <c:pt idx="21">
                        <c:v>1205</c:v>
                      </c:pt>
                      <c:pt idx="22">
                        <c:v>1205</c:v>
                      </c:pt>
                      <c:pt idx="23">
                        <c:v>1205</c:v>
                      </c:pt>
                      <c:pt idx="24">
                        <c:v>1205</c:v>
                      </c:pt>
                      <c:pt idx="25">
                        <c:v>1205</c:v>
                      </c:pt>
                      <c:pt idx="26">
                        <c:v>1205</c:v>
                      </c:pt>
                      <c:pt idx="27">
                        <c:v>1205</c:v>
                      </c:pt>
                      <c:pt idx="28">
                        <c:v>1205</c:v>
                      </c:pt>
                      <c:pt idx="29">
                        <c:v>1205</c:v>
                      </c:pt>
                      <c:pt idx="30">
                        <c:v>1205</c:v>
                      </c:pt>
                      <c:pt idx="31">
                        <c:v>1205</c:v>
                      </c:pt>
                      <c:pt idx="32">
                        <c:v>1205</c:v>
                      </c:pt>
                      <c:pt idx="33">
                        <c:v>1205</c:v>
                      </c:pt>
                      <c:pt idx="34">
                        <c:v>1225</c:v>
                      </c:pt>
                      <c:pt idx="35">
                        <c:v>1225</c:v>
                      </c:pt>
                      <c:pt idx="36">
                        <c:v>1225</c:v>
                      </c:pt>
                      <c:pt idx="37">
                        <c:v>1225</c:v>
                      </c:pt>
                      <c:pt idx="38">
                        <c:v>1225</c:v>
                      </c:pt>
                      <c:pt idx="39">
                        <c:v>1225</c:v>
                      </c:pt>
                      <c:pt idx="40">
                        <c:v>1225</c:v>
                      </c:pt>
                      <c:pt idx="41">
                        <c:v>1225</c:v>
                      </c:pt>
                      <c:pt idx="42">
                        <c:v>1225</c:v>
                      </c:pt>
                      <c:pt idx="43">
                        <c:v>1225</c:v>
                      </c:pt>
                      <c:pt idx="44">
                        <c:v>1225</c:v>
                      </c:pt>
                      <c:pt idx="45">
                        <c:v>1225</c:v>
                      </c:pt>
                      <c:pt idx="46">
                        <c:v>1280</c:v>
                      </c:pt>
                      <c:pt idx="47">
                        <c:v>1280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F9-48FD-B003-9310E9AFF270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INTERCONEXIONES!$AF$5</c15:sqref>
                        </c15:formulaRef>
                      </c:ext>
                    </c:extLst>
                    <c:strCache>
                      <c:ptCount val="1"/>
                      <c:pt idx="0">
                        <c:v>(*) LIMITE 2 CENTRO SUR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INTERCONEXIONES!$AF$6:$AF$53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1">
                        <c:v>1240</c:v>
                      </c:pt>
                      <c:pt idx="2">
                        <c:v>1240</c:v>
                      </c:pt>
                      <c:pt idx="3">
                        <c:v>1240</c:v>
                      </c:pt>
                      <c:pt idx="4">
                        <c:v>1240</c:v>
                      </c:pt>
                      <c:pt idx="5">
                        <c:v>1240</c:v>
                      </c:pt>
                      <c:pt idx="6">
                        <c:v>1240</c:v>
                      </c:pt>
                      <c:pt idx="7">
                        <c:v>1240</c:v>
                      </c:pt>
                      <c:pt idx="8">
                        <c:v>1240</c:v>
                      </c:pt>
                      <c:pt idx="9">
                        <c:v>1240</c:v>
                      </c:pt>
                      <c:pt idx="10">
                        <c:v>1240</c:v>
                      </c:pt>
                      <c:pt idx="11">
                        <c:v>1240</c:v>
                      </c:pt>
                      <c:pt idx="12">
                        <c:v>1240</c:v>
                      </c:pt>
                      <c:pt idx="13">
                        <c:v>1240</c:v>
                      </c:pt>
                      <c:pt idx="14">
                        <c:v>1240</c:v>
                      </c:pt>
                      <c:pt idx="15">
                        <c:v>1240</c:v>
                      </c:pt>
                      <c:pt idx="34">
                        <c:v>1460</c:v>
                      </c:pt>
                      <c:pt idx="35">
                        <c:v>1460</c:v>
                      </c:pt>
                      <c:pt idx="36">
                        <c:v>1460</c:v>
                      </c:pt>
                      <c:pt idx="37">
                        <c:v>1460</c:v>
                      </c:pt>
                      <c:pt idx="38">
                        <c:v>1460</c:v>
                      </c:pt>
                      <c:pt idx="39">
                        <c:v>1460</c:v>
                      </c:pt>
                      <c:pt idx="40">
                        <c:v>1460</c:v>
                      </c:pt>
                      <c:pt idx="41">
                        <c:v>1460</c:v>
                      </c:pt>
                      <c:pt idx="42">
                        <c:v>1460</c:v>
                      </c:pt>
                      <c:pt idx="43">
                        <c:v>1460</c:v>
                      </c:pt>
                      <c:pt idx="44">
                        <c:v>1460</c:v>
                      </c:pt>
                      <c:pt idx="45">
                        <c:v>1460</c:v>
                      </c:pt>
                      <c:pt idx="46">
                        <c:v>1240</c:v>
                      </c:pt>
                      <c:pt idx="47">
                        <c:v>1240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F9-48FD-B003-9310E9AFF270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INTERCONEXIONES!$AG$5</c15:sqref>
                        </c15:formulaRef>
                      </c:ext>
                    </c:extLst>
                    <c:strCache>
                      <c:ptCount val="1"/>
                      <c:pt idx="0">
                        <c:v>(*) LIMITE 3 CENTRO SUR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INTERCONEXIONES!$AG$6:$AG$53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1">
                        <c:v>860</c:v>
                      </c:pt>
                      <c:pt idx="2">
                        <c:v>860</c:v>
                      </c:pt>
                      <c:pt idx="3">
                        <c:v>860</c:v>
                      </c:pt>
                      <c:pt idx="4">
                        <c:v>860</c:v>
                      </c:pt>
                      <c:pt idx="5">
                        <c:v>860</c:v>
                      </c:pt>
                      <c:pt idx="6">
                        <c:v>860</c:v>
                      </c:pt>
                      <c:pt idx="7">
                        <c:v>860</c:v>
                      </c:pt>
                      <c:pt idx="8">
                        <c:v>860</c:v>
                      </c:pt>
                      <c:pt idx="9">
                        <c:v>860</c:v>
                      </c:pt>
                      <c:pt idx="10">
                        <c:v>860</c:v>
                      </c:pt>
                      <c:pt idx="11">
                        <c:v>860</c:v>
                      </c:pt>
                      <c:pt idx="12">
                        <c:v>860</c:v>
                      </c:pt>
                      <c:pt idx="13">
                        <c:v>860</c:v>
                      </c:pt>
                      <c:pt idx="14">
                        <c:v>860</c:v>
                      </c:pt>
                      <c:pt idx="15">
                        <c:v>860</c:v>
                      </c:pt>
                      <c:pt idx="16">
                        <c:v>960</c:v>
                      </c:pt>
                      <c:pt idx="17">
                        <c:v>960</c:v>
                      </c:pt>
                      <c:pt idx="18">
                        <c:v>960</c:v>
                      </c:pt>
                      <c:pt idx="19">
                        <c:v>960</c:v>
                      </c:pt>
                      <c:pt idx="20">
                        <c:v>960</c:v>
                      </c:pt>
                      <c:pt idx="21">
                        <c:v>960</c:v>
                      </c:pt>
                      <c:pt idx="22">
                        <c:v>960</c:v>
                      </c:pt>
                      <c:pt idx="23">
                        <c:v>960</c:v>
                      </c:pt>
                      <c:pt idx="24">
                        <c:v>960</c:v>
                      </c:pt>
                      <c:pt idx="25">
                        <c:v>960</c:v>
                      </c:pt>
                      <c:pt idx="26">
                        <c:v>960</c:v>
                      </c:pt>
                      <c:pt idx="27">
                        <c:v>960</c:v>
                      </c:pt>
                      <c:pt idx="28">
                        <c:v>960</c:v>
                      </c:pt>
                      <c:pt idx="29">
                        <c:v>960</c:v>
                      </c:pt>
                      <c:pt idx="30">
                        <c:v>960</c:v>
                      </c:pt>
                      <c:pt idx="31">
                        <c:v>960</c:v>
                      </c:pt>
                      <c:pt idx="32">
                        <c:v>960</c:v>
                      </c:pt>
                      <c:pt idx="33">
                        <c:v>960</c:v>
                      </c:pt>
                      <c:pt idx="34">
                        <c:v>920</c:v>
                      </c:pt>
                      <c:pt idx="35">
                        <c:v>920</c:v>
                      </c:pt>
                      <c:pt idx="36">
                        <c:v>920</c:v>
                      </c:pt>
                      <c:pt idx="37">
                        <c:v>920</c:v>
                      </c:pt>
                      <c:pt idx="38">
                        <c:v>920</c:v>
                      </c:pt>
                      <c:pt idx="39">
                        <c:v>920</c:v>
                      </c:pt>
                      <c:pt idx="40">
                        <c:v>920</c:v>
                      </c:pt>
                      <c:pt idx="41">
                        <c:v>920</c:v>
                      </c:pt>
                      <c:pt idx="42">
                        <c:v>920</c:v>
                      </c:pt>
                      <c:pt idx="43">
                        <c:v>920</c:v>
                      </c:pt>
                      <c:pt idx="44">
                        <c:v>920</c:v>
                      </c:pt>
                      <c:pt idx="45">
                        <c:v>920</c:v>
                      </c:pt>
                      <c:pt idx="46">
                        <c:v>860</c:v>
                      </c:pt>
                      <c:pt idx="47">
                        <c:v>860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F9-48FD-B003-9310E9AFF270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INTERCONEXIONES!$AH$5</c15:sqref>
                        </c15:formulaRef>
                      </c:ext>
                    </c:extLst>
                    <c:strCache>
                      <c:ptCount val="1"/>
                      <c:pt idx="0">
                        <c:v>(*) LIMITE 4 CENTRO SUR</c:v>
                      </c:pt>
                    </c:strCache>
                  </c:strRef>
                </c:tx>
                <c:spPr>
                  <a:ln w="28575" cap="rnd">
                    <a:solidFill>
                      <a:srgbClr val="FF6600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INTERCONEXIONES!$AH$6:$AH$53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1">
                        <c:v>900</c:v>
                      </c:pt>
                      <c:pt idx="2">
                        <c:v>900</c:v>
                      </c:pt>
                      <c:pt idx="3">
                        <c:v>900</c:v>
                      </c:pt>
                      <c:pt idx="4">
                        <c:v>900</c:v>
                      </c:pt>
                      <c:pt idx="5">
                        <c:v>900</c:v>
                      </c:pt>
                      <c:pt idx="6">
                        <c:v>900</c:v>
                      </c:pt>
                      <c:pt idx="7">
                        <c:v>900</c:v>
                      </c:pt>
                      <c:pt idx="8">
                        <c:v>900</c:v>
                      </c:pt>
                      <c:pt idx="9">
                        <c:v>900</c:v>
                      </c:pt>
                      <c:pt idx="10">
                        <c:v>900</c:v>
                      </c:pt>
                      <c:pt idx="11">
                        <c:v>900</c:v>
                      </c:pt>
                      <c:pt idx="12">
                        <c:v>900</c:v>
                      </c:pt>
                      <c:pt idx="13">
                        <c:v>900</c:v>
                      </c:pt>
                      <c:pt idx="14">
                        <c:v>900</c:v>
                      </c:pt>
                      <c:pt idx="15">
                        <c:v>900</c:v>
                      </c:pt>
                      <c:pt idx="16">
                        <c:v>1005</c:v>
                      </c:pt>
                      <c:pt idx="17">
                        <c:v>1005</c:v>
                      </c:pt>
                      <c:pt idx="18">
                        <c:v>1005</c:v>
                      </c:pt>
                      <c:pt idx="19">
                        <c:v>1005</c:v>
                      </c:pt>
                      <c:pt idx="20">
                        <c:v>1005</c:v>
                      </c:pt>
                      <c:pt idx="21">
                        <c:v>1005</c:v>
                      </c:pt>
                      <c:pt idx="22">
                        <c:v>1005</c:v>
                      </c:pt>
                      <c:pt idx="23">
                        <c:v>1005</c:v>
                      </c:pt>
                      <c:pt idx="24">
                        <c:v>1005</c:v>
                      </c:pt>
                      <c:pt idx="25">
                        <c:v>1005</c:v>
                      </c:pt>
                      <c:pt idx="26">
                        <c:v>1005</c:v>
                      </c:pt>
                      <c:pt idx="27">
                        <c:v>1005</c:v>
                      </c:pt>
                      <c:pt idx="28">
                        <c:v>1005</c:v>
                      </c:pt>
                      <c:pt idx="29">
                        <c:v>1005</c:v>
                      </c:pt>
                      <c:pt idx="30">
                        <c:v>1005</c:v>
                      </c:pt>
                      <c:pt idx="31">
                        <c:v>1005</c:v>
                      </c:pt>
                      <c:pt idx="32">
                        <c:v>1005</c:v>
                      </c:pt>
                      <c:pt idx="33">
                        <c:v>1005</c:v>
                      </c:pt>
                      <c:pt idx="34">
                        <c:v>895</c:v>
                      </c:pt>
                      <c:pt idx="35">
                        <c:v>895</c:v>
                      </c:pt>
                      <c:pt idx="36">
                        <c:v>895</c:v>
                      </c:pt>
                      <c:pt idx="37">
                        <c:v>895</c:v>
                      </c:pt>
                      <c:pt idx="38">
                        <c:v>895</c:v>
                      </c:pt>
                      <c:pt idx="39">
                        <c:v>895</c:v>
                      </c:pt>
                      <c:pt idx="40">
                        <c:v>895</c:v>
                      </c:pt>
                      <c:pt idx="41">
                        <c:v>895</c:v>
                      </c:pt>
                      <c:pt idx="42">
                        <c:v>895</c:v>
                      </c:pt>
                      <c:pt idx="43">
                        <c:v>895</c:v>
                      </c:pt>
                      <c:pt idx="44">
                        <c:v>895</c:v>
                      </c:pt>
                      <c:pt idx="45">
                        <c:v>895</c:v>
                      </c:pt>
                      <c:pt idx="46">
                        <c:v>900</c:v>
                      </c:pt>
                      <c:pt idx="47">
                        <c:v>900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F9-48FD-B003-9310E9AFF270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INTERCONEXIONES!$AI$5</c15:sqref>
                        </c15:formulaRef>
                      </c:ext>
                    </c:extLst>
                    <c:strCache>
                      <c:ptCount val="1"/>
                      <c:pt idx="0">
                        <c:v>(*) LIMITE 5 CENTRO SUR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INTERCONEXIONES!$AI$6:$AI$53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1">
                        <c:v>980</c:v>
                      </c:pt>
                      <c:pt idx="2">
                        <c:v>980</c:v>
                      </c:pt>
                      <c:pt idx="3">
                        <c:v>980</c:v>
                      </c:pt>
                      <c:pt idx="4">
                        <c:v>980</c:v>
                      </c:pt>
                      <c:pt idx="5">
                        <c:v>980</c:v>
                      </c:pt>
                      <c:pt idx="6">
                        <c:v>980</c:v>
                      </c:pt>
                      <c:pt idx="7">
                        <c:v>980</c:v>
                      </c:pt>
                      <c:pt idx="8">
                        <c:v>980</c:v>
                      </c:pt>
                      <c:pt idx="9">
                        <c:v>980</c:v>
                      </c:pt>
                      <c:pt idx="10">
                        <c:v>980</c:v>
                      </c:pt>
                      <c:pt idx="11">
                        <c:v>980</c:v>
                      </c:pt>
                      <c:pt idx="12">
                        <c:v>980</c:v>
                      </c:pt>
                      <c:pt idx="13">
                        <c:v>980</c:v>
                      </c:pt>
                      <c:pt idx="14">
                        <c:v>980</c:v>
                      </c:pt>
                      <c:pt idx="15">
                        <c:v>980</c:v>
                      </c:pt>
                      <c:pt idx="16">
                        <c:v>990</c:v>
                      </c:pt>
                      <c:pt idx="17">
                        <c:v>990</c:v>
                      </c:pt>
                      <c:pt idx="18">
                        <c:v>990</c:v>
                      </c:pt>
                      <c:pt idx="19">
                        <c:v>990</c:v>
                      </c:pt>
                      <c:pt idx="20">
                        <c:v>990</c:v>
                      </c:pt>
                      <c:pt idx="21">
                        <c:v>990</c:v>
                      </c:pt>
                      <c:pt idx="22">
                        <c:v>990</c:v>
                      </c:pt>
                      <c:pt idx="23">
                        <c:v>990</c:v>
                      </c:pt>
                      <c:pt idx="24">
                        <c:v>990</c:v>
                      </c:pt>
                      <c:pt idx="25">
                        <c:v>990</c:v>
                      </c:pt>
                      <c:pt idx="26">
                        <c:v>990</c:v>
                      </c:pt>
                      <c:pt idx="27">
                        <c:v>990</c:v>
                      </c:pt>
                      <c:pt idx="28">
                        <c:v>990</c:v>
                      </c:pt>
                      <c:pt idx="29">
                        <c:v>990</c:v>
                      </c:pt>
                      <c:pt idx="30">
                        <c:v>990</c:v>
                      </c:pt>
                      <c:pt idx="31">
                        <c:v>990</c:v>
                      </c:pt>
                      <c:pt idx="32">
                        <c:v>990</c:v>
                      </c:pt>
                      <c:pt idx="33">
                        <c:v>990</c:v>
                      </c:pt>
                      <c:pt idx="34">
                        <c:v>990</c:v>
                      </c:pt>
                      <c:pt idx="35">
                        <c:v>990</c:v>
                      </c:pt>
                      <c:pt idx="36">
                        <c:v>990</c:v>
                      </c:pt>
                      <c:pt idx="37">
                        <c:v>990</c:v>
                      </c:pt>
                      <c:pt idx="38">
                        <c:v>990</c:v>
                      </c:pt>
                      <c:pt idx="39">
                        <c:v>990</c:v>
                      </c:pt>
                      <c:pt idx="40">
                        <c:v>990</c:v>
                      </c:pt>
                      <c:pt idx="41">
                        <c:v>990</c:v>
                      </c:pt>
                      <c:pt idx="42">
                        <c:v>990</c:v>
                      </c:pt>
                      <c:pt idx="43">
                        <c:v>990</c:v>
                      </c:pt>
                      <c:pt idx="44">
                        <c:v>990</c:v>
                      </c:pt>
                      <c:pt idx="45">
                        <c:v>990</c:v>
                      </c:pt>
                      <c:pt idx="46">
                        <c:v>980</c:v>
                      </c:pt>
                      <c:pt idx="47">
                        <c:v>980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F9-48FD-B003-9310E9AFF270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INTERCONEXIONES!$AJ$5</c15:sqref>
                        </c15:formulaRef>
                      </c:ext>
                    </c:extLst>
                    <c:strCache>
                      <c:ptCount val="1"/>
                      <c:pt idx="0">
                        <c:v>(*) LIMITE 6 CENTRO SUR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INTERCONEXIONES!$AJ$6:$AJ$53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1">
                        <c:v>945</c:v>
                      </c:pt>
                      <c:pt idx="2">
                        <c:v>945</c:v>
                      </c:pt>
                      <c:pt idx="3">
                        <c:v>945</c:v>
                      </c:pt>
                      <c:pt idx="4">
                        <c:v>945</c:v>
                      </c:pt>
                      <c:pt idx="5">
                        <c:v>945</c:v>
                      </c:pt>
                      <c:pt idx="6">
                        <c:v>945</c:v>
                      </c:pt>
                      <c:pt idx="7">
                        <c:v>945</c:v>
                      </c:pt>
                      <c:pt idx="8">
                        <c:v>945</c:v>
                      </c:pt>
                      <c:pt idx="9">
                        <c:v>945</c:v>
                      </c:pt>
                      <c:pt idx="10">
                        <c:v>945</c:v>
                      </c:pt>
                      <c:pt idx="11">
                        <c:v>945</c:v>
                      </c:pt>
                      <c:pt idx="12">
                        <c:v>945</c:v>
                      </c:pt>
                      <c:pt idx="13">
                        <c:v>945</c:v>
                      </c:pt>
                      <c:pt idx="14">
                        <c:v>945</c:v>
                      </c:pt>
                      <c:pt idx="15">
                        <c:v>945</c:v>
                      </c:pt>
                      <c:pt idx="16">
                        <c:v>960</c:v>
                      </c:pt>
                      <c:pt idx="17">
                        <c:v>960</c:v>
                      </c:pt>
                      <c:pt idx="18">
                        <c:v>960</c:v>
                      </c:pt>
                      <c:pt idx="19">
                        <c:v>960</c:v>
                      </c:pt>
                      <c:pt idx="20">
                        <c:v>960</c:v>
                      </c:pt>
                      <c:pt idx="21">
                        <c:v>960</c:v>
                      </c:pt>
                      <c:pt idx="22">
                        <c:v>960</c:v>
                      </c:pt>
                      <c:pt idx="23">
                        <c:v>960</c:v>
                      </c:pt>
                      <c:pt idx="24">
                        <c:v>960</c:v>
                      </c:pt>
                      <c:pt idx="25">
                        <c:v>960</c:v>
                      </c:pt>
                      <c:pt idx="26">
                        <c:v>960</c:v>
                      </c:pt>
                      <c:pt idx="27">
                        <c:v>960</c:v>
                      </c:pt>
                      <c:pt idx="28">
                        <c:v>960</c:v>
                      </c:pt>
                      <c:pt idx="29">
                        <c:v>960</c:v>
                      </c:pt>
                      <c:pt idx="30">
                        <c:v>960</c:v>
                      </c:pt>
                      <c:pt idx="31">
                        <c:v>960</c:v>
                      </c:pt>
                      <c:pt idx="32">
                        <c:v>960</c:v>
                      </c:pt>
                      <c:pt idx="33">
                        <c:v>960</c:v>
                      </c:pt>
                      <c:pt idx="34">
                        <c:v>965</c:v>
                      </c:pt>
                      <c:pt idx="35">
                        <c:v>965</c:v>
                      </c:pt>
                      <c:pt idx="36">
                        <c:v>965</c:v>
                      </c:pt>
                      <c:pt idx="37">
                        <c:v>965</c:v>
                      </c:pt>
                      <c:pt idx="38">
                        <c:v>965</c:v>
                      </c:pt>
                      <c:pt idx="39">
                        <c:v>965</c:v>
                      </c:pt>
                      <c:pt idx="40">
                        <c:v>965</c:v>
                      </c:pt>
                      <c:pt idx="41">
                        <c:v>965</c:v>
                      </c:pt>
                      <c:pt idx="42">
                        <c:v>965</c:v>
                      </c:pt>
                      <c:pt idx="43">
                        <c:v>965</c:v>
                      </c:pt>
                      <c:pt idx="44">
                        <c:v>965</c:v>
                      </c:pt>
                      <c:pt idx="45">
                        <c:v>965</c:v>
                      </c:pt>
                      <c:pt idx="46">
                        <c:v>945</c:v>
                      </c:pt>
                      <c:pt idx="47">
                        <c:v>945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F9-48FD-B003-9310E9AFF270}"/>
                  </c:ext>
                </c:extLst>
              </c15:ser>
            </c15:filteredLineSeries>
            <c15:filteredLineSeries>
              <c15:ser>
                <c:idx val="10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INTERCONEXIONES!$AK$5</c15:sqref>
                        </c15:formulaRef>
                      </c:ext>
                    </c:extLst>
                    <c:strCache>
                      <c:ptCount val="1"/>
                      <c:pt idx="0">
                        <c:v>(*) LIMITE 7 CENTRO SUR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INTERCONEXIONES!$AK$6:$AK$53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1">
                        <c:v>1310</c:v>
                      </c:pt>
                      <c:pt idx="2">
                        <c:v>1310</c:v>
                      </c:pt>
                      <c:pt idx="3">
                        <c:v>1310</c:v>
                      </c:pt>
                      <c:pt idx="4">
                        <c:v>1310</c:v>
                      </c:pt>
                      <c:pt idx="5">
                        <c:v>1310</c:v>
                      </c:pt>
                      <c:pt idx="6">
                        <c:v>1310</c:v>
                      </c:pt>
                      <c:pt idx="7">
                        <c:v>1310</c:v>
                      </c:pt>
                      <c:pt idx="8">
                        <c:v>1310</c:v>
                      </c:pt>
                      <c:pt idx="9">
                        <c:v>1310</c:v>
                      </c:pt>
                      <c:pt idx="10">
                        <c:v>1310</c:v>
                      </c:pt>
                      <c:pt idx="11">
                        <c:v>1310</c:v>
                      </c:pt>
                      <c:pt idx="12">
                        <c:v>1310</c:v>
                      </c:pt>
                      <c:pt idx="13">
                        <c:v>1310</c:v>
                      </c:pt>
                      <c:pt idx="14">
                        <c:v>1310</c:v>
                      </c:pt>
                      <c:pt idx="15">
                        <c:v>1310</c:v>
                      </c:pt>
                      <c:pt idx="16">
                        <c:v>1285</c:v>
                      </c:pt>
                      <c:pt idx="17">
                        <c:v>1285</c:v>
                      </c:pt>
                      <c:pt idx="18">
                        <c:v>1285</c:v>
                      </c:pt>
                      <c:pt idx="19">
                        <c:v>1285</c:v>
                      </c:pt>
                      <c:pt idx="20">
                        <c:v>1285</c:v>
                      </c:pt>
                      <c:pt idx="21">
                        <c:v>1285</c:v>
                      </c:pt>
                      <c:pt idx="22">
                        <c:v>1285</c:v>
                      </c:pt>
                      <c:pt idx="23">
                        <c:v>1285</c:v>
                      </c:pt>
                      <c:pt idx="24">
                        <c:v>1285</c:v>
                      </c:pt>
                      <c:pt idx="25">
                        <c:v>1285</c:v>
                      </c:pt>
                      <c:pt idx="26">
                        <c:v>1285</c:v>
                      </c:pt>
                      <c:pt idx="27">
                        <c:v>1285</c:v>
                      </c:pt>
                      <c:pt idx="28">
                        <c:v>1285</c:v>
                      </c:pt>
                      <c:pt idx="29">
                        <c:v>1285</c:v>
                      </c:pt>
                      <c:pt idx="30">
                        <c:v>1285</c:v>
                      </c:pt>
                      <c:pt idx="31">
                        <c:v>1285</c:v>
                      </c:pt>
                      <c:pt idx="32">
                        <c:v>1285</c:v>
                      </c:pt>
                      <c:pt idx="33">
                        <c:v>1285</c:v>
                      </c:pt>
                      <c:pt idx="34">
                        <c:v>1415</c:v>
                      </c:pt>
                      <c:pt idx="35">
                        <c:v>1415</c:v>
                      </c:pt>
                      <c:pt idx="36">
                        <c:v>1415</c:v>
                      </c:pt>
                      <c:pt idx="37">
                        <c:v>1415</c:v>
                      </c:pt>
                      <c:pt idx="38">
                        <c:v>1415</c:v>
                      </c:pt>
                      <c:pt idx="39">
                        <c:v>1415</c:v>
                      </c:pt>
                      <c:pt idx="40">
                        <c:v>1415</c:v>
                      </c:pt>
                      <c:pt idx="41">
                        <c:v>1415</c:v>
                      </c:pt>
                      <c:pt idx="42">
                        <c:v>1415</c:v>
                      </c:pt>
                      <c:pt idx="43">
                        <c:v>1415</c:v>
                      </c:pt>
                      <c:pt idx="44">
                        <c:v>1415</c:v>
                      </c:pt>
                      <c:pt idx="45">
                        <c:v>1415</c:v>
                      </c:pt>
                      <c:pt idx="46">
                        <c:v>1310</c:v>
                      </c:pt>
                      <c:pt idx="47">
                        <c:v>1310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F9-48FD-B003-9310E9AFF270}"/>
                  </c:ext>
                </c:extLst>
              </c15:ser>
            </c15:filteredLineSeries>
            <c15:filteredLineSeries>
              <c15:ser>
                <c:idx val="11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INTERCONEXIONES!$AL$5</c15:sqref>
                        </c15:formulaRef>
                      </c:ext>
                    </c:extLst>
                    <c:strCache>
                      <c:ptCount val="1"/>
                      <c:pt idx="0">
                        <c:v>T- MONTALVO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INTERCONEXIONES!$AL$6:$AL$53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1">
                        <c:v>1265</c:v>
                      </c:pt>
                      <c:pt idx="2">
                        <c:v>1265</c:v>
                      </c:pt>
                      <c:pt idx="3">
                        <c:v>1265</c:v>
                      </c:pt>
                      <c:pt idx="4">
                        <c:v>1265</c:v>
                      </c:pt>
                      <c:pt idx="5">
                        <c:v>1265</c:v>
                      </c:pt>
                      <c:pt idx="6">
                        <c:v>1265</c:v>
                      </c:pt>
                      <c:pt idx="7">
                        <c:v>1265</c:v>
                      </c:pt>
                      <c:pt idx="8">
                        <c:v>1265</c:v>
                      </c:pt>
                      <c:pt idx="9">
                        <c:v>1265</c:v>
                      </c:pt>
                      <c:pt idx="10">
                        <c:v>1265</c:v>
                      </c:pt>
                      <c:pt idx="11">
                        <c:v>1265</c:v>
                      </c:pt>
                      <c:pt idx="12">
                        <c:v>1265</c:v>
                      </c:pt>
                      <c:pt idx="13">
                        <c:v>1265</c:v>
                      </c:pt>
                      <c:pt idx="14">
                        <c:v>1265</c:v>
                      </c:pt>
                      <c:pt idx="15">
                        <c:v>1265</c:v>
                      </c:pt>
                      <c:pt idx="16">
                        <c:v>1290</c:v>
                      </c:pt>
                      <c:pt idx="17">
                        <c:v>1290</c:v>
                      </c:pt>
                      <c:pt idx="18">
                        <c:v>1290</c:v>
                      </c:pt>
                      <c:pt idx="19">
                        <c:v>1290</c:v>
                      </c:pt>
                      <c:pt idx="20">
                        <c:v>1290</c:v>
                      </c:pt>
                      <c:pt idx="21">
                        <c:v>1290</c:v>
                      </c:pt>
                      <c:pt idx="22">
                        <c:v>1290</c:v>
                      </c:pt>
                      <c:pt idx="23">
                        <c:v>1290</c:v>
                      </c:pt>
                      <c:pt idx="24">
                        <c:v>1290</c:v>
                      </c:pt>
                      <c:pt idx="25">
                        <c:v>1290</c:v>
                      </c:pt>
                      <c:pt idx="26">
                        <c:v>1290</c:v>
                      </c:pt>
                      <c:pt idx="27">
                        <c:v>1290</c:v>
                      </c:pt>
                      <c:pt idx="28">
                        <c:v>1290</c:v>
                      </c:pt>
                      <c:pt idx="29">
                        <c:v>1290</c:v>
                      </c:pt>
                      <c:pt idx="30">
                        <c:v>1290</c:v>
                      </c:pt>
                      <c:pt idx="31">
                        <c:v>1290</c:v>
                      </c:pt>
                      <c:pt idx="32">
                        <c:v>1290</c:v>
                      </c:pt>
                      <c:pt idx="33">
                        <c:v>1290</c:v>
                      </c:pt>
                      <c:pt idx="34">
                        <c:v>1400</c:v>
                      </c:pt>
                      <c:pt idx="35">
                        <c:v>1400</c:v>
                      </c:pt>
                      <c:pt idx="36">
                        <c:v>1400</c:v>
                      </c:pt>
                      <c:pt idx="37">
                        <c:v>1400</c:v>
                      </c:pt>
                      <c:pt idx="38">
                        <c:v>1400</c:v>
                      </c:pt>
                      <c:pt idx="39">
                        <c:v>1400</c:v>
                      </c:pt>
                      <c:pt idx="40">
                        <c:v>1400</c:v>
                      </c:pt>
                      <c:pt idx="41">
                        <c:v>1400</c:v>
                      </c:pt>
                      <c:pt idx="42">
                        <c:v>1400</c:v>
                      </c:pt>
                      <c:pt idx="43">
                        <c:v>1400</c:v>
                      </c:pt>
                      <c:pt idx="44">
                        <c:v>1400</c:v>
                      </c:pt>
                      <c:pt idx="45">
                        <c:v>1400</c:v>
                      </c:pt>
                      <c:pt idx="46">
                        <c:v>1265</c:v>
                      </c:pt>
                      <c:pt idx="47">
                        <c:v>1265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5BF9-48FD-B003-9310E9AFF270}"/>
                  </c:ext>
                </c:extLst>
              </c15:ser>
            </c15:filteredLineSeries>
            <c15:filteredLineSeries>
              <c15:ser>
                <c:idx val="9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INTERCONEXIONES!$AM$5</c15:sqref>
                        </c15:formulaRef>
                      </c:ext>
                    </c:extLst>
                    <c:strCache>
                      <c:ptCount val="1"/>
                      <c:pt idx="0">
                        <c:v>T- POROMA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INTERCONEXIONES!$AM$6:$AM$53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1">
                        <c:v>1180</c:v>
                      </c:pt>
                      <c:pt idx="2">
                        <c:v>1180</c:v>
                      </c:pt>
                      <c:pt idx="3">
                        <c:v>1180</c:v>
                      </c:pt>
                      <c:pt idx="4">
                        <c:v>1180</c:v>
                      </c:pt>
                      <c:pt idx="5">
                        <c:v>1180</c:v>
                      </c:pt>
                      <c:pt idx="6">
                        <c:v>1180</c:v>
                      </c:pt>
                      <c:pt idx="7">
                        <c:v>1180</c:v>
                      </c:pt>
                      <c:pt idx="8">
                        <c:v>1180</c:v>
                      </c:pt>
                      <c:pt idx="9">
                        <c:v>1180</c:v>
                      </c:pt>
                      <c:pt idx="10">
                        <c:v>1180</c:v>
                      </c:pt>
                      <c:pt idx="11">
                        <c:v>1180</c:v>
                      </c:pt>
                      <c:pt idx="12">
                        <c:v>1180</c:v>
                      </c:pt>
                      <c:pt idx="13">
                        <c:v>1180</c:v>
                      </c:pt>
                      <c:pt idx="14">
                        <c:v>1180</c:v>
                      </c:pt>
                      <c:pt idx="15">
                        <c:v>1180</c:v>
                      </c:pt>
                      <c:pt idx="34">
                        <c:v>1565</c:v>
                      </c:pt>
                      <c:pt idx="35">
                        <c:v>1565</c:v>
                      </c:pt>
                      <c:pt idx="36">
                        <c:v>1565</c:v>
                      </c:pt>
                      <c:pt idx="37">
                        <c:v>1565</c:v>
                      </c:pt>
                      <c:pt idx="38">
                        <c:v>1565</c:v>
                      </c:pt>
                      <c:pt idx="39">
                        <c:v>1565</c:v>
                      </c:pt>
                      <c:pt idx="40">
                        <c:v>1565</c:v>
                      </c:pt>
                      <c:pt idx="41">
                        <c:v>1565</c:v>
                      </c:pt>
                      <c:pt idx="42">
                        <c:v>1565</c:v>
                      </c:pt>
                      <c:pt idx="43">
                        <c:v>1565</c:v>
                      </c:pt>
                      <c:pt idx="44">
                        <c:v>1565</c:v>
                      </c:pt>
                      <c:pt idx="45">
                        <c:v>1565</c:v>
                      </c:pt>
                      <c:pt idx="46">
                        <c:v>1180</c:v>
                      </c:pt>
                      <c:pt idx="47">
                        <c:v>1180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5BF9-48FD-B003-9310E9AFF270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INTERCONEXIONES!$AO$5</c15:sqref>
                        </c15:formulaRef>
                      </c:ext>
                    </c:extLst>
                    <c:strCache>
                      <c:ptCount val="1"/>
                      <c:pt idx="0">
                        <c:v>BARRA A S.E. POROMA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INTERCONEXIONES!$AO$6:$AO$54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1">
                        <c:v>1270</c:v>
                      </c:pt>
                      <c:pt idx="2">
                        <c:v>1270</c:v>
                      </c:pt>
                      <c:pt idx="3">
                        <c:v>1270</c:v>
                      </c:pt>
                      <c:pt idx="4">
                        <c:v>1270</c:v>
                      </c:pt>
                      <c:pt idx="5">
                        <c:v>1270</c:v>
                      </c:pt>
                      <c:pt idx="6">
                        <c:v>1270</c:v>
                      </c:pt>
                      <c:pt idx="7">
                        <c:v>1270</c:v>
                      </c:pt>
                      <c:pt idx="8">
                        <c:v>1270</c:v>
                      </c:pt>
                      <c:pt idx="9">
                        <c:v>1270</c:v>
                      </c:pt>
                      <c:pt idx="10">
                        <c:v>1270</c:v>
                      </c:pt>
                      <c:pt idx="11">
                        <c:v>1270</c:v>
                      </c:pt>
                      <c:pt idx="12">
                        <c:v>1270</c:v>
                      </c:pt>
                      <c:pt idx="13">
                        <c:v>1270</c:v>
                      </c:pt>
                      <c:pt idx="14">
                        <c:v>1270</c:v>
                      </c:pt>
                      <c:pt idx="15">
                        <c:v>1270</c:v>
                      </c:pt>
                      <c:pt idx="34">
                        <c:v>1580</c:v>
                      </c:pt>
                      <c:pt idx="35">
                        <c:v>1580</c:v>
                      </c:pt>
                      <c:pt idx="36">
                        <c:v>1580</c:v>
                      </c:pt>
                      <c:pt idx="37">
                        <c:v>1580</c:v>
                      </c:pt>
                      <c:pt idx="38">
                        <c:v>1580</c:v>
                      </c:pt>
                      <c:pt idx="39">
                        <c:v>1580</c:v>
                      </c:pt>
                      <c:pt idx="40">
                        <c:v>1580</c:v>
                      </c:pt>
                      <c:pt idx="41">
                        <c:v>1580</c:v>
                      </c:pt>
                      <c:pt idx="42">
                        <c:v>1580</c:v>
                      </c:pt>
                      <c:pt idx="43">
                        <c:v>1580</c:v>
                      </c:pt>
                      <c:pt idx="44">
                        <c:v>1580</c:v>
                      </c:pt>
                      <c:pt idx="45">
                        <c:v>1580</c:v>
                      </c:pt>
                      <c:pt idx="46">
                        <c:v>1270</c:v>
                      </c:pt>
                      <c:pt idx="47">
                        <c:v>1270</c:v>
                      </c:pt>
                      <c:pt idx="48">
                        <c:v>1270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5BF9-48FD-B003-9310E9AFF270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INTERCONEXIONES!$AP$5</c15:sqref>
                        </c15:formulaRef>
                      </c:ext>
                    </c:extLst>
                    <c:strCache>
                      <c:ptCount val="1"/>
                      <c:pt idx="0">
                        <c:v>BARRA B S.E. POROMA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INTERCONEXIONES!$AP$7:$AP$54</c15:sqref>
                        </c15:formulaRef>
                      </c:ext>
                    </c:extLst>
                    <c:numCache>
                      <c:formatCode>General</c:formatCode>
                      <c:ptCount val="48"/>
                      <c:pt idx="0">
                        <c:v>1270</c:v>
                      </c:pt>
                      <c:pt idx="1">
                        <c:v>1270</c:v>
                      </c:pt>
                      <c:pt idx="2">
                        <c:v>1270</c:v>
                      </c:pt>
                      <c:pt idx="3">
                        <c:v>1270</c:v>
                      </c:pt>
                      <c:pt idx="4">
                        <c:v>1270</c:v>
                      </c:pt>
                      <c:pt idx="5">
                        <c:v>1270</c:v>
                      </c:pt>
                      <c:pt idx="6">
                        <c:v>1270</c:v>
                      </c:pt>
                      <c:pt idx="7">
                        <c:v>1270</c:v>
                      </c:pt>
                      <c:pt idx="8">
                        <c:v>1270</c:v>
                      </c:pt>
                      <c:pt idx="9">
                        <c:v>1270</c:v>
                      </c:pt>
                      <c:pt idx="10">
                        <c:v>1270</c:v>
                      </c:pt>
                      <c:pt idx="11">
                        <c:v>1270</c:v>
                      </c:pt>
                      <c:pt idx="12">
                        <c:v>1270</c:v>
                      </c:pt>
                      <c:pt idx="13">
                        <c:v>1270</c:v>
                      </c:pt>
                      <c:pt idx="14">
                        <c:v>1270</c:v>
                      </c:pt>
                      <c:pt idx="33">
                        <c:v>1580</c:v>
                      </c:pt>
                      <c:pt idx="34">
                        <c:v>1580</c:v>
                      </c:pt>
                      <c:pt idx="35">
                        <c:v>1580</c:v>
                      </c:pt>
                      <c:pt idx="36">
                        <c:v>1580</c:v>
                      </c:pt>
                      <c:pt idx="37">
                        <c:v>1580</c:v>
                      </c:pt>
                      <c:pt idx="38">
                        <c:v>1580</c:v>
                      </c:pt>
                      <c:pt idx="39">
                        <c:v>1580</c:v>
                      </c:pt>
                      <c:pt idx="40">
                        <c:v>1580</c:v>
                      </c:pt>
                      <c:pt idx="41">
                        <c:v>1580</c:v>
                      </c:pt>
                      <c:pt idx="42">
                        <c:v>1580</c:v>
                      </c:pt>
                      <c:pt idx="43">
                        <c:v>1580</c:v>
                      </c:pt>
                      <c:pt idx="44">
                        <c:v>1580</c:v>
                      </c:pt>
                      <c:pt idx="45">
                        <c:v>1270</c:v>
                      </c:pt>
                      <c:pt idx="46">
                        <c:v>1270</c:v>
                      </c:pt>
                      <c:pt idx="47">
                        <c:v>1270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5BF9-48FD-B003-9310E9AFF270}"/>
                  </c:ext>
                </c:extLst>
              </c15:ser>
            </c15:filteredLineSeries>
          </c:ext>
        </c:extLst>
      </c:lineChart>
      <c:catAx>
        <c:axId val="361737480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61733560"/>
        <c:crosses val="autoZero"/>
        <c:auto val="1"/>
        <c:lblAlgn val="ctr"/>
        <c:lblOffset val="100"/>
        <c:noMultiLvlLbl val="0"/>
      </c:catAx>
      <c:valAx>
        <c:axId val="361733560"/>
        <c:scaling>
          <c:orientation val="minMax"/>
          <c:max val="16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61737480"/>
        <c:crosses val="autoZero"/>
        <c:crossBetween val="between"/>
        <c:majorUnit val="100"/>
        <c:minorUnit val="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2513731263223229E-2"/>
          <c:y val="0.89904004836345697"/>
          <c:w val="0.88071140306926043"/>
          <c:h val="6.3344746982730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chart" Target="../charts/chart16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chart" Target="../charts/chart1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4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3268916</xdr:colOff>
      <xdr:row>92</xdr:row>
      <xdr:rowOff>49143</xdr:rowOff>
    </xdr:from>
    <xdr:to>
      <xdr:col>15</xdr:col>
      <xdr:colOff>856449</xdr:colOff>
      <xdr:row>162</xdr:row>
      <xdr:rowOff>135272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17615BA6-0546-42D1-98C4-7E8F0CD815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40820</xdr:colOff>
      <xdr:row>11</xdr:row>
      <xdr:rowOff>193221</xdr:rowOff>
    </xdr:from>
    <xdr:to>
      <xdr:col>38</xdr:col>
      <xdr:colOff>744682</xdr:colOff>
      <xdr:row>38</xdr:row>
      <xdr:rowOff>190500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DC51474-5FC5-463B-BF09-8AB612D214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294410</xdr:colOff>
      <xdr:row>0</xdr:row>
      <xdr:rowOff>17319</xdr:rowOff>
    </xdr:from>
    <xdr:to>
      <xdr:col>2</xdr:col>
      <xdr:colOff>1569605</xdr:colOff>
      <xdr:row>0</xdr:row>
      <xdr:rowOff>1154375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A298AAAE-9358-4D70-A927-A1B844EC2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10" y="17319"/>
          <a:ext cx="2106468" cy="11370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128230</xdr:colOff>
      <xdr:row>60</xdr:row>
      <xdr:rowOff>117669</xdr:rowOff>
    </xdr:from>
    <xdr:to>
      <xdr:col>13</xdr:col>
      <xdr:colOff>239845</xdr:colOff>
      <xdr:row>100</xdr:row>
      <xdr:rowOff>34875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D956C6DD-7782-49C5-B0F3-74375A8744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694086</xdr:colOff>
      <xdr:row>60</xdr:row>
      <xdr:rowOff>8778</xdr:rowOff>
    </xdr:from>
    <xdr:to>
      <xdr:col>23</xdr:col>
      <xdr:colOff>1091046</xdr:colOff>
      <xdr:row>100</xdr:row>
      <xdr:rowOff>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613F60B3-FAA6-48F8-91D3-C8C54787D7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1200412</xdr:colOff>
      <xdr:row>60</xdr:row>
      <xdr:rowOff>117669</xdr:rowOff>
    </xdr:from>
    <xdr:to>
      <xdr:col>34</xdr:col>
      <xdr:colOff>534966</xdr:colOff>
      <xdr:row>99</xdr:row>
      <xdr:rowOff>134276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1DD8E60-2E40-4639-8911-69D61C5830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285750</xdr:colOff>
      <xdr:row>0</xdr:row>
      <xdr:rowOff>1</xdr:rowOff>
    </xdr:from>
    <xdr:to>
      <xdr:col>3</xdr:col>
      <xdr:colOff>598714</xdr:colOff>
      <xdr:row>1</xdr:row>
      <xdr:rowOff>323625</xdr:rowOff>
    </xdr:to>
    <xdr:pic>
      <xdr:nvPicPr>
        <xdr:cNvPr id="5" name="Picture 7">
          <a:extLst>
            <a:ext uri="{FF2B5EF4-FFF2-40B4-BE49-F238E27FC236}">
              <a16:creationId xmlns:a16="http://schemas.microsoft.com/office/drawing/2014/main" id="{9F8C6C66-A98B-47C9-AB16-EF58FD127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36" y="1"/>
          <a:ext cx="2149928" cy="11672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641677</xdr:colOff>
      <xdr:row>63</xdr:row>
      <xdr:rowOff>89646</xdr:rowOff>
    </xdr:from>
    <xdr:to>
      <xdr:col>25</xdr:col>
      <xdr:colOff>784412</xdr:colOff>
      <xdr:row>111</xdr:row>
      <xdr:rowOff>26432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F3F56744-37FC-4B9C-8529-A6B8897C5B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62</xdr:row>
      <xdr:rowOff>44823</xdr:rowOff>
    </xdr:from>
    <xdr:to>
      <xdr:col>15</xdr:col>
      <xdr:colOff>1008529</xdr:colOff>
      <xdr:row>159</xdr:row>
      <xdr:rowOff>17318</xdr:rowOff>
    </xdr:to>
    <xdr:graphicFrame macro="">
      <xdr:nvGraphicFramePr>
        <xdr:cNvPr id="3" name="Chart 8">
          <a:extLst>
            <a:ext uri="{FF2B5EF4-FFF2-40B4-BE49-F238E27FC236}">
              <a16:creationId xmlns:a16="http://schemas.microsoft.com/office/drawing/2014/main" id="{17B8BE75-28C2-434D-B42D-702652BFD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428625</xdr:colOff>
      <xdr:row>0</xdr:row>
      <xdr:rowOff>23813</xdr:rowOff>
    </xdr:from>
    <xdr:to>
      <xdr:col>3</xdr:col>
      <xdr:colOff>669521</xdr:colOff>
      <xdr:row>1</xdr:row>
      <xdr:rowOff>1020981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B7432705-1D0A-4286-A33B-4D830DC8B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3813"/>
          <a:ext cx="2122084" cy="1163856"/>
        </a:xfrm>
        <a:prstGeom prst="rect">
          <a:avLst/>
        </a:prstGeom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0.34728</cdr:x>
      <cdr:y>0.08001</cdr:y>
    </cdr:from>
    <cdr:to>
      <cdr:x>0.46966</cdr:x>
      <cdr:y>0.13422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478860" y="579532"/>
          <a:ext cx="1225957" cy="3926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PE" sz="1600" b="1">
              <a:solidFill>
                <a:sysClr val="windowText" lastClr="000000"/>
              </a:solidFill>
            </a:rPr>
            <a:t>TOTAL</a:t>
          </a:r>
          <a:r>
            <a:rPr lang="es-PE" sz="1600" b="1" baseline="0">
              <a:solidFill>
                <a:sysClr val="windowText" lastClr="000000"/>
              </a:solidFill>
            </a:rPr>
            <a:t> RER =</a:t>
          </a:r>
          <a:endParaRPr lang="es-PE" sz="1600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0.48619</cdr:x>
      <cdr:y>0.08001</cdr:y>
    </cdr:from>
    <cdr:to>
      <cdr:x>0.66526</cdr:x>
      <cdr:y>0.12324</cdr:y>
    </cdr:to>
    <cdr:sp macro="" textlink="'GENERACION RER'!$BE$57">
      <cdr:nvSpPr>
        <cdr:cNvPr id="4" name="TextBox 3"/>
        <cdr:cNvSpPr txBox="1"/>
      </cdr:nvSpPr>
      <cdr:spPr>
        <a:xfrm xmlns:a="http://schemas.openxmlformats.org/drawingml/2006/main">
          <a:off x="4207289" y="563824"/>
          <a:ext cx="1549593" cy="3046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2237536-EB9C-4045-9012-BC2E8C162C44}" type="TxLink">
            <a:rPr lang="en-US" sz="1600" b="1" i="0" u="none" strike="noStrike">
              <a:solidFill>
                <a:sysClr val="windowText" lastClr="000000"/>
              </a:solidFill>
              <a:latin typeface="Arial"/>
              <a:cs typeface="Arial"/>
            </a:rPr>
            <a:pPr/>
            <a:t>16109,1 MWh</a:t>
          </a:fld>
          <a:endParaRPr lang="es-PE" sz="3600" b="1">
            <a:solidFill>
              <a:sysClr val="windowText" lastClr="000000"/>
            </a:solidFill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485772</xdr:colOff>
      <xdr:row>16</xdr:row>
      <xdr:rowOff>160562</xdr:rowOff>
    </xdr:from>
    <xdr:to>
      <xdr:col>28</xdr:col>
      <xdr:colOff>312964</xdr:colOff>
      <xdr:row>46</xdr:row>
      <xdr:rowOff>13606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F90FA88-9824-4B63-BA1B-82DA5B865B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353786</xdr:colOff>
      <xdr:row>0</xdr:row>
      <xdr:rowOff>27215</xdr:rowOff>
    </xdr:from>
    <xdr:to>
      <xdr:col>2</xdr:col>
      <xdr:colOff>707571</xdr:colOff>
      <xdr:row>2</xdr:row>
      <xdr:rowOff>20501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F50448B-4A13-4BD6-9470-0D2497C93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611" y="30390"/>
          <a:ext cx="2071460" cy="10664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542930</xdr:colOff>
      <xdr:row>87</xdr:row>
      <xdr:rowOff>109537</xdr:rowOff>
    </xdr:from>
    <xdr:to>
      <xdr:col>15</xdr:col>
      <xdr:colOff>552449</xdr:colOff>
      <xdr:row>127</xdr:row>
      <xdr:rowOff>123825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41724095-2746-458F-8D17-AB2B139EF3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895350</xdr:colOff>
      <xdr:row>87</xdr:row>
      <xdr:rowOff>104775</xdr:rowOff>
    </xdr:from>
    <xdr:to>
      <xdr:col>22</xdr:col>
      <xdr:colOff>1066800</xdr:colOff>
      <xdr:row>119</xdr:row>
      <xdr:rowOff>9525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6725CC37-2F47-4501-B40A-A03C2ED21C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57150</xdr:colOff>
      <xdr:row>1</xdr:row>
      <xdr:rowOff>103044</xdr:rowOff>
    </xdr:from>
    <xdr:to>
      <xdr:col>2</xdr:col>
      <xdr:colOff>978477</xdr:colOff>
      <xdr:row>9</xdr:row>
      <xdr:rowOff>56452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84CB22F2-A280-4B6D-93FD-6461B3CDD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377" y="241589"/>
          <a:ext cx="1995055" cy="11656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25471</xdr:colOff>
      <xdr:row>0</xdr:row>
      <xdr:rowOff>89647</xdr:rowOff>
    </xdr:from>
    <xdr:to>
      <xdr:col>2</xdr:col>
      <xdr:colOff>596076</xdr:colOff>
      <xdr:row>2</xdr:row>
      <xdr:rowOff>715423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8217AA4B-02B5-4017-B74B-C13C0C186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880" y="89647"/>
          <a:ext cx="1834832" cy="105873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69273</xdr:colOff>
      <xdr:row>0</xdr:row>
      <xdr:rowOff>112570</xdr:rowOff>
    </xdr:from>
    <xdr:to>
      <xdr:col>3</xdr:col>
      <xdr:colOff>138841</xdr:colOff>
      <xdr:row>0</xdr:row>
      <xdr:rowOff>1296390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D5AA5AD0-17F0-4FA1-8D2B-A12398D9F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728" y="112570"/>
          <a:ext cx="2338249" cy="11838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34636</xdr:colOff>
      <xdr:row>0</xdr:row>
      <xdr:rowOff>34637</xdr:rowOff>
    </xdr:from>
    <xdr:to>
      <xdr:col>4</xdr:col>
      <xdr:colOff>390169</xdr:colOff>
      <xdr:row>0</xdr:row>
      <xdr:rowOff>1091281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CFE9AFB-9CCB-484A-B2B1-6A10ACA44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91" y="34637"/>
          <a:ext cx="2087351" cy="10566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93650</xdr:colOff>
      <xdr:row>0</xdr:row>
      <xdr:rowOff>64834</xdr:rowOff>
    </xdr:from>
    <xdr:to>
      <xdr:col>3</xdr:col>
      <xdr:colOff>678731</xdr:colOff>
      <xdr:row>5</xdr:row>
      <xdr:rowOff>168862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2125AC67-5F78-4D62-B444-B4CAC6489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114" y="64834"/>
          <a:ext cx="2041046" cy="105652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398320</xdr:colOff>
      <xdr:row>0</xdr:row>
      <xdr:rowOff>103910</xdr:rowOff>
    </xdr:from>
    <xdr:to>
      <xdr:col>2</xdr:col>
      <xdr:colOff>638564</xdr:colOff>
      <xdr:row>2</xdr:row>
      <xdr:rowOff>80480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9774D14-532C-4D3A-99E6-0B77403C1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320" y="103910"/>
          <a:ext cx="1660335" cy="94638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5489</xdr:colOff>
      <xdr:row>80</xdr:row>
      <xdr:rowOff>116436</xdr:rowOff>
    </xdr:from>
    <xdr:to>
      <xdr:col>12</xdr:col>
      <xdr:colOff>876300</xdr:colOff>
      <xdr:row>118</xdr:row>
      <xdr:rowOff>49610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FCD8130-B659-4250-87B0-24D0676AA0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235346</xdr:colOff>
      <xdr:row>81</xdr:row>
      <xdr:rowOff>28574</xdr:rowOff>
    </xdr:from>
    <xdr:to>
      <xdr:col>25</xdr:col>
      <xdr:colOff>0</xdr:colOff>
      <xdr:row>118</xdr:row>
      <xdr:rowOff>98029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A27063-EB08-4308-AEF3-560446DD51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364918</xdr:colOff>
      <xdr:row>4</xdr:row>
      <xdr:rowOff>6185</xdr:rowOff>
    </xdr:from>
    <xdr:to>
      <xdr:col>4</xdr:col>
      <xdr:colOff>97042</xdr:colOff>
      <xdr:row>9</xdr:row>
      <xdr:rowOff>71747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9AA13D2A-6086-48DE-A881-F9D30C2C7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00" y="162049"/>
          <a:ext cx="2364487" cy="1173925"/>
        </a:xfrm>
        <a:prstGeom prst="rect">
          <a:avLst/>
        </a:prstGeom>
      </xdr:spPr>
    </xdr:pic>
    <xdr:clientData/>
  </xdr:twoCellAnchor>
  <xdr:twoCellAnchor>
    <xdr:from>
      <xdr:col>25</xdr:col>
      <xdr:colOff>0</xdr:colOff>
      <xdr:row>82</xdr:row>
      <xdr:rowOff>0</xdr:rowOff>
    </xdr:from>
    <xdr:to>
      <xdr:col>34</xdr:col>
      <xdr:colOff>793354</xdr:colOff>
      <xdr:row>119</xdr:row>
      <xdr:rowOff>69455</xdr:rowOff>
    </xdr:to>
    <xdr:graphicFrame macro="">
      <xdr:nvGraphicFramePr>
        <xdr:cNvPr id="5" name="Chart 7">
          <a:extLst>
            <a:ext uri="{FF2B5EF4-FFF2-40B4-BE49-F238E27FC236}">
              <a16:creationId xmlns:a16="http://schemas.microsoft.com/office/drawing/2014/main" id="{ED748DDA-3D5F-4AC9-B99B-DE85E19A1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35</xdr:col>
      <xdr:colOff>361950</xdr:colOff>
      <xdr:row>82</xdr:row>
      <xdr:rowOff>19050</xdr:rowOff>
    </xdr:from>
    <xdr:to>
      <xdr:col>46</xdr:col>
      <xdr:colOff>259954</xdr:colOff>
      <xdr:row>119</xdr:row>
      <xdr:rowOff>88505</xdr:rowOff>
    </xdr:to>
    <xdr:graphicFrame macro="">
      <xdr:nvGraphicFramePr>
        <xdr:cNvPr id="6" name="Chart 8">
          <a:extLst>
            <a:ext uri="{FF2B5EF4-FFF2-40B4-BE49-F238E27FC236}">
              <a16:creationId xmlns:a16="http://schemas.microsoft.com/office/drawing/2014/main" id="{B8368302-5647-4E61-A7EB-A70F040ED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46</xdr:col>
      <xdr:colOff>781050</xdr:colOff>
      <xdr:row>82</xdr:row>
      <xdr:rowOff>38100</xdr:rowOff>
    </xdr:from>
    <xdr:to>
      <xdr:col>57</xdr:col>
      <xdr:colOff>602854</xdr:colOff>
      <xdr:row>119</xdr:row>
      <xdr:rowOff>107555</xdr:rowOff>
    </xdr:to>
    <xdr:graphicFrame macro="">
      <xdr:nvGraphicFramePr>
        <xdr:cNvPr id="7" name="Chart 9">
          <a:extLst>
            <a:ext uri="{FF2B5EF4-FFF2-40B4-BE49-F238E27FC236}">
              <a16:creationId xmlns:a16="http://schemas.microsoft.com/office/drawing/2014/main" id="{A4D8FFD3-BBE6-4195-83F3-B6CB591F30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58</xdr:col>
      <xdr:colOff>361950</xdr:colOff>
      <xdr:row>82</xdr:row>
      <xdr:rowOff>38100</xdr:rowOff>
    </xdr:from>
    <xdr:to>
      <xdr:col>68</xdr:col>
      <xdr:colOff>755254</xdr:colOff>
      <xdr:row>119</xdr:row>
      <xdr:rowOff>107555</xdr:rowOff>
    </xdr:to>
    <xdr:graphicFrame macro="">
      <xdr:nvGraphicFramePr>
        <xdr:cNvPr id="8" name="Chart 10">
          <a:extLst>
            <a:ext uri="{FF2B5EF4-FFF2-40B4-BE49-F238E27FC236}">
              <a16:creationId xmlns:a16="http://schemas.microsoft.com/office/drawing/2014/main" id="{591A56DB-FC4F-43EC-A986-76F43DFCF2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70</xdr:row>
      <xdr:rowOff>161924</xdr:rowOff>
    </xdr:from>
    <xdr:to>
      <xdr:col>11</xdr:col>
      <xdr:colOff>0</xdr:colOff>
      <xdr:row>104</xdr:row>
      <xdr:rowOff>66675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1FEBCA8-2872-4440-AB5E-86F5522247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246530</xdr:colOff>
      <xdr:row>1</xdr:row>
      <xdr:rowOff>1</xdr:rowOff>
    </xdr:from>
    <xdr:to>
      <xdr:col>2</xdr:col>
      <xdr:colOff>638735</xdr:colOff>
      <xdr:row>6</xdr:row>
      <xdr:rowOff>61132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115A144E-43AA-4BB8-ADB4-B8BFFC626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30" y="145677"/>
          <a:ext cx="1546411" cy="78951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36112</xdr:colOff>
      <xdr:row>0</xdr:row>
      <xdr:rowOff>200966</xdr:rowOff>
    </xdr:from>
    <xdr:to>
      <xdr:col>3</xdr:col>
      <xdr:colOff>130592</xdr:colOff>
      <xdr:row>0</xdr:row>
      <xdr:rowOff>1240192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01AB752-9ED3-4A28-89C1-087A9CAEA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391" y="200966"/>
          <a:ext cx="2072749" cy="103922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210675</xdr:colOff>
      <xdr:row>58</xdr:row>
      <xdr:rowOff>140353</xdr:rowOff>
    </xdr:from>
    <xdr:to>
      <xdr:col>7</xdr:col>
      <xdr:colOff>1288676</xdr:colOff>
      <xdr:row>95</xdr:row>
      <xdr:rowOff>11206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3C61162-B84C-4FD6-9905-F42FDCB646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837079</xdr:colOff>
      <xdr:row>59</xdr:row>
      <xdr:rowOff>67235</xdr:rowOff>
    </xdr:from>
    <xdr:to>
      <xdr:col>30</xdr:col>
      <xdr:colOff>257735</xdr:colOff>
      <xdr:row>97</xdr:row>
      <xdr:rowOff>145675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FA1F615A-C149-48DC-8F9A-16E372517F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1027838</xdr:colOff>
      <xdr:row>99</xdr:row>
      <xdr:rowOff>4329</xdr:rowOff>
    </xdr:from>
    <xdr:to>
      <xdr:col>11</xdr:col>
      <xdr:colOff>1125683</xdr:colOff>
      <xdr:row>145</xdr:row>
      <xdr:rowOff>69273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BA448B27-5FF1-4878-951D-269BCB4AED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363682</xdr:colOff>
      <xdr:row>0</xdr:row>
      <xdr:rowOff>86592</xdr:rowOff>
    </xdr:from>
    <xdr:to>
      <xdr:col>2</xdr:col>
      <xdr:colOff>398318</xdr:colOff>
      <xdr:row>0</xdr:row>
      <xdr:rowOff>1362870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934AE95C-2884-4A0E-B0D2-DB1DF5158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682" y="86592"/>
          <a:ext cx="2234045" cy="127627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372035</xdr:colOff>
      <xdr:row>0</xdr:row>
      <xdr:rowOff>117662</xdr:rowOff>
    </xdr:from>
    <xdr:ext cx="1571625" cy="790575"/>
    <xdr:pic>
      <xdr:nvPicPr>
        <xdr:cNvPr id="2" name="Imagen">
          <a:extLst>
            <a:ext uri="{FF2B5EF4-FFF2-40B4-BE49-F238E27FC236}">
              <a16:creationId xmlns:a16="http://schemas.microsoft.com/office/drawing/2014/main" id="{1FB5ABD7-5204-4D61-8C2F-2DAF928FD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2035" y="117662"/>
          <a:ext cx="1571625" cy="790575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293594</xdr:colOff>
      <xdr:row>0</xdr:row>
      <xdr:rowOff>173691</xdr:rowOff>
    </xdr:from>
    <xdr:ext cx="1571625" cy="790575"/>
    <xdr:pic>
      <xdr:nvPicPr>
        <xdr:cNvPr id="2" name="Imagen">
          <a:extLst>
            <a:ext uri="{FF2B5EF4-FFF2-40B4-BE49-F238E27FC236}">
              <a16:creationId xmlns:a16="http://schemas.microsoft.com/office/drawing/2014/main" id="{6C471957-5AD1-4FDF-BA10-4B43EBD1D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3594" y="173691"/>
          <a:ext cx="1571625" cy="790575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1</xdr:rowOff>
    </xdr:from>
    <xdr:ext cx="866775" cy="436014"/>
    <xdr:pic>
      <xdr:nvPicPr>
        <xdr:cNvPr id="2" name="Imagen">
          <a:extLst>
            <a:ext uri="{FF2B5EF4-FFF2-40B4-BE49-F238E27FC236}">
              <a16:creationId xmlns:a16="http://schemas.microsoft.com/office/drawing/2014/main" id="{03090EC2-49EB-400F-B2CF-0732DEDBF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75" y="1"/>
          <a:ext cx="866775" cy="436014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866775" cy="436014"/>
    <xdr:pic>
      <xdr:nvPicPr>
        <xdr:cNvPr id="2" name="Imagen">
          <a:extLst>
            <a:ext uri="{FF2B5EF4-FFF2-40B4-BE49-F238E27FC236}">
              <a16:creationId xmlns:a16="http://schemas.microsoft.com/office/drawing/2014/main" id="{9E51C7F0-582A-4C49-B6CC-B1A939E10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0"/>
          <a:ext cx="866775" cy="436014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866775" cy="436014"/>
    <xdr:pic>
      <xdr:nvPicPr>
        <xdr:cNvPr id="2" name="Imagen">
          <a:extLst>
            <a:ext uri="{FF2B5EF4-FFF2-40B4-BE49-F238E27FC236}">
              <a16:creationId xmlns:a16="http://schemas.microsoft.com/office/drawing/2014/main" id="{4EE5D1B6-EA48-4D7C-9F6B-7DE0E926B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0"/>
          <a:ext cx="866775" cy="436014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866775" cy="436014"/>
    <xdr:pic>
      <xdr:nvPicPr>
        <xdr:cNvPr id="2" name="Imagen">
          <a:extLst>
            <a:ext uri="{FF2B5EF4-FFF2-40B4-BE49-F238E27FC236}">
              <a16:creationId xmlns:a16="http://schemas.microsoft.com/office/drawing/2014/main" id="{F6EC592F-BAD5-4D72-A84C-9397EF22C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0"/>
          <a:ext cx="866775" cy="436014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866775" cy="436014"/>
    <xdr:pic>
      <xdr:nvPicPr>
        <xdr:cNvPr id="2" name="Imagen">
          <a:extLst>
            <a:ext uri="{FF2B5EF4-FFF2-40B4-BE49-F238E27FC236}">
              <a16:creationId xmlns:a16="http://schemas.microsoft.com/office/drawing/2014/main" id="{A5BC6926-3E29-4539-8A1A-B7B87F3BC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0"/>
          <a:ext cx="866775" cy="436014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0</xdr:row>
      <xdr:rowOff>38101</xdr:rowOff>
    </xdr:from>
    <xdr:to>
      <xdr:col>1</xdr:col>
      <xdr:colOff>1513940</xdr:colOff>
      <xdr:row>0</xdr:row>
      <xdr:rowOff>838201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BBB45D3-758B-4F5A-BF29-6D86DD498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38101"/>
          <a:ext cx="1459964" cy="8001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161926</xdr:colOff>
      <xdr:row>0</xdr:row>
      <xdr:rowOff>104776</xdr:rowOff>
    </xdr:from>
    <xdr:to>
      <xdr:col>2</xdr:col>
      <xdr:colOff>533131</xdr:colOff>
      <xdr:row>0</xdr:row>
      <xdr:rowOff>847726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3849ABC-8F81-4B42-9127-C0005238A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104776"/>
          <a:ext cx="1285605" cy="742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\Areas\SGI\IEOD\2023\Sem4223\Ejecutado_FINAL_1910.xlsx" TargetMode="External"/><Relationship Id="rId1" Type="http://schemas.openxmlformats.org/officeDocument/2006/relationships/externalLinkPath" Target="Ejecutado_FINAL_191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\Areas\SGI\IEOD\2023\Data_Empresas\MACRO_IEOD_2023\FORMATO_EJECUTADO_SinABSORSCION%20ENEL%20-%20copia.xlsx" TargetMode="External"/><Relationship Id="rId1" Type="http://schemas.openxmlformats.org/officeDocument/2006/relationships/externalLinkPath" Target="/SGI/IEOD/2023/Data_Empresas/MACRO_IEOD_2023/FORMATO_EJECUTADO_SinABSORSCION%20ENEL%20-%20copia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\Areas\SGI\IEOD\2023\Data_Empresas\MACRO_IEOD_2023\FORMATO_EJECUTADO_ConOquendoTG1.xlsx" TargetMode="External"/><Relationship Id="rId1" Type="http://schemas.openxmlformats.org/officeDocument/2006/relationships/externalLinkPath" Target="/SGI/IEOD/2023/Data_Empresas/MACRO_IEOD_2023/FORMATO_EJECUTADO_ConOquendoTG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GI/IEOD/2022/Sem2322/Ejecutado_FINAL_06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"/>
      <sheetName val="G_AREAS"/>
      <sheetName val="GENERACION RER"/>
      <sheetName val="COGENERACION"/>
      <sheetName val="TIPO_RECURSO"/>
      <sheetName val="CMgCP"/>
      <sheetName val="RECURSOS"/>
      <sheetName val="DESPACHO_EJECUTADO"/>
      <sheetName val="SINAC"/>
      <sheetName val="DESPACHO"/>
      <sheetName val="PROGRAMADO"/>
      <sheetName val="REPROGRAMADO"/>
      <sheetName val="DESVIACION"/>
      <sheetName val="REACTIVA"/>
      <sheetName val="HIDROLOGIA"/>
      <sheetName val="RPF24H"/>
      <sheetName val="DEMANDA_UL"/>
      <sheetName val="DEMANDA_AREAS"/>
      <sheetName val="EXTRA"/>
      <sheetName val="FLUJOS"/>
      <sheetName val="INTERCONEXIONES"/>
      <sheetName val="COMBUSTIBLES_SOLIDOS-LIQUIDOS"/>
      <sheetName val="COMBUSTIBLE_GAS"/>
      <sheetName val="TRANSGRESIONES"/>
      <sheetName val="RESTRIC_OPE"/>
      <sheetName val="MARGINALES"/>
      <sheetName val="GRAFICAS"/>
      <sheetName val="CODIGO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B4">
            <v>45218</v>
          </cell>
        </row>
      </sheetData>
      <sheetData sheetId="9">
        <row r="63">
          <cell r="B63">
            <v>2327.8279699999994</v>
          </cell>
          <cell r="C63">
            <v>2327.8279699999994</v>
          </cell>
          <cell r="D63">
            <v>656.85612000000003</v>
          </cell>
          <cell r="E63">
            <v>631.71730300000002</v>
          </cell>
        </row>
        <row r="64">
          <cell r="B64">
            <v>2327.8279699999994</v>
          </cell>
          <cell r="C64">
            <v>2327.8279699999994</v>
          </cell>
          <cell r="D64">
            <v>656.85612000000003</v>
          </cell>
          <cell r="E64">
            <v>616.41530899999998</v>
          </cell>
        </row>
        <row r="65">
          <cell r="B65">
            <v>2327.8279699999994</v>
          </cell>
          <cell r="C65">
            <v>2327.8279699999994</v>
          </cell>
          <cell r="D65">
            <v>656.85612000000003</v>
          </cell>
          <cell r="E65">
            <v>609.45684400000005</v>
          </cell>
        </row>
        <row r="66">
          <cell r="B66">
            <v>2327.8279699999994</v>
          </cell>
          <cell r="C66">
            <v>2327.8279699999994</v>
          </cell>
          <cell r="D66">
            <v>656.85612000000003</v>
          </cell>
          <cell r="E66">
            <v>603.48356000000001</v>
          </cell>
        </row>
        <row r="67">
          <cell r="B67">
            <v>2327.8279699999994</v>
          </cell>
          <cell r="C67">
            <v>2327.8279699999994</v>
          </cell>
          <cell r="D67">
            <v>656.85612000000003</v>
          </cell>
          <cell r="E67">
            <v>600.62305500000002</v>
          </cell>
        </row>
        <row r="68">
          <cell r="B68">
            <v>2327.8279699999994</v>
          </cell>
          <cell r="C68">
            <v>2327.8279699999994</v>
          </cell>
          <cell r="D68">
            <v>656.85612000000003</v>
          </cell>
          <cell r="E68">
            <v>598.33029299999998</v>
          </cell>
        </row>
        <row r="69">
          <cell r="B69">
            <v>2327.8279699999994</v>
          </cell>
          <cell r="C69">
            <v>2327.8279699999994</v>
          </cell>
          <cell r="D69">
            <v>656.85612000000003</v>
          </cell>
          <cell r="E69">
            <v>595.72386700000004</v>
          </cell>
        </row>
        <row r="70">
          <cell r="B70">
            <v>2327.8279699999994</v>
          </cell>
          <cell r="C70">
            <v>2327.8279699999994</v>
          </cell>
          <cell r="D70">
            <v>656.85612000000003</v>
          </cell>
          <cell r="E70">
            <v>595.12109499999997</v>
          </cell>
        </row>
        <row r="71">
          <cell r="B71">
            <v>2327.8279699999994</v>
          </cell>
          <cell r="C71">
            <v>2327.8279699999994</v>
          </cell>
          <cell r="D71">
            <v>656.85612000000003</v>
          </cell>
          <cell r="E71">
            <v>601.44411500000001</v>
          </cell>
        </row>
        <row r="72">
          <cell r="B72">
            <v>2327.8279699999994</v>
          </cell>
          <cell r="C72">
            <v>2327.8279699999994</v>
          </cell>
          <cell r="D72">
            <v>656.85612000000003</v>
          </cell>
          <cell r="E72">
            <v>606.14054500000009</v>
          </cell>
        </row>
        <row r="73">
          <cell r="B73">
            <v>2327.8279699999994</v>
          </cell>
          <cell r="C73">
            <v>2327.8279699999994</v>
          </cell>
          <cell r="D73">
            <v>662.4524100000001</v>
          </cell>
          <cell r="E73">
            <v>616.94147300000009</v>
          </cell>
        </row>
        <row r="74">
          <cell r="B74">
            <v>2344.2029099999995</v>
          </cell>
          <cell r="C74">
            <v>2344.2029099999995</v>
          </cell>
          <cell r="D74">
            <v>662.4524100000001</v>
          </cell>
          <cell r="E74">
            <v>619.95561200000009</v>
          </cell>
        </row>
        <row r="75">
          <cell r="B75">
            <v>2344.2029099999995</v>
          </cell>
          <cell r="C75">
            <v>2344.2029099999995</v>
          </cell>
          <cell r="D75">
            <v>662.4524100000001</v>
          </cell>
          <cell r="E75">
            <v>634.23915900000009</v>
          </cell>
        </row>
        <row r="76">
          <cell r="B76">
            <v>2344.2029099999995</v>
          </cell>
          <cell r="C76">
            <v>2344.2029099999995</v>
          </cell>
          <cell r="D76">
            <v>662.4524100000001</v>
          </cell>
          <cell r="E76">
            <v>646.00538500000005</v>
          </cell>
        </row>
        <row r="77">
          <cell r="B77">
            <v>2344.2029099999995</v>
          </cell>
          <cell r="C77">
            <v>2344.2029099999995</v>
          </cell>
          <cell r="D77">
            <v>662.4524100000001</v>
          </cell>
          <cell r="E77">
            <v>663.43973100000005</v>
          </cell>
        </row>
        <row r="78">
          <cell r="B78">
            <v>2303.9760799999995</v>
          </cell>
          <cell r="C78">
            <v>2303.9760799999995</v>
          </cell>
          <cell r="D78">
            <v>702.67923999999994</v>
          </cell>
          <cell r="E78">
            <v>669.63862500000005</v>
          </cell>
        </row>
        <row r="79">
          <cell r="B79">
            <v>2303.9760799999995</v>
          </cell>
          <cell r="C79">
            <v>2303.9760799999995</v>
          </cell>
          <cell r="D79">
            <v>702.67923999999994</v>
          </cell>
          <cell r="E79">
            <v>685.72337300000004</v>
          </cell>
        </row>
        <row r="80">
          <cell r="B80">
            <v>2303.9760799999995</v>
          </cell>
          <cell r="C80">
            <v>2303.9760799999995</v>
          </cell>
          <cell r="D80">
            <v>702.67923999999994</v>
          </cell>
          <cell r="E80">
            <v>699.638329</v>
          </cell>
        </row>
        <row r="81">
          <cell r="B81">
            <v>2303.9760799999995</v>
          </cell>
          <cell r="C81">
            <v>2303.9760799999995</v>
          </cell>
          <cell r="D81">
            <v>702.67923999999994</v>
          </cell>
          <cell r="E81">
            <v>710.56653100000005</v>
          </cell>
        </row>
        <row r="82">
          <cell r="B82">
            <v>2303.9760799999995</v>
          </cell>
          <cell r="C82">
            <v>2303.9760799999995</v>
          </cell>
          <cell r="D82">
            <v>702.67923999999994</v>
          </cell>
          <cell r="E82">
            <v>718.35824100000002</v>
          </cell>
        </row>
        <row r="83">
          <cell r="B83">
            <v>2303.9760799999995</v>
          </cell>
          <cell r="C83">
            <v>2303.9760799999995</v>
          </cell>
          <cell r="D83">
            <v>702.67923999999994</v>
          </cell>
          <cell r="E83">
            <v>727.68675600000006</v>
          </cell>
        </row>
        <row r="84">
          <cell r="B84">
            <v>2309.5723699999994</v>
          </cell>
          <cell r="C84">
            <v>2309.5723699999994</v>
          </cell>
          <cell r="D84">
            <v>697.08294999999998</v>
          </cell>
          <cell r="E84">
            <v>734.31401700000004</v>
          </cell>
        </row>
        <row r="85">
          <cell r="B85">
            <v>2309.5723699999994</v>
          </cell>
          <cell r="C85">
            <v>2309.5723699999994</v>
          </cell>
          <cell r="D85">
            <v>697.08294999999998</v>
          </cell>
          <cell r="E85">
            <v>740.16509200000007</v>
          </cell>
        </row>
        <row r="86">
          <cell r="B86">
            <v>2309.5723699999994</v>
          </cell>
          <cell r="C86">
            <v>2309.5723699999994</v>
          </cell>
          <cell r="D86">
            <v>697.08294999999998</v>
          </cell>
          <cell r="E86">
            <v>739.06831599999998</v>
          </cell>
        </row>
        <row r="87">
          <cell r="B87">
            <v>2309.5723699999994</v>
          </cell>
          <cell r="C87">
            <v>2309.5723699999994</v>
          </cell>
          <cell r="D87">
            <v>697.08294999999998</v>
          </cell>
          <cell r="E87">
            <v>732.20165100000008</v>
          </cell>
        </row>
        <row r="88">
          <cell r="B88">
            <v>2309.5723699999994</v>
          </cell>
          <cell r="C88">
            <v>2309.5723699999994</v>
          </cell>
          <cell r="D88">
            <v>697.08294999999998</v>
          </cell>
          <cell r="E88">
            <v>724.62100200000009</v>
          </cell>
        </row>
        <row r="89">
          <cell r="B89">
            <v>2309.5723699999994</v>
          </cell>
          <cell r="C89">
            <v>2309.5723699999994</v>
          </cell>
          <cell r="D89">
            <v>697.08294999999998</v>
          </cell>
          <cell r="E89">
            <v>724.74979400000007</v>
          </cell>
        </row>
        <row r="90">
          <cell r="B90">
            <v>2309.5723699999994</v>
          </cell>
          <cell r="C90">
            <v>2309.5723699999994</v>
          </cell>
          <cell r="D90">
            <v>697.08294999999998</v>
          </cell>
          <cell r="E90">
            <v>728.89735900000005</v>
          </cell>
        </row>
        <row r="91">
          <cell r="B91">
            <v>2309.5723699999994</v>
          </cell>
          <cell r="C91">
            <v>2309.5723699999994</v>
          </cell>
          <cell r="D91">
            <v>697.08294999999998</v>
          </cell>
          <cell r="E91">
            <v>740.21256200000005</v>
          </cell>
        </row>
        <row r="92">
          <cell r="B92">
            <v>2309.5723699999994</v>
          </cell>
          <cell r="C92">
            <v>2309.5723699999994</v>
          </cell>
          <cell r="D92">
            <v>697.08294999999998</v>
          </cell>
          <cell r="E92">
            <v>740.30173000000013</v>
          </cell>
        </row>
        <row r="93">
          <cell r="B93">
            <v>2309.5723699999994</v>
          </cell>
          <cell r="C93">
            <v>2309.5723699999994</v>
          </cell>
          <cell r="D93">
            <v>697.08294999999998</v>
          </cell>
          <cell r="E93">
            <v>740.51739399999997</v>
          </cell>
        </row>
        <row r="94">
          <cell r="B94">
            <v>2309.5723699999994</v>
          </cell>
          <cell r="C94">
            <v>2309.5723699999994</v>
          </cell>
          <cell r="D94">
            <v>697.08294999999998</v>
          </cell>
          <cell r="E94">
            <v>733.62982199999999</v>
          </cell>
        </row>
        <row r="95">
          <cell r="B95">
            <v>2309.5723699999994</v>
          </cell>
          <cell r="C95">
            <v>2309.5723699999994</v>
          </cell>
          <cell r="D95">
            <v>697.08294999999998</v>
          </cell>
          <cell r="E95">
            <v>729.96707300000003</v>
          </cell>
        </row>
        <row r="96">
          <cell r="B96">
            <v>2309.5723699999994</v>
          </cell>
          <cell r="C96">
            <v>2309.5723699999994</v>
          </cell>
          <cell r="D96">
            <v>697.08294999999998</v>
          </cell>
          <cell r="E96">
            <v>721.86558600000001</v>
          </cell>
        </row>
        <row r="97">
          <cell r="B97">
            <v>2309.5723699999994</v>
          </cell>
          <cell r="C97">
            <v>2309.5723699999994</v>
          </cell>
          <cell r="D97">
            <v>697.08294999999998</v>
          </cell>
          <cell r="E97">
            <v>718.18858499999999</v>
          </cell>
        </row>
        <row r="98">
          <cell r="B98">
            <v>2309.5723699999994</v>
          </cell>
          <cell r="C98">
            <v>2309.5723699999994</v>
          </cell>
          <cell r="D98">
            <v>697.08294999999998</v>
          </cell>
          <cell r="E98">
            <v>713.83730200000002</v>
          </cell>
        </row>
        <row r="99">
          <cell r="B99">
            <v>2558.1161299999994</v>
          </cell>
          <cell r="C99">
            <v>2558.1161299999994</v>
          </cell>
          <cell r="D99">
            <v>448.53919000000002</v>
          </cell>
          <cell r="E99">
            <v>728.03797200000008</v>
          </cell>
        </row>
        <row r="100">
          <cell r="B100">
            <v>2558.1161299999994</v>
          </cell>
          <cell r="C100">
            <v>2558.1161299999994</v>
          </cell>
          <cell r="D100">
            <v>448.53919000000002</v>
          </cell>
          <cell r="E100">
            <v>730.79041400000006</v>
          </cell>
        </row>
        <row r="101">
          <cell r="B101">
            <v>2558.1161299999994</v>
          </cell>
          <cell r="C101">
            <v>2558.1161299999994</v>
          </cell>
          <cell r="D101">
            <v>448.53919000000002</v>
          </cell>
          <cell r="E101">
            <v>729.49918700000001</v>
          </cell>
        </row>
        <row r="102">
          <cell r="B102">
            <v>2558.1161299999994</v>
          </cell>
          <cell r="C102">
            <v>2558.1161299999994</v>
          </cell>
          <cell r="D102">
            <v>448.53919000000002</v>
          </cell>
          <cell r="E102">
            <v>729.64971300000002</v>
          </cell>
        </row>
        <row r="103">
          <cell r="B103">
            <v>2558.1161299999994</v>
          </cell>
          <cell r="C103">
            <v>2558.1161299999994</v>
          </cell>
          <cell r="D103">
            <v>448.53919000000002</v>
          </cell>
          <cell r="E103">
            <v>724.11809600000004</v>
          </cell>
        </row>
        <row r="104">
          <cell r="B104">
            <v>2558.1161299999994</v>
          </cell>
          <cell r="C104">
            <v>2558.1161299999994</v>
          </cell>
          <cell r="D104">
            <v>448.53919000000002</v>
          </cell>
          <cell r="E104">
            <v>720.40829299999996</v>
          </cell>
        </row>
        <row r="105">
          <cell r="B105">
            <v>2558.1161299999994</v>
          </cell>
          <cell r="C105">
            <v>2558.1161299999994</v>
          </cell>
          <cell r="D105">
            <v>448.53919000000002</v>
          </cell>
          <cell r="E105">
            <v>718.22575500000005</v>
          </cell>
        </row>
        <row r="106">
          <cell r="B106">
            <v>2558.1161299999994</v>
          </cell>
          <cell r="C106">
            <v>2558.1161299999994</v>
          </cell>
          <cell r="D106">
            <v>448.53919000000002</v>
          </cell>
          <cell r="E106">
            <v>712.11250500000006</v>
          </cell>
        </row>
        <row r="107">
          <cell r="B107">
            <v>2558.1161299999994</v>
          </cell>
          <cell r="C107">
            <v>2558.1161299999994</v>
          </cell>
          <cell r="D107">
            <v>448.53919000000002</v>
          </cell>
          <cell r="E107">
            <v>703.27952600000003</v>
          </cell>
        </row>
        <row r="108">
          <cell r="B108">
            <v>2558.1161299999994</v>
          </cell>
          <cell r="C108">
            <v>2558.1161299999994</v>
          </cell>
          <cell r="D108">
            <v>448.53919000000002</v>
          </cell>
          <cell r="E108">
            <v>685.93455100000006</v>
          </cell>
        </row>
        <row r="109">
          <cell r="B109">
            <v>2558.1161299999994</v>
          </cell>
          <cell r="C109">
            <v>2558.1161299999994</v>
          </cell>
          <cell r="D109">
            <v>448.53919000000002</v>
          </cell>
          <cell r="E109">
            <v>669.34592599999996</v>
          </cell>
        </row>
        <row r="110">
          <cell r="B110">
            <v>2558.1161299999994</v>
          </cell>
          <cell r="C110">
            <v>2558.1161299999994</v>
          </cell>
          <cell r="D110">
            <v>448.53919000000002</v>
          </cell>
          <cell r="E110">
            <v>651.84380099999998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F3">
            <v>45218</v>
          </cell>
        </row>
        <row r="11">
          <cell r="J11">
            <v>0.10416666666666667</v>
          </cell>
        </row>
        <row r="12">
          <cell r="J12">
            <v>0.66666666666666663</v>
          </cell>
        </row>
        <row r="13">
          <cell r="J13">
            <v>0.8125</v>
          </cell>
        </row>
        <row r="16">
          <cell r="M16">
            <v>1080.9169999999999</v>
          </cell>
          <cell r="N16">
            <v>1813.354</v>
          </cell>
          <cell r="O16">
            <v>4547.9089999999997</v>
          </cell>
        </row>
        <row r="202">
          <cell r="A202" t="str">
            <v>JUE 19</v>
          </cell>
          <cell r="B202">
            <v>7442.1799999999948</v>
          </cell>
          <cell r="C202">
            <v>0.66666666666666663</v>
          </cell>
          <cell r="D202">
            <v>7405.1739399999997</v>
          </cell>
          <cell r="E202">
            <v>0.64583333333333337</v>
          </cell>
          <cell r="F202">
            <v>0.4997324883903424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"/>
      <sheetName val="G_AREAS"/>
      <sheetName val="GENERACION RER"/>
      <sheetName val="COGENERACION"/>
      <sheetName val="TIPO_RECURSO"/>
      <sheetName val="CMgCP"/>
      <sheetName val="RECURSOS"/>
      <sheetName val="DESPACHO_EJECUTADO"/>
      <sheetName val="SINAC"/>
      <sheetName val="DESPACHO"/>
      <sheetName val="PROGRAMADO"/>
      <sheetName val="REPROGRAMADO"/>
      <sheetName val="DESVIACION"/>
      <sheetName val="REACTIVA"/>
      <sheetName val="HIDROLOGIA"/>
      <sheetName val="RPF24H"/>
      <sheetName val="DEMANDA_UL"/>
      <sheetName val="DEMANDA_AREAS"/>
      <sheetName val="EXTRA"/>
      <sheetName val="FLUJOS"/>
      <sheetName val="INTERCONEXIONES"/>
      <sheetName val="COMBUSTIBLES_SOLIDOS-LIQUIDOS"/>
      <sheetName val="COMBUSTIBLE_GAS"/>
      <sheetName val="TRANSGRESIONES"/>
      <sheetName val="RESTRIC_OPE"/>
      <sheetName val="MARGINALES"/>
      <sheetName val="GRAFICAS"/>
      <sheetName val="CODIGO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B1">
            <v>101</v>
          </cell>
          <cell r="C1">
            <v>102</v>
          </cell>
          <cell r="D1">
            <v>103</v>
          </cell>
          <cell r="E1">
            <v>104</v>
          </cell>
          <cell r="F1">
            <v>105</v>
          </cell>
          <cell r="G1">
            <v>106</v>
          </cell>
          <cell r="H1">
            <v>107</v>
          </cell>
          <cell r="I1">
            <v>2165</v>
          </cell>
          <cell r="J1">
            <v>110</v>
          </cell>
          <cell r="K1">
            <v>208</v>
          </cell>
          <cell r="L1">
            <v>109</v>
          </cell>
          <cell r="M1">
            <v>144</v>
          </cell>
          <cell r="N1">
            <v>113</v>
          </cell>
          <cell r="O1">
            <v>114</v>
          </cell>
          <cell r="P1">
            <v>193</v>
          </cell>
          <cell r="Q1">
            <v>150</v>
          </cell>
          <cell r="R1">
            <v>149</v>
          </cell>
          <cell r="S1">
            <v>266</v>
          </cell>
          <cell r="T1">
            <v>117</v>
          </cell>
          <cell r="U1">
            <v>119</v>
          </cell>
          <cell r="V1">
            <v>267</v>
          </cell>
          <cell r="W1">
            <v>268</v>
          </cell>
          <cell r="X1">
            <v>120</v>
          </cell>
          <cell r="Y1">
            <v>189</v>
          </cell>
          <cell r="Z1">
            <v>121</v>
          </cell>
          <cell r="AA1">
            <v>122</v>
          </cell>
          <cell r="AB1">
            <v>142</v>
          </cell>
          <cell r="AC1">
            <v>143</v>
          </cell>
          <cell r="AD1">
            <v>125</v>
          </cell>
          <cell r="AE1">
            <v>187</v>
          </cell>
          <cell r="AF1">
            <v>288</v>
          </cell>
          <cell r="AG1">
            <v>115</v>
          </cell>
          <cell r="AH1">
            <v>239</v>
          </cell>
          <cell r="AI1">
            <v>127</v>
          </cell>
          <cell r="AJ1">
            <v>126</v>
          </cell>
          <cell r="AK1">
            <v>216</v>
          </cell>
          <cell r="AL1">
            <v>198</v>
          </cell>
          <cell r="AM1">
            <v>138</v>
          </cell>
          <cell r="AN1">
            <v>139</v>
          </cell>
          <cell r="AO1">
            <v>163</v>
          </cell>
          <cell r="AP1">
            <v>298</v>
          </cell>
          <cell r="AQ1">
            <v>299</v>
          </cell>
          <cell r="AR1">
            <v>219</v>
          </cell>
          <cell r="AS1">
            <v>191</v>
          </cell>
          <cell r="AT1">
            <v>174</v>
          </cell>
          <cell r="AU1">
            <v>240</v>
          </cell>
          <cell r="AV1">
            <v>241</v>
          </cell>
          <cell r="AW1">
            <v>242</v>
          </cell>
          <cell r="AX1">
            <v>995</v>
          </cell>
          <cell r="AY1">
            <v>996</v>
          </cell>
          <cell r="AZ1">
            <v>997</v>
          </cell>
          <cell r="BA1">
            <v>194</v>
          </cell>
          <cell r="BB1">
            <v>196</v>
          </cell>
          <cell r="BC1">
            <v>207</v>
          </cell>
          <cell r="BD1">
            <v>236</v>
          </cell>
          <cell r="BE1">
            <v>795</v>
          </cell>
          <cell r="BF1">
            <v>285</v>
          </cell>
          <cell r="BG1">
            <v>2148</v>
          </cell>
          <cell r="BH1">
            <v>900</v>
          </cell>
          <cell r="BI1">
            <v>901</v>
          </cell>
          <cell r="BJ1">
            <v>905</v>
          </cell>
          <cell r="BK1">
            <v>906</v>
          </cell>
          <cell r="BL1">
            <v>151</v>
          </cell>
          <cell r="BM1">
            <v>152</v>
          </cell>
          <cell r="BN1">
            <v>153</v>
          </cell>
          <cell r="BO1">
            <v>154</v>
          </cell>
          <cell r="BP1">
            <v>756</v>
          </cell>
          <cell r="BQ1">
            <v>156</v>
          </cell>
          <cell r="BR1">
            <v>155</v>
          </cell>
          <cell r="BS1">
            <v>182</v>
          </cell>
          <cell r="BT1">
            <v>999</v>
          </cell>
          <cell r="BU1">
            <v>197</v>
          </cell>
          <cell r="BV1">
            <v>203</v>
          </cell>
          <cell r="BW1">
            <v>204</v>
          </cell>
          <cell r="BX1">
            <v>230</v>
          </cell>
          <cell r="BY1">
            <v>209</v>
          </cell>
          <cell r="BZ1">
            <v>888</v>
          </cell>
          <cell r="CA1">
            <v>796</v>
          </cell>
          <cell r="CB1">
            <v>2146</v>
          </cell>
          <cell r="CC1">
            <v>252</v>
          </cell>
          <cell r="CD1">
            <v>249</v>
          </cell>
          <cell r="CE1">
            <v>250</v>
          </cell>
          <cell r="CF1">
            <v>248</v>
          </cell>
          <cell r="CG1">
            <v>2159</v>
          </cell>
          <cell r="CH1">
            <v>263</v>
          </cell>
          <cell r="CI1">
            <v>265</v>
          </cell>
          <cell r="CJ1">
            <v>758</v>
          </cell>
          <cell r="CK1">
            <v>786</v>
          </cell>
          <cell r="CL1">
            <v>787</v>
          </cell>
          <cell r="CM1">
            <v>788</v>
          </cell>
          <cell r="CN1">
            <v>789</v>
          </cell>
          <cell r="CO1">
            <v>212</v>
          </cell>
          <cell r="CP1">
            <v>251</v>
          </cell>
          <cell r="CQ1">
            <v>188</v>
          </cell>
          <cell r="CR1">
            <v>755</v>
          </cell>
          <cell r="CS1">
            <v>775</v>
          </cell>
          <cell r="CT1">
            <v>777</v>
          </cell>
          <cell r="CU1">
            <v>924</v>
          </cell>
          <cell r="CV1">
            <v>926</v>
          </cell>
          <cell r="CW1">
            <v>202</v>
          </cell>
          <cell r="CX1">
            <v>904</v>
          </cell>
          <cell r="CY1">
            <v>213</v>
          </cell>
          <cell r="CZ1">
            <v>232</v>
          </cell>
          <cell r="DA1">
            <v>225</v>
          </cell>
          <cell r="DB1">
            <v>760</v>
          </cell>
          <cell r="DC1">
            <v>2171</v>
          </cell>
          <cell r="DD1">
            <v>2201</v>
          </cell>
          <cell r="DE1">
            <v>201</v>
          </cell>
          <cell r="DF1">
            <v>226</v>
          </cell>
          <cell r="DG1">
            <v>258</v>
          </cell>
          <cell r="DH1">
            <v>259</v>
          </cell>
          <cell r="DI1">
            <v>215</v>
          </cell>
          <cell r="DJ1">
            <v>917</v>
          </cell>
          <cell r="DK1">
            <v>238</v>
          </cell>
          <cell r="DL1">
            <v>247</v>
          </cell>
          <cell r="DM1">
            <v>214</v>
          </cell>
          <cell r="DN1">
            <v>223</v>
          </cell>
          <cell r="DO1">
            <v>211</v>
          </cell>
          <cell r="DP1">
            <v>2175</v>
          </cell>
          <cell r="DQ1">
            <v>2178</v>
          </cell>
          <cell r="DR1">
            <v>2181</v>
          </cell>
          <cell r="DS1">
            <v>228</v>
          </cell>
          <cell r="DT1">
            <v>260</v>
          </cell>
          <cell r="DU1">
            <v>920</v>
          </cell>
          <cell r="DV1">
            <v>2128</v>
          </cell>
          <cell r="DW1">
            <v>2131</v>
          </cell>
          <cell r="DX1">
            <v>2135</v>
          </cell>
          <cell r="DY1">
            <v>2152</v>
          </cell>
          <cell r="DZ1">
            <v>2154</v>
          </cell>
          <cell r="EA1">
            <v>2184</v>
          </cell>
          <cell r="EB1">
            <v>2190</v>
          </cell>
          <cell r="EC1">
            <v>289</v>
          </cell>
          <cell r="ED1">
            <v>296</v>
          </cell>
          <cell r="EE1">
            <v>297</v>
          </cell>
          <cell r="EF1">
            <v>2194</v>
          </cell>
          <cell r="EG1">
            <v>337</v>
          </cell>
          <cell r="EH1">
            <v>338</v>
          </cell>
          <cell r="EI1">
            <v>233</v>
          </cell>
          <cell r="EJ1">
            <v>234</v>
          </cell>
          <cell r="EK1">
            <v>235</v>
          </cell>
          <cell r="EL1">
            <v>237</v>
          </cell>
          <cell r="EM1">
            <v>261</v>
          </cell>
          <cell r="EN1">
            <v>303</v>
          </cell>
          <cell r="EO1">
            <v>2150</v>
          </cell>
          <cell r="EP1">
            <v>907</v>
          </cell>
          <cell r="EQ1">
            <v>2161</v>
          </cell>
          <cell r="ER1">
            <v>253</v>
          </cell>
          <cell r="ES1">
            <v>770</v>
          </cell>
          <cell r="ET1">
            <v>1262</v>
          </cell>
          <cell r="EU1">
            <v>1263</v>
          </cell>
          <cell r="EV1">
            <v>257</v>
          </cell>
          <cell r="EW1">
            <v>256</v>
          </cell>
          <cell r="EX1">
            <v>6000</v>
          </cell>
          <cell r="EY1">
            <v>6001</v>
          </cell>
          <cell r="EZ1">
            <v>6002</v>
          </cell>
          <cell r="FC1">
            <v>222</v>
          </cell>
          <cell r="FD1">
            <v>199</v>
          </cell>
          <cell r="FE1">
            <v>200</v>
          </cell>
          <cell r="FF1">
            <v>221</v>
          </cell>
          <cell r="FG1">
            <v>224</v>
          </cell>
          <cell r="FH1">
            <v>227</v>
          </cell>
          <cell r="FI1">
            <v>998</v>
          </cell>
          <cell r="FJ1">
            <v>2187</v>
          </cell>
          <cell r="FK1">
            <v>902</v>
          </cell>
          <cell r="FL1">
            <v>903</v>
          </cell>
          <cell r="FM1">
            <v>5000</v>
          </cell>
          <cell r="FQ1">
            <v>8002</v>
          </cell>
          <cell r="FR1">
            <v>8000</v>
          </cell>
          <cell r="FS1">
            <v>8002</v>
          </cell>
          <cell r="FT1">
            <v>8003</v>
          </cell>
          <cell r="FU1">
            <v>8004</v>
          </cell>
        </row>
        <row r="2">
          <cell r="B2" t="str">
            <v>E1</v>
          </cell>
          <cell r="C2" t="str">
            <v>E1</v>
          </cell>
          <cell r="D2" t="str">
            <v>E2</v>
          </cell>
          <cell r="E2" t="str">
            <v>E2</v>
          </cell>
          <cell r="F2" t="str">
            <v>E2</v>
          </cell>
          <cell r="G2" t="str">
            <v>E2</v>
          </cell>
          <cell r="H2" t="str">
            <v>E2</v>
          </cell>
          <cell r="I2" t="str">
            <v>E2</v>
          </cell>
          <cell r="J2" t="str">
            <v>E2</v>
          </cell>
          <cell r="K2" t="str">
            <v>E2</v>
          </cell>
          <cell r="L2" t="str">
            <v>E2</v>
          </cell>
          <cell r="M2" t="str">
            <v>E2</v>
          </cell>
          <cell r="N2" t="str">
            <v>E2</v>
          </cell>
          <cell r="O2" t="str">
            <v>E2</v>
          </cell>
          <cell r="P2" t="str">
            <v>E2</v>
          </cell>
          <cell r="Q2" t="str">
            <v>E3</v>
          </cell>
          <cell r="R2" t="str">
            <v>E3</v>
          </cell>
          <cell r="S2" t="str">
            <v>E46</v>
          </cell>
          <cell r="T2" t="str">
            <v>E46</v>
          </cell>
          <cell r="U2" t="str">
            <v>E46</v>
          </cell>
          <cell r="V2" t="str">
            <v>E46</v>
          </cell>
          <cell r="W2" t="str">
            <v>E46</v>
          </cell>
          <cell r="X2" t="str">
            <v>E46</v>
          </cell>
          <cell r="Y2" t="str">
            <v>E46</v>
          </cell>
          <cell r="Z2" t="str">
            <v>E46</v>
          </cell>
          <cell r="AA2" t="str">
            <v>E46</v>
          </cell>
          <cell r="AB2" t="str">
            <v>E9</v>
          </cell>
          <cell r="AC2" t="str">
            <v>E9</v>
          </cell>
          <cell r="AD2" t="str">
            <v>E9</v>
          </cell>
          <cell r="AE2" t="str">
            <v>E9</v>
          </cell>
          <cell r="AF2" t="str">
            <v>E5</v>
          </cell>
          <cell r="AG2" t="str">
            <v>E5</v>
          </cell>
          <cell r="AH2" t="str">
            <v>E5</v>
          </cell>
          <cell r="AI2" t="str">
            <v>E4</v>
          </cell>
          <cell r="AJ2" t="str">
            <v>E4</v>
          </cell>
          <cell r="AK2" t="str">
            <v>E4</v>
          </cell>
          <cell r="AL2" t="str">
            <v>E4</v>
          </cell>
          <cell r="AM2" t="str">
            <v>E8</v>
          </cell>
          <cell r="AN2" t="str">
            <v>E8</v>
          </cell>
          <cell r="AO2" t="str">
            <v>E11</v>
          </cell>
          <cell r="AP2" t="str">
            <v>E12</v>
          </cell>
          <cell r="AQ2" t="str">
            <v>E12</v>
          </cell>
          <cell r="AR2" t="str">
            <v>E12</v>
          </cell>
          <cell r="AS2" t="str">
            <v>E13</v>
          </cell>
          <cell r="AT2" t="str">
            <v>E13</v>
          </cell>
          <cell r="AU2" t="str">
            <v>E13</v>
          </cell>
          <cell r="AV2" t="str">
            <v>E13</v>
          </cell>
          <cell r="AW2" t="str">
            <v>E13</v>
          </cell>
          <cell r="AX2" t="str">
            <v>E13</v>
          </cell>
          <cell r="AY2" t="str">
            <v>E13</v>
          </cell>
          <cell r="AZ2" t="str">
            <v>E13</v>
          </cell>
          <cell r="BA2" t="str">
            <v>E13</v>
          </cell>
          <cell r="BB2" t="str">
            <v>E13</v>
          </cell>
          <cell r="BC2" t="str">
            <v>E13</v>
          </cell>
          <cell r="BD2" t="str">
            <v>E13</v>
          </cell>
          <cell r="BE2" t="str">
            <v>E13</v>
          </cell>
          <cell r="BF2" t="str">
            <v>E13</v>
          </cell>
          <cell r="BG2" t="str">
            <v>E13</v>
          </cell>
          <cell r="BH2" t="str">
            <v>E13</v>
          </cell>
          <cell r="BI2" t="str">
            <v>E13</v>
          </cell>
          <cell r="BJ2" t="str">
            <v>E13</v>
          </cell>
          <cell r="BK2" t="str">
            <v>E13</v>
          </cell>
          <cell r="BL2" t="str">
            <v>E14</v>
          </cell>
          <cell r="BM2" t="str">
            <v>E14</v>
          </cell>
          <cell r="BN2" t="str">
            <v>E14</v>
          </cell>
          <cell r="BO2" t="str">
            <v>E14</v>
          </cell>
          <cell r="BP2" t="str">
            <v>E14</v>
          </cell>
          <cell r="BQ2" t="str">
            <v>E14</v>
          </cell>
          <cell r="BR2" t="str">
            <v>E14</v>
          </cell>
          <cell r="BS2" t="str">
            <v>E15</v>
          </cell>
          <cell r="BT2" t="str">
            <v>E15</v>
          </cell>
          <cell r="BU2" t="str">
            <v>E17</v>
          </cell>
          <cell r="BV2" t="str">
            <v>E17</v>
          </cell>
          <cell r="BW2" t="str">
            <v>E17</v>
          </cell>
          <cell r="BX2" t="str">
            <v>E17</v>
          </cell>
          <cell r="BY2" t="str">
            <v>E17</v>
          </cell>
          <cell r="BZ2" t="str">
            <v>E17</v>
          </cell>
          <cell r="CA2" t="str">
            <v>E17</v>
          </cell>
          <cell r="CB2" t="str">
            <v>E17</v>
          </cell>
          <cell r="CC2" t="str">
            <v>E18</v>
          </cell>
          <cell r="CD2" t="str">
            <v>E18</v>
          </cell>
          <cell r="CE2" t="str">
            <v>E18</v>
          </cell>
          <cell r="CF2" t="str">
            <v>E19</v>
          </cell>
          <cell r="CG2" t="str">
            <v>E19</v>
          </cell>
          <cell r="CH2" t="str">
            <v>E44</v>
          </cell>
          <cell r="CI2" t="str">
            <v>E44</v>
          </cell>
          <cell r="CJ2" t="str">
            <v>E48</v>
          </cell>
          <cell r="CK2" t="str">
            <v>E52</v>
          </cell>
          <cell r="CL2" t="str">
            <v>E52</v>
          </cell>
          <cell r="CM2" t="str">
            <v>E52</v>
          </cell>
          <cell r="CN2" t="str">
            <v>E52</v>
          </cell>
          <cell r="CO2" t="str">
            <v>E22</v>
          </cell>
          <cell r="CP2" t="str">
            <v>E10</v>
          </cell>
          <cell r="CQ2" t="str">
            <v>E7</v>
          </cell>
          <cell r="CR2" t="str">
            <v>E45</v>
          </cell>
          <cell r="CS2" t="str">
            <v>E51</v>
          </cell>
          <cell r="CT2" t="str">
            <v>E51</v>
          </cell>
          <cell r="CU2" t="str">
            <v>E55</v>
          </cell>
          <cell r="CV2" t="str">
            <v>E55</v>
          </cell>
          <cell r="CW2" t="str">
            <v>E20</v>
          </cell>
          <cell r="CX2" t="str">
            <v>E20</v>
          </cell>
          <cell r="CY2" t="str">
            <v>E24</v>
          </cell>
          <cell r="CZ2" t="str">
            <v>E30</v>
          </cell>
          <cell r="DA2" t="str">
            <v>E28</v>
          </cell>
          <cell r="DB2" t="str">
            <v>E28</v>
          </cell>
          <cell r="DC2" t="str">
            <v>E28</v>
          </cell>
          <cell r="DD2" t="str">
            <v>E28</v>
          </cell>
          <cell r="DE2" t="str">
            <v>E40</v>
          </cell>
          <cell r="DF2" t="str">
            <v>E40</v>
          </cell>
          <cell r="DG2" t="str">
            <v>E40</v>
          </cell>
          <cell r="DH2" t="str">
            <v>E40</v>
          </cell>
          <cell r="DI2" t="str">
            <v>E25</v>
          </cell>
          <cell r="DJ2" t="str">
            <v>E25</v>
          </cell>
          <cell r="DK2" t="str">
            <v>E36</v>
          </cell>
          <cell r="DL2" t="str">
            <v>E37</v>
          </cell>
          <cell r="DM2" t="str">
            <v>E26</v>
          </cell>
          <cell r="DN2" t="str">
            <v>E16</v>
          </cell>
          <cell r="DO2" t="str">
            <v>E23</v>
          </cell>
          <cell r="DP2" t="str">
            <v>E23</v>
          </cell>
          <cell r="DQ2" t="str">
            <v>E23</v>
          </cell>
          <cell r="DR2" t="str">
            <v>E23</v>
          </cell>
          <cell r="DS2" t="str">
            <v>E29</v>
          </cell>
          <cell r="DT2" t="str">
            <v>E42</v>
          </cell>
          <cell r="DU2" t="str">
            <v>E54</v>
          </cell>
          <cell r="DV2" t="str">
            <v>E56</v>
          </cell>
          <cell r="DW2" t="str">
            <v>E57</v>
          </cell>
          <cell r="DX2" t="str">
            <v>E58</v>
          </cell>
          <cell r="DY2" t="str">
            <v>E60</v>
          </cell>
          <cell r="DZ2" t="str">
            <v>E61</v>
          </cell>
          <cell r="EA2" t="str">
            <v>E63</v>
          </cell>
          <cell r="EB2" t="str">
            <v>E65</v>
          </cell>
          <cell r="EC2" t="str">
            <v>E66</v>
          </cell>
          <cell r="ED2" t="str">
            <v>E67</v>
          </cell>
          <cell r="EE2" t="str">
            <v>E67</v>
          </cell>
          <cell r="EF2" t="str">
            <v>E68</v>
          </cell>
          <cell r="EG2" t="str">
            <v>E71</v>
          </cell>
          <cell r="EH2" t="str">
            <v>E71</v>
          </cell>
          <cell r="EI2" t="str">
            <v>E32</v>
          </cell>
          <cell r="EJ2" t="str">
            <v>E33</v>
          </cell>
          <cell r="EK2" t="str">
            <v>E34</v>
          </cell>
          <cell r="EL2" t="str">
            <v>E35</v>
          </cell>
          <cell r="EM2" t="str">
            <v>E41</v>
          </cell>
          <cell r="EN2" t="str">
            <v>E72</v>
          </cell>
          <cell r="EO2" t="str">
            <v>E59</v>
          </cell>
          <cell r="EP2" t="str">
            <v>E59</v>
          </cell>
          <cell r="EQ2" t="str">
            <v>E59</v>
          </cell>
          <cell r="ER2" t="str">
            <v>E38</v>
          </cell>
          <cell r="ES2" t="str">
            <v>E50</v>
          </cell>
          <cell r="ET2" t="str">
            <v>E69</v>
          </cell>
          <cell r="EU2" t="str">
            <v>E70</v>
          </cell>
          <cell r="EV2" t="str">
            <v>E39</v>
          </cell>
          <cell r="EW2" t="str">
            <v>E39</v>
          </cell>
          <cell r="FC2" t="str">
            <v>NC3</v>
          </cell>
          <cell r="FD2" t="str">
            <v>NC1</v>
          </cell>
          <cell r="FE2" t="str">
            <v>NC1</v>
          </cell>
          <cell r="FF2" t="str">
            <v>NC2</v>
          </cell>
          <cell r="FG2" t="str">
            <v>NC5</v>
          </cell>
          <cell r="FH2" t="str">
            <v>NC4</v>
          </cell>
          <cell r="FI2" t="str">
            <v>NC6</v>
          </cell>
          <cell r="FJ2" t="str">
            <v>NC7</v>
          </cell>
          <cell r="FK2" t="str">
            <v>NC8</v>
          </cell>
          <cell r="FL2" t="str">
            <v>NC8</v>
          </cell>
        </row>
        <row r="4">
          <cell r="A4" t="str">
            <v>POTENCIA ACTIVA EJECUTADA DE LAS UNIDADES DE GENERACIÓN DEL SEIN (MW)</v>
          </cell>
          <cell r="FC4" t="str">
            <v>CENTRALES NO INTEGRANTES COES</v>
          </cell>
          <cell r="FP4" t="str">
            <v>HORA</v>
          </cell>
          <cell r="FQ4" t="str">
            <v>RESERVA FRÍA</v>
          </cell>
        </row>
        <row r="5">
          <cell r="A5" t="str">
            <v>HORA</v>
          </cell>
          <cell r="B5" t="str">
            <v>ELECTROPERU</v>
          </cell>
          <cell r="D5" t="str">
            <v>ENEL PERÚ</v>
          </cell>
          <cell r="Q5" t="str">
            <v>CHINANGO</v>
          </cell>
          <cell r="S5" t="str">
            <v>STATKRAFT</v>
          </cell>
          <cell r="AB5" t="str">
            <v>SHOUGESA</v>
          </cell>
          <cell r="AF5" t="str">
            <v>ENEL PIURA</v>
          </cell>
          <cell r="AI5" t="str">
            <v>ORAZUL</v>
          </cell>
          <cell r="AM5" t="str">
            <v xml:space="preserve"> TERMOSELVA</v>
          </cell>
          <cell r="AO5" t="str">
            <v>EGEMSA</v>
          </cell>
          <cell r="AP5" t="str">
            <v>EGESUR</v>
          </cell>
          <cell r="AS5" t="str">
            <v>ENGIE</v>
          </cell>
          <cell r="BL5" t="str">
            <v>EGASA</v>
          </cell>
          <cell r="BS5" t="str">
            <v>SAN GABAN</v>
          </cell>
          <cell r="BU5" t="str">
            <v>KALLPA</v>
          </cell>
          <cell r="CC5" t="str">
            <v>FENIX POWER</v>
          </cell>
          <cell r="CF5" t="str">
            <v>TERMOCHILCA</v>
          </cell>
          <cell r="CH5" t="str">
            <v>PLANTA RESERVA FRIA ETEN</v>
          </cell>
          <cell r="CJ5" t="str">
            <v>MINERA CERRO VERDE</v>
          </cell>
          <cell r="CK5" t="str">
            <v>SAMAY I</v>
          </cell>
          <cell r="CO5" t="str">
            <v>CELEPSA</v>
          </cell>
          <cell r="CP5" t="str">
            <v>EMGHUANZA</v>
          </cell>
          <cell r="CQ5" t="str">
            <v>HUANCHOR</v>
          </cell>
          <cell r="CR5" t="str">
            <v>INLAND ENERGY</v>
          </cell>
          <cell r="CS5" t="str">
            <v>HUALLAGA</v>
          </cell>
          <cell r="CU5" t="str">
            <v>INFR. Y ENERGÍA DEL PERÚ</v>
          </cell>
          <cell r="CW5" t="str">
            <v>SDF
ENERGIA</v>
          </cell>
          <cell r="CY5" t="str">
            <v>AIPSA</v>
          </cell>
          <cell r="CZ5" t="str">
            <v>AGROAURORA</v>
          </cell>
          <cell r="DA5" t="str">
            <v>PETRAMAS</v>
          </cell>
          <cell r="DE5" t="str">
            <v>EGEJUNÍN</v>
          </cell>
          <cell r="DI5" t="str">
            <v>SINERSA</v>
          </cell>
          <cell r="DK5" t="str">
            <v>ELÉCTRICA
 YANAPAMPA</v>
          </cell>
          <cell r="DL5" t="str">
            <v>ELÉCTRICA
 RIO DOBLE</v>
          </cell>
          <cell r="DM5" t="str">
            <v>MAJA ENERGÍA</v>
          </cell>
          <cell r="DN5" t="str">
            <v>ATRIA ENERGÍA</v>
          </cell>
          <cell r="DO5" t="str">
            <v>GEPSA</v>
          </cell>
          <cell r="DS5" t="str">
            <v>HIDROCAÑETE</v>
          </cell>
          <cell r="DT5" t="str">
            <v>EGECSAC</v>
          </cell>
          <cell r="DU5" t="str">
            <v>EGERBA</v>
          </cell>
          <cell r="DV5" t="str">
            <v>AGUA AZUL</v>
          </cell>
          <cell r="DW5" t="str">
            <v>CELEPSA RENOVABLES</v>
          </cell>
          <cell r="DX5" t="str">
            <v>HUAURA POWER GROUP</v>
          </cell>
          <cell r="DY5" t="str">
            <v>EGE SANTA ANA</v>
          </cell>
          <cell r="DZ5" t="str">
            <v>LA VIRGEN</v>
          </cell>
          <cell r="EA5" t="str">
            <v>ANDEAN POWER</v>
          </cell>
          <cell r="EB5" t="str">
            <v>AGROINDUSTRIAS SAN JACINTO</v>
          </cell>
          <cell r="EC5" t="str">
            <v xml:space="preserve">BIOENERGÍA DEL CHIRA </v>
          </cell>
          <cell r="ED5" t="str">
            <v>GENERACIÓN ANDINA</v>
          </cell>
          <cell r="EF5" t="str">
            <v>INVERSIÓN DE ENERGÍAS RENOVABLES S.A.</v>
          </cell>
          <cell r="EG5" t="str">
            <v>CENTRALES SANTA ROSA S.A.C.</v>
          </cell>
          <cell r="EI5" t="str">
            <v>MAJES ARCUS</v>
          </cell>
          <cell r="EJ5" t="str">
            <v>REPARTICION ARCUS</v>
          </cell>
          <cell r="EK5" t="str">
            <v>TACNA 
SOLAR</v>
          </cell>
          <cell r="EL5" t="str">
            <v>PANA. SOLAR</v>
          </cell>
          <cell r="EM5" t="str">
            <v>MOQUEGUA FV
  SOLAR</v>
          </cell>
          <cell r="EN5" t="str">
            <v>COLCA SOLAR</v>
          </cell>
          <cell r="EO5" t="str">
            <v>ENEL GREEN POWER PERU S.A</v>
          </cell>
          <cell r="ER5" t="str">
            <v>CEM</v>
          </cell>
          <cell r="ES5" t="str">
            <v>PE TRES HERMANAS</v>
          </cell>
          <cell r="ET5" t="str">
            <v>GR PAINO S.A.C</v>
          </cell>
          <cell r="EU5" t="str">
            <v>GR TARUCA S.A.C</v>
          </cell>
          <cell r="EV5" t="str">
            <v>ENERGIA EOLICA</v>
          </cell>
          <cell r="EX5" t="str">
            <v>TOTAL GENERACIÓN COES</v>
          </cell>
          <cell r="EY5" t="str">
            <v>IMPORTACIÓN  ECUADOR</v>
          </cell>
          <cell r="EZ5" t="str">
            <v>TOTAL SEIN</v>
          </cell>
          <cell r="FC5" t="str">
            <v>ELECTRO ORIENTE</v>
          </cell>
          <cell r="FD5" t="str">
            <v>SINERSA</v>
          </cell>
          <cell r="FF5" t="str">
            <v xml:space="preserve"> ANDINO</v>
          </cell>
          <cell r="FG5" t="str">
            <v>AGUA Y
 E. PERU</v>
          </cell>
          <cell r="FH5" t="str">
            <v>ENOSA</v>
          </cell>
          <cell r="FI5" t="str">
            <v>SDE PIURA</v>
          </cell>
          <cell r="FJ5" t="str">
            <v>ELECTRO ZAÑA</v>
          </cell>
          <cell r="FK5" t="str">
            <v>PETROPERÚ</v>
          </cell>
          <cell r="FM5" t="str">
            <v>TOTAL
NO COES</v>
          </cell>
          <cell r="FQ5" t="str">
            <v>RESERVA FRÍA
 TOTAL 
(MW)</v>
          </cell>
          <cell r="FR5" t="str">
            <v>RESERVA FRÍA
 TERMOELÉCTRICAS 
(MW)</v>
          </cell>
          <cell r="FS5" t="str">
            <v>INDISPONIBILIDAD MANTENIMINETO
TERMOELÉCTRICAS
 (MW)</v>
          </cell>
          <cell r="FT5" t="str">
            <v>RESERVA FRÍA MÍNIMA
 (MW)</v>
          </cell>
        </row>
        <row r="6">
          <cell r="B6" t="str">
            <v>MANTARO</v>
          </cell>
          <cell r="C6" t="str">
            <v>RESTITUCION</v>
          </cell>
          <cell r="D6" t="str">
            <v>HUINCO</v>
          </cell>
          <cell r="E6" t="str">
            <v>MATUCANA</v>
          </cell>
          <cell r="F6" t="str">
            <v>CALLAHUANCA</v>
          </cell>
          <cell r="G6" t="str">
            <v>MOYOPAMPA</v>
          </cell>
          <cell r="H6" t="str">
            <v>HUAMPANI</v>
          </cell>
          <cell r="I6" t="str">
            <v>HER 1</v>
          </cell>
          <cell r="J6" t="str">
            <v>STAROSA 
TG7</v>
          </cell>
          <cell r="K6" t="str">
            <v>STAROSA
 TG8</v>
          </cell>
          <cell r="L6" t="str">
            <v>UTI_5</v>
          </cell>
          <cell r="M6" t="str">
            <v>UTI_6</v>
          </cell>
          <cell r="N6" t="str">
            <v>VENTANILLA 
TG3</v>
          </cell>
          <cell r="O6" t="str">
            <v>VENTANILLA 
TG4</v>
          </cell>
          <cell r="P6" t="str">
            <v>VENTANILLA
 TV</v>
          </cell>
          <cell r="Q6" t="str">
            <v>CHIMAY</v>
          </cell>
          <cell r="R6" t="str">
            <v>YANANGO</v>
          </cell>
          <cell r="S6" t="str">
            <v>CHEVES</v>
          </cell>
          <cell r="T6" t="str">
            <v>YAUPI</v>
          </cell>
          <cell r="U6" t="str">
            <v>MALPASO</v>
          </cell>
          <cell r="V6" t="str">
            <v>OROYA</v>
          </cell>
          <cell r="W6" t="str">
            <v>PACHACHACA</v>
          </cell>
          <cell r="X6" t="str">
            <v>CAHUA</v>
          </cell>
          <cell r="Y6" t="str">
            <v>ARCATA</v>
          </cell>
          <cell r="Z6" t="str">
            <v>PARIAC</v>
          </cell>
          <cell r="AA6" t="str">
            <v>GALLITO CIEGO</v>
          </cell>
          <cell r="AB6" t="str">
            <v>SHOUGESA 
TV1</v>
          </cell>
          <cell r="AC6" t="str">
            <v>SHOUGESA
 TV2</v>
          </cell>
          <cell r="AD6" t="str">
            <v>SHOUGESA
 TV3</v>
          </cell>
          <cell r="AE6" t="str">
            <v>SHOUGESA
 CUMMINS</v>
          </cell>
          <cell r="AF6" t="str">
            <v>MALACAS1
 TG 6</v>
          </cell>
          <cell r="AG6" t="str">
            <v>MALACAS2 
TG4</v>
          </cell>
          <cell r="AH6" t="str">
            <v>MALACAS3
 TG 5</v>
          </cell>
          <cell r="AI6" t="str">
            <v>CAÑON
 DEL PATO</v>
          </cell>
          <cell r="AJ6" t="str">
            <v>CARHUAQUERO</v>
          </cell>
          <cell r="AK6" t="str">
            <v>CARHUAQUERO4</v>
          </cell>
          <cell r="AL6" t="str">
            <v>CAÑA BRAVA</v>
          </cell>
          <cell r="AM6" t="str">
            <v>AGUAYTIA 
TG1</v>
          </cell>
          <cell r="AN6" t="str">
            <v>AGUAYTIA 
TG2</v>
          </cell>
          <cell r="AO6" t="str">
            <v>MACHUPICCHU</v>
          </cell>
          <cell r="AP6" t="str">
            <v>ARICOTA I</v>
          </cell>
          <cell r="AQ6" t="str">
            <v>ARICOTA II</v>
          </cell>
          <cell r="AR6" t="str">
            <v>INDEPENDENCIA</v>
          </cell>
          <cell r="AS6" t="str">
            <v>YUNCAN</v>
          </cell>
          <cell r="AT6" t="str">
            <v>ILO2 
TV CARB1</v>
          </cell>
          <cell r="AU6" t="str">
            <v>RF ILO2 TG1</v>
          </cell>
          <cell r="AV6" t="str">
            <v>RF ILO2 TG2</v>
          </cell>
          <cell r="AW6" t="str">
            <v>RF ILO2 TG3</v>
          </cell>
          <cell r="AX6" t="str">
            <v>NEPI TG41</v>
          </cell>
          <cell r="AY6" t="str">
            <v>NEPI TG42</v>
          </cell>
          <cell r="AZ6" t="str">
            <v>NEPI TG43</v>
          </cell>
          <cell r="BA6" t="str">
            <v>CHILCA1 
TG1</v>
          </cell>
          <cell r="BB6" t="str">
            <v>CHILCA1 
TG2</v>
          </cell>
          <cell r="BC6" t="str">
            <v>CHILCA1
 TG3</v>
          </cell>
          <cell r="BD6" t="str">
            <v>CHILCA 1
TV</v>
          </cell>
          <cell r="BE6" t="str">
            <v>CHILCA2 
TG4</v>
          </cell>
          <cell r="BF6" t="str">
            <v>CHILCA2 
TV</v>
          </cell>
          <cell r="BG6" t="str">
            <v>INTIPAMPA</v>
          </cell>
          <cell r="BH6" t="str">
            <v>PUNTA LOMITAS-I</v>
          </cell>
          <cell r="BI6" t="str">
            <v>PUNTA LOMITAS-II</v>
          </cell>
          <cell r="BJ6" t="str">
            <v>P LOMITAS_EXP-BL1</v>
          </cell>
          <cell r="BK6" t="str">
            <v>P LOMITAS_EXP-BL2</v>
          </cell>
          <cell r="BL6" t="str">
            <v>CHARCANI
 I,II,III</v>
          </cell>
          <cell r="BM6" t="str">
            <v>CHARCANI IV</v>
          </cell>
          <cell r="BN6" t="str">
            <v>CHARCANI V</v>
          </cell>
          <cell r="BO6" t="str">
            <v>CHARCANI VI</v>
          </cell>
          <cell r="BP6" t="str">
            <v>CHILINA TG</v>
          </cell>
          <cell r="BQ6" t="str">
            <v>MOLLENDO
 1, 2, 3</v>
          </cell>
          <cell r="BR6" t="str">
            <v>CHILINA 
(SULZ 1,2)</v>
          </cell>
          <cell r="BS6" t="str">
            <v>SAN GABAN II</v>
          </cell>
          <cell r="BT6" t="str">
            <v>MCH TUPURI</v>
          </cell>
          <cell r="BU6" t="str">
            <v>KALLPA TG1</v>
          </cell>
          <cell r="BV6" t="str">
            <v>KALLPA TG2</v>
          </cell>
          <cell r="BW6" t="str">
            <v>KALLPA TG3</v>
          </cell>
          <cell r="BX6" t="str">
            <v>KALLPA TV</v>
          </cell>
          <cell r="BY6" t="str">
            <v>LFLORES TG1</v>
          </cell>
          <cell r="BZ6" t="str">
            <v>LFLORES TV</v>
          </cell>
          <cell r="CA6" t="str">
            <v>CERRO DEL ÁGUILA</v>
          </cell>
          <cell r="CB6" t="str">
            <v>PCH CERRO DELÁGUILA</v>
          </cell>
          <cell r="CC6" t="str">
            <v>FENIX 	GT11</v>
          </cell>
          <cell r="CD6" t="str">
            <v>FENIX 	GT12</v>
          </cell>
          <cell r="CE6" t="str">
            <v>FENIX TV10</v>
          </cell>
          <cell r="CF6" t="str">
            <v>OLLEROS TG1</v>
          </cell>
          <cell r="CG6" t="str">
            <v>OLLEROS TV</v>
          </cell>
          <cell r="CH6" t="str">
            <v>ETEN TG1</v>
          </cell>
          <cell r="CI6" t="str">
            <v>ETEN TG2</v>
          </cell>
          <cell r="CJ6" t="str">
            <v>RECKA TG1</v>
          </cell>
          <cell r="CK6" t="str">
            <v>P BRV TG1</v>
          </cell>
          <cell r="CL6" t="str">
            <v>P BVR TG2</v>
          </cell>
          <cell r="CM6" t="str">
            <v>P BRV TG3</v>
          </cell>
          <cell r="CN6" t="str">
            <v>P BRV TG4</v>
          </cell>
          <cell r="CO6" t="str">
            <v>PLATANAL</v>
          </cell>
          <cell r="CP6" t="str">
            <v>HUANZA</v>
          </cell>
          <cell r="CQ6" t="str">
            <v>HUANCHOR</v>
          </cell>
          <cell r="CR6" t="str">
            <v>SANTA TERESA</v>
          </cell>
          <cell r="CS6" t="str">
            <v>PCH CHAGLLA</v>
          </cell>
          <cell r="CT6" t="str">
            <v>CHAGLLA</v>
          </cell>
          <cell r="CU6" t="str">
            <v>RF PUCALLPA</v>
          </cell>
          <cell r="CV6" t="str">
            <v>RF PTO MALDONADO</v>
          </cell>
          <cell r="CW6" t="str">
            <v>OQUENDO 
TG1</v>
          </cell>
          <cell r="CX6" t="str">
            <v>OQUENDO 
TV1</v>
          </cell>
          <cell r="CY6" t="str">
            <v>PARAMONGA</v>
          </cell>
          <cell r="CZ6" t="str">
            <v>MAPLE</v>
          </cell>
          <cell r="DA6" t="str">
            <v>HUAYCOLORO</v>
          </cell>
          <cell r="DB6" t="str">
            <v>LA GRINGA V</v>
          </cell>
          <cell r="DC6" t="str">
            <v>DOÑA CATALINA</v>
          </cell>
          <cell r="DD6" t="str">
            <v>CALLAO</v>
          </cell>
          <cell r="DE6" t="str">
            <v>STACRUZ_1_2</v>
          </cell>
          <cell r="DF6" t="str">
            <v>HUASAHUASI I y II</v>
          </cell>
          <cell r="DG6" t="str">
            <v>RUNATULLO II</v>
          </cell>
          <cell r="DH6" t="str">
            <v>RUNATULLO III</v>
          </cell>
          <cell r="DI6" t="str">
            <v>POECHOS2</v>
          </cell>
          <cell r="DJ6" t="str">
            <v>CHANCAY</v>
          </cell>
          <cell r="DK6" t="str">
            <v>YANAPAMPA</v>
          </cell>
          <cell r="DL6" t="str">
            <v>PIZARRAS</v>
          </cell>
          <cell r="DM6" t="str">
            <v>RONCADOR</v>
          </cell>
          <cell r="DN6" t="str">
            <v>PURMACANA</v>
          </cell>
          <cell r="DO6" t="str">
            <v>LA JOYA</v>
          </cell>
          <cell r="DP6" t="str">
            <v>ÁNGEL I</v>
          </cell>
          <cell r="DQ6" t="str">
            <v>ÁNGEL II</v>
          </cell>
          <cell r="DR6" t="str">
            <v>ÁNGEL III</v>
          </cell>
          <cell r="DS6" t="str">
            <v>IMPERIAL</v>
          </cell>
          <cell r="DT6" t="str">
            <v>CANCHAYLLO</v>
          </cell>
          <cell r="DU6" t="str">
            <v>RUCUY</v>
          </cell>
          <cell r="DV6" t="str">
            <v>POTRERO</v>
          </cell>
          <cell r="DW6" t="str">
            <v>MARAÑÓN</v>
          </cell>
          <cell r="DX6" t="str">
            <v>YARUCAYA</v>
          </cell>
          <cell r="DY6" t="str">
            <v>RENOVANDES</v>
          </cell>
          <cell r="DZ6" t="str">
            <v>LA VIRGEN</v>
          </cell>
          <cell r="EA6" t="str">
            <v>CARHUAC</v>
          </cell>
          <cell r="EB6" t="str">
            <v>SAN JACNTO</v>
          </cell>
          <cell r="EC6" t="str">
            <v>C.T. CAÑA BRAVA</v>
          </cell>
          <cell r="ED6" t="str">
            <v>8 DE AGOSTO</v>
          </cell>
          <cell r="EE6" t="str">
            <v>EL CARMEN</v>
          </cell>
          <cell r="EF6" t="str">
            <v>MANTA I</v>
          </cell>
          <cell r="EG6" t="str">
            <v>SANTA ROSA I</v>
          </cell>
          <cell r="EH6" t="str">
            <v>SANTA ROSA II</v>
          </cell>
          <cell r="EI6" t="str">
            <v>MAJES</v>
          </cell>
          <cell r="EJ6" t="str">
            <v>REPARTICION</v>
          </cell>
          <cell r="EK6" t="str">
            <v>TACNA
SOLAR</v>
          </cell>
          <cell r="EL6" t="str">
            <v>PANAMERICANA
SOLAR</v>
          </cell>
          <cell r="EM6" t="str">
            <v>MOQUEGUA</v>
          </cell>
          <cell r="EN6" t="str">
            <v>C.S. YARUCAYA</v>
          </cell>
          <cell r="EO6" t="str">
            <v>C.S. RUBÍ</v>
          </cell>
          <cell r="EP6" t="str">
            <v>C.S. CLEMESÍ</v>
          </cell>
          <cell r="EQ6" t="str">
            <v xml:space="preserve">WAYRA I </v>
          </cell>
          <cell r="ER6" t="str">
            <v>PQE-EOLICO
MARCONA</v>
          </cell>
          <cell r="ES6" t="str">
            <v>PQE-EOLICO
TRES HERMANAS</v>
          </cell>
          <cell r="ET6" t="str">
            <v>HUAMBOS</v>
          </cell>
          <cell r="EU6" t="str">
            <v>DUNA</v>
          </cell>
          <cell r="EV6" t="str">
            <v>TALARA</v>
          </cell>
          <cell r="EW6" t="str">
            <v>PQE-EOLICO
CUPISNIQUE</v>
          </cell>
          <cell r="EX6" t="str">
            <v>MW</v>
          </cell>
          <cell r="EY6" t="str">
            <v>MW</v>
          </cell>
          <cell r="EZ6" t="str">
            <v>MW</v>
          </cell>
          <cell r="FC6" t="str">
            <v>CENTRALES ELOR</v>
          </cell>
          <cell r="FD6" t="str">
            <v>CURUMUY</v>
          </cell>
          <cell r="FE6" t="str">
            <v>POECHOS 1</v>
          </cell>
          <cell r="FF6" t="str">
            <v>CARPAPATA</v>
          </cell>
          <cell r="FG6" t="str">
            <v>PIAS1</v>
          </cell>
          <cell r="FH6" t="str">
            <v>TABLAZO</v>
          </cell>
          <cell r="FI6" t="str">
            <v>TALLANCA</v>
          </cell>
          <cell r="FJ6" t="str">
            <v>ZAÑA</v>
          </cell>
          <cell r="FK6" t="str">
            <v>RTALARA G1</v>
          </cell>
          <cell r="FL6" t="str">
            <v>RTALARA G2</v>
          </cell>
          <cell r="FM6" t="str">
            <v>MW</v>
          </cell>
          <cell r="FU6" t="str">
            <v>GPS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"/>
      <sheetName val="G_AREAS"/>
      <sheetName val="GENERACION RER"/>
      <sheetName val="COGENERACION"/>
      <sheetName val="TIPO_RECURSO"/>
      <sheetName val="CMgCP"/>
      <sheetName val="RECURSOS"/>
      <sheetName val="DESPACHO_EJECUTADO"/>
      <sheetName val="SINAC"/>
      <sheetName val="DESPACHO"/>
      <sheetName val="PROGRAMADO"/>
      <sheetName val="REPROGRAMADO"/>
      <sheetName val="DESVIACION"/>
      <sheetName val="REACTIVA"/>
      <sheetName val="HIDROLOGIA"/>
      <sheetName val="RPF24H"/>
      <sheetName val="DEMANDA_UL"/>
      <sheetName val="DEMANDA_AREAS"/>
      <sheetName val="EXTRA"/>
      <sheetName val="FLUJOS"/>
      <sheetName val="INTERCONEXIONES"/>
      <sheetName val="COMBUSTIBLES_SOLIDOS-LIQUIDOS"/>
      <sheetName val="COMBUSTIBLE_GAS"/>
      <sheetName val="TRANSGRESIONES"/>
      <sheetName val="RESTRIC_OPE"/>
      <sheetName val="MARGINALES"/>
      <sheetName val="GRAFICAS"/>
      <sheetName val="CODIGO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B1">
            <v>101</v>
          </cell>
          <cell r="C1">
            <v>102</v>
          </cell>
          <cell r="D1">
            <v>103</v>
          </cell>
          <cell r="E1">
            <v>104</v>
          </cell>
          <cell r="F1">
            <v>105</v>
          </cell>
          <cell r="G1">
            <v>106</v>
          </cell>
          <cell r="H1">
            <v>107</v>
          </cell>
          <cell r="I1">
            <v>2165</v>
          </cell>
          <cell r="J1">
            <v>110</v>
          </cell>
          <cell r="K1">
            <v>208</v>
          </cell>
          <cell r="L1">
            <v>109</v>
          </cell>
          <cell r="M1">
            <v>144</v>
          </cell>
          <cell r="N1">
            <v>113</v>
          </cell>
          <cell r="O1">
            <v>114</v>
          </cell>
          <cell r="P1">
            <v>193</v>
          </cell>
          <cell r="Q1">
            <v>150</v>
          </cell>
          <cell r="R1">
            <v>149</v>
          </cell>
          <cell r="S1">
            <v>266</v>
          </cell>
          <cell r="T1">
            <v>117</v>
          </cell>
          <cell r="U1">
            <v>119</v>
          </cell>
          <cell r="V1">
            <v>267</v>
          </cell>
          <cell r="W1">
            <v>268</v>
          </cell>
          <cell r="X1">
            <v>120</v>
          </cell>
          <cell r="Y1">
            <v>189</v>
          </cell>
          <cell r="Z1">
            <v>121</v>
          </cell>
          <cell r="AA1">
            <v>122</v>
          </cell>
          <cell r="AB1">
            <v>142</v>
          </cell>
          <cell r="AC1">
            <v>143</v>
          </cell>
          <cell r="AD1">
            <v>125</v>
          </cell>
          <cell r="AE1">
            <v>187</v>
          </cell>
          <cell r="AF1">
            <v>288</v>
          </cell>
          <cell r="AG1">
            <v>115</v>
          </cell>
          <cell r="AH1">
            <v>239</v>
          </cell>
          <cell r="AI1">
            <v>127</v>
          </cell>
          <cell r="AJ1">
            <v>126</v>
          </cell>
          <cell r="AK1">
            <v>216</v>
          </cell>
          <cell r="AL1">
            <v>198</v>
          </cell>
          <cell r="AM1">
            <v>138</v>
          </cell>
          <cell r="AN1">
            <v>139</v>
          </cell>
          <cell r="AO1">
            <v>163</v>
          </cell>
          <cell r="AP1">
            <v>298</v>
          </cell>
          <cell r="AQ1">
            <v>299</v>
          </cell>
          <cell r="AR1">
            <v>219</v>
          </cell>
          <cell r="AS1">
            <v>191</v>
          </cell>
          <cell r="AT1">
            <v>766</v>
          </cell>
          <cell r="AU1">
            <v>174</v>
          </cell>
          <cell r="AV1">
            <v>240</v>
          </cell>
          <cell r="AW1">
            <v>241</v>
          </cell>
          <cell r="AX1">
            <v>242</v>
          </cell>
          <cell r="AY1">
            <v>995</v>
          </cell>
          <cell r="AZ1">
            <v>996</v>
          </cell>
          <cell r="BA1">
            <v>997</v>
          </cell>
          <cell r="BB1">
            <v>194</v>
          </cell>
          <cell r="BC1">
            <v>196</v>
          </cell>
          <cell r="BD1">
            <v>207</v>
          </cell>
          <cell r="BE1">
            <v>236</v>
          </cell>
          <cell r="BF1">
            <v>795</v>
          </cell>
          <cell r="BG1">
            <v>285</v>
          </cell>
          <cell r="BH1">
            <v>2148</v>
          </cell>
          <cell r="BI1">
            <v>900</v>
          </cell>
          <cell r="BJ1">
            <v>901</v>
          </cell>
          <cell r="BK1">
            <v>151</v>
          </cell>
          <cell r="BL1">
            <v>152</v>
          </cell>
          <cell r="BM1">
            <v>153</v>
          </cell>
          <cell r="BN1">
            <v>154</v>
          </cell>
          <cell r="BO1">
            <v>756</v>
          </cell>
          <cell r="BP1">
            <v>156</v>
          </cell>
          <cell r="BQ1">
            <v>155</v>
          </cell>
          <cell r="BR1">
            <v>182</v>
          </cell>
          <cell r="BS1">
            <v>999</v>
          </cell>
          <cell r="BT1">
            <v>197</v>
          </cell>
          <cell r="BU1">
            <v>203</v>
          </cell>
          <cell r="BV1">
            <v>204</v>
          </cell>
          <cell r="BW1">
            <v>230</v>
          </cell>
          <cell r="BX1">
            <v>209</v>
          </cell>
          <cell r="BY1">
            <v>888</v>
          </cell>
          <cell r="BZ1">
            <v>796</v>
          </cell>
          <cell r="CA1">
            <v>2146</v>
          </cell>
          <cell r="CB1">
            <v>252</v>
          </cell>
          <cell r="CC1">
            <v>249</v>
          </cell>
          <cell r="CD1">
            <v>250</v>
          </cell>
          <cell r="CE1">
            <v>248</v>
          </cell>
          <cell r="CF1">
            <v>2159</v>
          </cell>
          <cell r="CG1">
            <v>263</v>
          </cell>
          <cell r="CH1">
            <v>265</v>
          </cell>
          <cell r="CI1">
            <v>758</v>
          </cell>
          <cell r="CJ1">
            <v>786</v>
          </cell>
          <cell r="CK1">
            <v>787</v>
          </cell>
          <cell r="CL1">
            <v>788</v>
          </cell>
          <cell r="CM1">
            <v>789</v>
          </cell>
          <cell r="CN1">
            <v>212</v>
          </cell>
          <cell r="CO1">
            <v>251</v>
          </cell>
          <cell r="CP1">
            <v>188</v>
          </cell>
          <cell r="CQ1">
            <v>755</v>
          </cell>
          <cell r="CR1">
            <v>775</v>
          </cell>
          <cell r="CS1">
            <v>777</v>
          </cell>
          <cell r="CT1">
            <v>924</v>
          </cell>
          <cell r="CU1">
            <v>926</v>
          </cell>
          <cell r="CV1">
            <v>202</v>
          </cell>
          <cell r="CW1">
            <v>904</v>
          </cell>
          <cell r="CX1">
            <v>213</v>
          </cell>
          <cell r="CY1">
            <v>232</v>
          </cell>
          <cell r="CZ1">
            <v>225</v>
          </cell>
          <cell r="DA1">
            <v>760</v>
          </cell>
          <cell r="DB1">
            <v>2171</v>
          </cell>
          <cell r="DC1">
            <v>2201</v>
          </cell>
          <cell r="DD1">
            <v>201</v>
          </cell>
          <cell r="DE1">
            <v>226</v>
          </cell>
          <cell r="DF1">
            <v>258</v>
          </cell>
          <cell r="DG1">
            <v>259</v>
          </cell>
          <cell r="DH1">
            <v>215</v>
          </cell>
          <cell r="DI1">
            <v>917</v>
          </cell>
          <cell r="DJ1">
            <v>238</v>
          </cell>
          <cell r="DK1">
            <v>247</v>
          </cell>
          <cell r="DL1">
            <v>214</v>
          </cell>
          <cell r="DM1">
            <v>223</v>
          </cell>
          <cell r="DN1">
            <v>211</v>
          </cell>
          <cell r="DO1">
            <v>2175</v>
          </cell>
          <cell r="DP1">
            <v>2178</v>
          </cell>
          <cell r="DQ1">
            <v>2181</v>
          </cell>
          <cell r="DR1">
            <v>228</v>
          </cell>
          <cell r="DS1">
            <v>260</v>
          </cell>
          <cell r="DT1">
            <v>920</v>
          </cell>
          <cell r="DU1">
            <v>2128</v>
          </cell>
          <cell r="DV1">
            <v>2131</v>
          </cell>
          <cell r="DW1">
            <v>2135</v>
          </cell>
          <cell r="DX1">
            <v>2152</v>
          </cell>
          <cell r="DY1">
            <v>2154</v>
          </cell>
          <cell r="DZ1">
            <v>2184</v>
          </cell>
          <cell r="EA1">
            <v>2190</v>
          </cell>
          <cell r="EB1">
            <v>289</v>
          </cell>
          <cell r="EC1">
            <v>296</v>
          </cell>
          <cell r="ED1">
            <v>297</v>
          </cell>
          <cell r="EE1">
            <v>2194</v>
          </cell>
          <cell r="EF1">
            <v>337</v>
          </cell>
          <cell r="EG1">
            <v>338</v>
          </cell>
          <cell r="EH1">
            <v>233</v>
          </cell>
          <cell r="EI1">
            <v>234</v>
          </cell>
          <cell r="EJ1">
            <v>235</v>
          </cell>
          <cell r="EK1">
            <v>237</v>
          </cell>
          <cell r="EL1">
            <v>261</v>
          </cell>
          <cell r="EM1">
            <v>303</v>
          </cell>
          <cell r="EN1">
            <v>2150</v>
          </cell>
          <cell r="EO1">
            <v>2161</v>
          </cell>
          <cell r="EP1">
            <v>253</v>
          </cell>
          <cell r="EQ1">
            <v>770</v>
          </cell>
          <cell r="ER1">
            <v>1262</v>
          </cell>
          <cell r="ES1">
            <v>1263</v>
          </cell>
          <cell r="ET1">
            <v>257</v>
          </cell>
          <cell r="EU1">
            <v>256</v>
          </cell>
          <cell r="EV1">
            <v>6000</v>
          </cell>
          <cell r="EW1">
            <v>6001</v>
          </cell>
          <cell r="EX1">
            <v>6002</v>
          </cell>
          <cell r="EY1"/>
          <cell r="FA1">
            <v>222</v>
          </cell>
          <cell r="FB1">
            <v>199</v>
          </cell>
          <cell r="FC1">
            <v>200</v>
          </cell>
          <cell r="FD1">
            <v>221</v>
          </cell>
          <cell r="FE1">
            <v>224</v>
          </cell>
          <cell r="FF1">
            <v>227</v>
          </cell>
          <cell r="FG1">
            <v>998</v>
          </cell>
          <cell r="FH1">
            <v>2187</v>
          </cell>
          <cell r="FI1">
            <v>902</v>
          </cell>
          <cell r="FJ1">
            <v>903</v>
          </cell>
          <cell r="FK1">
            <v>5000</v>
          </cell>
          <cell r="FO1">
            <v>8002</v>
          </cell>
          <cell r="FP1">
            <v>8000</v>
          </cell>
          <cell r="FQ1">
            <v>8002</v>
          </cell>
          <cell r="FR1">
            <v>8003</v>
          </cell>
          <cell r="FS1">
            <v>8004</v>
          </cell>
        </row>
        <row r="2">
          <cell r="B2" t="str">
            <v>E1</v>
          </cell>
          <cell r="C2" t="str">
            <v>E1</v>
          </cell>
          <cell r="D2" t="str">
            <v>E2</v>
          </cell>
          <cell r="E2" t="str">
            <v>E2</v>
          </cell>
          <cell r="F2" t="str">
            <v>E2</v>
          </cell>
          <cell r="G2" t="str">
            <v>E2</v>
          </cell>
          <cell r="H2" t="str">
            <v>E2</v>
          </cell>
          <cell r="I2" t="str">
            <v>E2</v>
          </cell>
          <cell r="J2" t="str">
            <v>E2</v>
          </cell>
          <cell r="K2" t="str">
            <v>E2</v>
          </cell>
          <cell r="L2" t="str">
            <v>E2</v>
          </cell>
          <cell r="M2" t="str">
            <v>E2</v>
          </cell>
          <cell r="N2" t="str">
            <v>E2</v>
          </cell>
          <cell r="O2" t="str">
            <v>E2</v>
          </cell>
          <cell r="P2" t="str">
            <v>E2</v>
          </cell>
          <cell r="Q2" t="str">
            <v>E3</v>
          </cell>
          <cell r="R2" t="str">
            <v>E3</v>
          </cell>
          <cell r="S2" t="str">
            <v>E46</v>
          </cell>
          <cell r="T2" t="str">
            <v>E46</v>
          </cell>
          <cell r="U2" t="str">
            <v>E46</v>
          </cell>
          <cell r="V2" t="str">
            <v>E46</v>
          </cell>
          <cell r="W2" t="str">
            <v>E46</v>
          </cell>
          <cell r="X2" t="str">
            <v>E46</v>
          </cell>
          <cell r="Y2" t="str">
            <v>E46</v>
          </cell>
          <cell r="Z2" t="str">
            <v>E46</v>
          </cell>
          <cell r="AA2" t="str">
            <v>E46</v>
          </cell>
          <cell r="AB2" t="str">
            <v>E9</v>
          </cell>
          <cell r="AC2" t="str">
            <v>E9</v>
          </cell>
          <cell r="AD2" t="str">
            <v>E9</v>
          </cell>
          <cell r="AE2" t="str">
            <v>E9</v>
          </cell>
          <cell r="AF2" t="str">
            <v>E5</v>
          </cell>
          <cell r="AG2" t="str">
            <v>E5</v>
          </cell>
          <cell r="AH2" t="str">
            <v>E5</v>
          </cell>
          <cell r="AI2" t="str">
            <v>E4</v>
          </cell>
          <cell r="AJ2" t="str">
            <v>E4</v>
          </cell>
          <cell r="AK2" t="str">
            <v>E4</v>
          </cell>
          <cell r="AL2" t="str">
            <v>E4</v>
          </cell>
          <cell r="AM2" t="str">
            <v>E8</v>
          </cell>
          <cell r="AN2" t="str">
            <v>E8</v>
          </cell>
          <cell r="AO2" t="str">
            <v>E11</v>
          </cell>
          <cell r="AP2" t="str">
            <v>E12</v>
          </cell>
          <cell r="AQ2" t="str">
            <v>E12</v>
          </cell>
          <cell r="AR2" t="str">
            <v>E12</v>
          </cell>
          <cell r="AS2" t="str">
            <v>E13</v>
          </cell>
          <cell r="AT2" t="str">
            <v>E13</v>
          </cell>
          <cell r="AU2" t="str">
            <v>E13</v>
          </cell>
          <cell r="AV2" t="str">
            <v>E13</v>
          </cell>
          <cell r="AW2" t="str">
            <v>E13</v>
          </cell>
          <cell r="AX2" t="str">
            <v>E13</v>
          </cell>
          <cell r="AY2" t="str">
            <v>E13</v>
          </cell>
          <cell r="AZ2" t="str">
            <v>E13</v>
          </cell>
          <cell r="BA2" t="str">
            <v>E13</v>
          </cell>
          <cell r="BB2" t="str">
            <v>E13</v>
          </cell>
          <cell r="BC2" t="str">
            <v>E13</v>
          </cell>
          <cell r="BD2" t="str">
            <v>E13</v>
          </cell>
          <cell r="BE2" t="str">
            <v>E13</v>
          </cell>
          <cell r="BF2" t="str">
            <v>E13</v>
          </cell>
          <cell r="BG2" t="str">
            <v>E13</v>
          </cell>
          <cell r="BH2" t="str">
            <v>E13</v>
          </cell>
          <cell r="BI2" t="str">
            <v>E13</v>
          </cell>
          <cell r="BJ2" t="str">
            <v>E13</v>
          </cell>
          <cell r="BK2" t="str">
            <v>E14</v>
          </cell>
          <cell r="BL2" t="str">
            <v>E14</v>
          </cell>
          <cell r="BM2" t="str">
            <v>E14</v>
          </cell>
          <cell r="BN2" t="str">
            <v>E14</v>
          </cell>
          <cell r="BO2" t="str">
            <v>E14</v>
          </cell>
          <cell r="BP2" t="str">
            <v>E14</v>
          </cell>
          <cell r="BQ2" t="str">
            <v>E14</v>
          </cell>
          <cell r="BR2" t="str">
            <v>E15</v>
          </cell>
          <cell r="BS2" t="str">
            <v>E15</v>
          </cell>
          <cell r="BT2" t="str">
            <v>E17</v>
          </cell>
          <cell r="BU2" t="str">
            <v>E17</v>
          </cell>
          <cell r="BV2" t="str">
            <v>E17</v>
          </cell>
          <cell r="BW2" t="str">
            <v>E17</v>
          </cell>
          <cell r="BX2" t="str">
            <v>E17</v>
          </cell>
          <cell r="BY2" t="str">
            <v>E17</v>
          </cell>
          <cell r="BZ2" t="str">
            <v>E17</v>
          </cell>
          <cell r="CA2" t="str">
            <v>E17</v>
          </cell>
          <cell r="CB2" t="str">
            <v>E18</v>
          </cell>
          <cell r="CC2" t="str">
            <v>E18</v>
          </cell>
          <cell r="CD2" t="str">
            <v>E18</v>
          </cell>
          <cell r="CE2" t="str">
            <v>E19</v>
          </cell>
          <cell r="CF2" t="str">
            <v>E19</v>
          </cell>
          <cell r="CG2" t="str">
            <v>E44</v>
          </cell>
          <cell r="CH2" t="str">
            <v>E44</v>
          </cell>
          <cell r="CI2" t="str">
            <v>E48</v>
          </cell>
          <cell r="CJ2" t="str">
            <v>E52</v>
          </cell>
          <cell r="CK2" t="str">
            <v>E52</v>
          </cell>
          <cell r="CL2" t="str">
            <v>E52</v>
          </cell>
          <cell r="CM2" t="str">
            <v>E52</v>
          </cell>
          <cell r="CN2" t="str">
            <v>E22</v>
          </cell>
          <cell r="CO2" t="str">
            <v>E10</v>
          </cell>
          <cell r="CP2" t="str">
            <v>E7</v>
          </cell>
          <cell r="CQ2" t="str">
            <v>E45</v>
          </cell>
          <cell r="CR2" t="str">
            <v>E51</v>
          </cell>
          <cell r="CS2" t="str">
            <v>E51</v>
          </cell>
          <cell r="CT2" t="str">
            <v>E55</v>
          </cell>
          <cell r="CU2" t="str">
            <v>E55</v>
          </cell>
          <cell r="CV2" t="str">
            <v>E20</v>
          </cell>
          <cell r="CW2" t="str">
            <v>E20</v>
          </cell>
          <cell r="CX2" t="str">
            <v>E24</v>
          </cell>
          <cell r="CY2" t="str">
            <v>E30</v>
          </cell>
          <cell r="CZ2" t="str">
            <v>E28</v>
          </cell>
          <cell r="DA2" t="str">
            <v>E28</v>
          </cell>
          <cell r="DB2" t="str">
            <v>E28</v>
          </cell>
          <cell r="DC2" t="str">
            <v>E28</v>
          </cell>
          <cell r="DD2" t="str">
            <v>E40</v>
          </cell>
          <cell r="DE2" t="str">
            <v>E40</v>
          </cell>
          <cell r="DF2" t="str">
            <v>E40</v>
          </cell>
          <cell r="DG2" t="str">
            <v>E40</v>
          </cell>
          <cell r="DH2" t="str">
            <v>E25</v>
          </cell>
          <cell r="DI2" t="str">
            <v>E25</v>
          </cell>
          <cell r="DJ2" t="str">
            <v>E36</v>
          </cell>
          <cell r="DK2" t="str">
            <v>E37</v>
          </cell>
          <cell r="DL2" t="str">
            <v>E26</v>
          </cell>
          <cell r="DM2" t="str">
            <v>E16</v>
          </cell>
          <cell r="DN2" t="str">
            <v>E23</v>
          </cell>
          <cell r="DO2" t="str">
            <v>E23</v>
          </cell>
          <cell r="DP2" t="str">
            <v>E23</v>
          </cell>
          <cell r="DQ2" t="str">
            <v>E23</v>
          </cell>
          <cell r="DR2" t="str">
            <v>E29</v>
          </cell>
          <cell r="DS2" t="str">
            <v>E42</v>
          </cell>
          <cell r="DT2" t="str">
            <v>E54</v>
          </cell>
          <cell r="DU2" t="str">
            <v>E56</v>
          </cell>
          <cell r="DV2" t="str">
            <v>E57</v>
          </cell>
          <cell r="DW2" t="str">
            <v>E58</v>
          </cell>
          <cell r="DX2" t="str">
            <v>E60</v>
          </cell>
          <cell r="DY2" t="str">
            <v>E61</v>
          </cell>
          <cell r="DZ2" t="str">
            <v>E63</v>
          </cell>
          <cell r="EA2" t="str">
            <v>E65</v>
          </cell>
          <cell r="EB2" t="str">
            <v>E66</v>
          </cell>
          <cell r="EC2" t="str">
            <v>E67</v>
          </cell>
          <cell r="ED2" t="str">
            <v>E67</v>
          </cell>
          <cell r="EE2" t="str">
            <v>E68</v>
          </cell>
          <cell r="EF2" t="str">
            <v>E71</v>
          </cell>
          <cell r="EG2" t="str">
            <v>E71</v>
          </cell>
          <cell r="EH2" t="str">
            <v>E32</v>
          </cell>
          <cell r="EI2" t="str">
            <v>E33</v>
          </cell>
          <cell r="EJ2" t="str">
            <v>E34</v>
          </cell>
          <cell r="EK2" t="str">
            <v>E35</v>
          </cell>
          <cell r="EL2" t="str">
            <v>E41</v>
          </cell>
          <cell r="EM2" t="str">
            <v>E72</v>
          </cell>
          <cell r="EN2" t="str">
            <v>E59</v>
          </cell>
          <cell r="EO2" t="str">
            <v>E59</v>
          </cell>
          <cell r="EP2" t="str">
            <v>E38</v>
          </cell>
          <cell r="EQ2" t="str">
            <v>E50</v>
          </cell>
          <cell r="ER2" t="str">
            <v>E69</v>
          </cell>
          <cell r="ES2" t="str">
            <v>E70</v>
          </cell>
          <cell r="ET2" t="str">
            <v>E39</v>
          </cell>
          <cell r="EU2" t="str">
            <v>E39</v>
          </cell>
          <cell r="EZ2"/>
          <cell r="FA2" t="str">
            <v>NC3</v>
          </cell>
          <cell r="FB2" t="str">
            <v>NC1</v>
          </cell>
          <cell r="FC2" t="str">
            <v>NC1</v>
          </cell>
          <cell r="FD2" t="str">
            <v>NC2</v>
          </cell>
          <cell r="FE2" t="str">
            <v>NC5</v>
          </cell>
          <cell r="FF2" t="str">
            <v>NC4</v>
          </cell>
          <cell r="FG2" t="str">
            <v>NC6</v>
          </cell>
          <cell r="FH2" t="str">
            <v>NC7</v>
          </cell>
          <cell r="FI2" t="str">
            <v>NC8</v>
          </cell>
          <cell r="FJ2" t="str">
            <v>NC8</v>
          </cell>
        </row>
        <row r="3">
          <cell r="A3"/>
          <cell r="B3"/>
          <cell r="C3"/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T3"/>
          <cell r="FH3"/>
          <cell r="FI3"/>
          <cell r="FJ3"/>
        </row>
        <row r="4">
          <cell r="A4" t="str">
            <v>POTENCIA ACTIVA EJECUTADA DE LAS UNIDADES DE GENERACIÓN DEL SEIN (MW)</v>
          </cell>
          <cell r="B4"/>
          <cell r="C4"/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  <cell r="Y4"/>
          <cell r="Z4"/>
          <cell r="AA4"/>
          <cell r="AB4"/>
          <cell r="AC4"/>
          <cell r="AD4"/>
          <cell r="AE4"/>
          <cell r="AF4"/>
          <cell r="AG4"/>
          <cell r="AH4"/>
          <cell r="AI4"/>
          <cell r="AJ4"/>
          <cell r="AK4"/>
          <cell r="AL4"/>
          <cell r="AM4"/>
          <cell r="AN4"/>
          <cell r="AO4"/>
          <cell r="AP4"/>
          <cell r="AQ4"/>
          <cell r="AR4"/>
          <cell r="AS4"/>
          <cell r="AT4"/>
          <cell r="AU4"/>
          <cell r="AV4"/>
          <cell r="AW4"/>
          <cell r="AX4"/>
          <cell r="AY4"/>
          <cell r="AZ4"/>
          <cell r="BA4"/>
          <cell r="BB4"/>
          <cell r="BC4"/>
          <cell r="BD4"/>
          <cell r="BE4"/>
          <cell r="BF4"/>
          <cell r="BG4"/>
          <cell r="BH4"/>
          <cell r="BI4"/>
          <cell r="BJ4"/>
          <cell r="BK4"/>
          <cell r="BL4"/>
          <cell r="BM4"/>
          <cell r="BN4"/>
          <cell r="BO4"/>
          <cell r="BP4"/>
          <cell r="BQ4"/>
          <cell r="BR4"/>
          <cell r="BS4"/>
          <cell r="BT4"/>
          <cell r="BU4"/>
          <cell r="BV4"/>
          <cell r="BW4"/>
          <cell r="BX4"/>
          <cell r="BY4"/>
          <cell r="BZ4"/>
          <cell r="CA4"/>
          <cell r="CB4"/>
          <cell r="CC4"/>
          <cell r="CD4"/>
          <cell r="CE4"/>
          <cell r="CF4"/>
          <cell r="CG4"/>
          <cell r="CH4"/>
          <cell r="CI4"/>
          <cell r="CJ4"/>
          <cell r="CK4"/>
          <cell r="CL4"/>
          <cell r="CM4"/>
          <cell r="CN4"/>
          <cell r="CO4"/>
          <cell r="CP4"/>
          <cell r="CQ4"/>
          <cell r="CR4"/>
          <cell r="CS4"/>
          <cell r="CT4"/>
          <cell r="CU4"/>
          <cell r="CV4"/>
          <cell r="CW4"/>
          <cell r="CX4"/>
          <cell r="CY4"/>
          <cell r="CZ4"/>
          <cell r="DA4"/>
          <cell r="DB4"/>
          <cell r="DC4"/>
          <cell r="DD4"/>
          <cell r="DE4"/>
          <cell r="DF4"/>
          <cell r="DG4"/>
          <cell r="DH4"/>
          <cell r="DI4"/>
          <cell r="DJ4"/>
          <cell r="DK4"/>
          <cell r="DL4"/>
          <cell r="DM4"/>
          <cell r="DN4"/>
          <cell r="DO4"/>
          <cell r="DP4"/>
          <cell r="DQ4"/>
          <cell r="DR4"/>
          <cell r="DS4"/>
          <cell r="DT4"/>
          <cell r="DU4"/>
          <cell r="DV4"/>
          <cell r="DW4"/>
          <cell r="DX4"/>
          <cell r="DY4"/>
          <cell r="DZ4"/>
          <cell r="EA4"/>
          <cell r="EB4"/>
          <cell r="EC4"/>
          <cell r="ED4"/>
          <cell r="EE4"/>
          <cell r="EF4"/>
          <cell r="EG4"/>
          <cell r="EH4"/>
          <cell r="EI4"/>
          <cell r="EJ4"/>
          <cell r="EK4"/>
          <cell r="EL4"/>
          <cell r="EM4"/>
          <cell r="EN4"/>
          <cell r="EO4"/>
          <cell r="EP4"/>
          <cell r="EQ4"/>
          <cell r="ER4"/>
          <cell r="ES4"/>
          <cell r="ET4"/>
          <cell r="EU4"/>
          <cell r="EV4"/>
          <cell r="EW4"/>
          <cell r="EX4"/>
          <cell r="FA4" t="str">
            <v>CENTRALES NO INTEGRANTES COES</v>
          </cell>
          <cell r="FB4"/>
          <cell r="FC4"/>
          <cell r="FD4"/>
          <cell r="FE4"/>
          <cell r="FF4"/>
          <cell r="FG4"/>
          <cell r="FH4"/>
          <cell r="FI4"/>
          <cell r="FJ4"/>
          <cell r="FK4"/>
          <cell r="FN4" t="str">
            <v>HORA</v>
          </cell>
          <cell r="FO4" t="str">
            <v>RESERVA FRÍA</v>
          </cell>
          <cell r="FP4"/>
          <cell r="FQ4"/>
          <cell r="FR4"/>
          <cell r="FS4"/>
        </row>
        <row r="5">
          <cell r="A5" t="str">
            <v>HORA</v>
          </cell>
          <cell r="B5" t="str">
            <v>ELECTROPERU</v>
          </cell>
          <cell r="C5"/>
          <cell r="D5" t="str">
            <v>ENEL PERÚ</v>
          </cell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 t="str">
            <v>CHINANGO</v>
          </cell>
          <cell r="R5"/>
          <cell r="S5" t="str">
            <v>STATKRAFT</v>
          </cell>
          <cell r="T5"/>
          <cell r="U5"/>
          <cell r="V5"/>
          <cell r="W5"/>
          <cell r="X5"/>
          <cell r="Y5"/>
          <cell r="Z5"/>
          <cell r="AA5"/>
          <cell r="AB5" t="str">
            <v>SHOUGESA</v>
          </cell>
          <cell r="AC5"/>
          <cell r="AD5"/>
          <cell r="AE5"/>
          <cell r="AF5" t="str">
            <v>ENEL PIURA</v>
          </cell>
          <cell r="AG5"/>
          <cell r="AH5"/>
          <cell r="AI5" t="str">
            <v>ORAZUL</v>
          </cell>
          <cell r="AJ5"/>
          <cell r="AK5"/>
          <cell r="AL5"/>
          <cell r="AM5" t="str">
            <v xml:space="preserve"> TERMOSELVA</v>
          </cell>
          <cell r="AN5"/>
          <cell r="AO5" t="str">
            <v>EGEMSA</v>
          </cell>
          <cell r="AP5" t="str">
            <v>EGESUR</v>
          </cell>
          <cell r="AQ5"/>
          <cell r="AR5"/>
          <cell r="AS5" t="str">
            <v>ENGIE</v>
          </cell>
          <cell r="AT5"/>
          <cell r="AU5"/>
          <cell r="AV5"/>
          <cell r="AW5"/>
          <cell r="AX5"/>
          <cell r="AY5"/>
          <cell r="AZ5"/>
          <cell r="BA5"/>
          <cell r="BB5"/>
          <cell r="BC5"/>
          <cell r="BD5"/>
          <cell r="BE5"/>
          <cell r="BF5"/>
          <cell r="BG5"/>
          <cell r="BH5"/>
          <cell r="BI5"/>
          <cell r="BJ5"/>
          <cell r="BK5" t="str">
            <v>EGASA</v>
          </cell>
          <cell r="BL5"/>
          <cell r="BM5"/>
          <cell r="BN5"/>
          <cell r="BO5"/>
          <cell r="BP5"/>
          <cell r="BQ5"/>
          <cell r="BR5" t="str">
            <v>SAN GABAN</v>
          </cell>
          <cell r="BS5"/>
          <cell r="BT5" t="str">
            <v>KALLPA</v>
          </cell>
          <cell r="BU5"/>
          <cell r="BV5"/>
          <cell r="BW5"/>
          <cell r="BX5"/>
          <cell r="BY5"/>
          <cell r="BZ5"/>
          <cell r="CA5"/>
          <cell r="CB5" t="str">
            <v>FENIX POWER</v>
          </cell>
          <cell r="CC5"/>
          <cell r="CD5"/>
          <cell r="CE5" t="str">
            <v>TERMOCHILCA</v>
          </cell>
          <cell r="CF5"/>
          <cell r="CG5" t="str">
            <v>PLANTA RESERVA FRIA ETEN</v>
          </cell>
          <cell r="CH5"/>
          <cell r="CI5" t="str">
            <v>MINERA CERRO VERDE</v>
          </cell>
          <cell r="CJ5" t="str">
            <v>SAMAY I</v>
          </cell>
          <cell r="CK5"/>
          <cell r="CL5"/>
          <cell r="CM5"/>
          <cell r="CN5" t="str">
            <v>CELEPSA</v>
          </cell>
          <cell r="CO5" t="str">
            <v>EMGHUANZA</v>
          </cell>
          <cell r="CP5" t="str">
            <v>HUANCHOR</v>
          </cell>
          <cell r="CQ5" t="str">
            <v>INLAND ENERGY</v>
          </cell>
          <cell r="CR5" t="str">
            <v>HUALLAGA</v>
          </cell>
          <cell r="CS5"/>
          <cell r="CT5" t="str">
            <v>INFR. Y ENERGÍA DEL PERÚ</v>
          </cell>
          <cell r="CU5"/>
          <cell r="CV5" t="str">
            <v>SDF
ENERGIA</v>
          </cell>
          <cell r="CW5"/>
          <cell r="CX5" t="str">
            <v>AIPSA</v>
          </cell>
          <cell r="CY5" t="str">
            <v>AGROAURORA</v>
          </cell>
          <cell r="CZ5" t="str">
            <v>PETRAMAS</v>
          </cell>
          <cell r="DA5"/>
          <cell r="DB5"/>
          <cell r="DC5"/>
          <cell r="DD5" t="str">
            <v>EGEJUNÍN</v>
          </cell>
          <cell r="DE5"/>
          <cell r="DF5"/>
          <cell r="DG5"/>
          <cell r="DH5" t="str">
            <v>SINERSA</v>
          </cell>
          <cell r="DI5"/>
          <cell r="DJ5" t="str">
            <v>ELÉCTRICA
 YANAPAMPA</v>
          </cell>
          <cell r="DK5" t="str">
            <v>ELÉCTRICA
 RIO DOBLE</v>
          </cell>
          <cell r="DL5" t="str">
            <v>MAJA ENERGÍA</v>
          </cell>
          <cell r="DM5" t="str">
            <v>ATRIA ENERGÍA</v>
          </cell>
          <cell r="DN5" t="str">
            <v>GEPSA</v>
          </cell>
          <cell r="DO5"/>
          <cell r="DP5"/>
          <cell r="DQ5"/>
          <cell r="DR5" t="str">
            <v>HIDROCAÑETE</v>
          </cell>
          <cell r="DS5" t="str">
            <v>EGECSAC</v>
          </cell>
          <cell r="DT5" t="str">
            <v>EGERBA</v>
          </cell>
          <cell r="DU5" t="str">
            <v>AGUA AZUL</v>
          </cell>
          <cell r="DV5" t="str">
            <v>CELEPSA RENOVABLES</v>
          </cell>
          <cell r="DW5" t="str">
            <v>HUAURA POWER GROUP</v>
          </cell>
          <cell r="DX5" t="str">
            <v>EGE SANTA ANA</v>
          </cell>
          <cell r="DY5" t="str">
            <v>LA VIRGEN</v>
          </cell>
          <cell r="DZ5" t="str">
            <v>ANDEAN POWER</v>
          </cell>
          <cell r="EA5" t="str">
            <v>AGROINDUSTRIAS SAN JACINTO</v>
          </cell>
          <cell r="EB5" t="str">
            <v xml:space="preserve">BIOENERGÍA DEL CHIRA </v>
          </cell>
          <cell r="EC5" t="str">
            <v>GENERACIÓN ANDINA</v>
          </cell>
          <cell r="ED5"/>
          <cell r="EE5" t="str">
            <v>INVERSIÓN DE ENERGÍAS RENOVABLES S.A.</v>
          </cell>
          <cell r="EF5" t="str">
            <v>CENTRALES SANTA ROSA S.A.C.</v>
          </cell>
          <cell r="EG5"/>
          <cell r="EH5" t="str">
            <v>MAJES ARCUS</v>
          </cell>
          <cell r="EI5" t="str">
            <v>REPARTICION ARCUS</v>
          </cell>
          <cell r="EJ5" t="str">
            <v>TACNA 
SOLAR</v>
          </cell>
          <cell r="EK5" t="str">
            <v>PANA. SOLAR</v>
          </cell>
          <cell r="EL5" t="str">
            <v>MOQUEGUA FV
  SOLAR</v>
          </cell>
          <cell r="EM5" t="str">
            <v>COLCA SOLAR</v>
          </cell>
          <cell r="EN5" t="str">
            <v>ENEL GREEN POWER PERU S.A</v>
          </cell>
          <cell r="EO5"/>
          <cell r="EP5" t="str">
            <v>CEM</v>
          </cell>
          <cell r="EQ5" t="str">
            <v>PE TRES HERMANAS</v>
          </cell>
          <cell r="ER5" t="str">
            <v>GR PAINO S.A.C</v>
          </cell>
          <cell r="ES5" t="str">
            <v>GR TARUCA S.A.C</v>
          </cell>
          <cell r="ET5" t="str">
            <v>ENERGIA EOLICA</v>
          </cell>
          <cell r="EU5"/>
          <cell r="EV5" t="str">
            <v>TOTAL GENERACIÓN COES</v>
          </cell>
          <cell r="EW5" t="str">
            <v>IMPORTACIÓN  ECUADOR</v>
          </cell>
          <cell r="EX5" t="str">
            <v>TOTAL SEIN</v>
          </cell>
          <cell r="EY5"/>
          <cell r="FA5" t="str">
            <v>ELECTRO ORIENTE</v>
          </cell>
          <cell r="FB5" t="str">
            <v>SINERSA</v>
          </cell>
          <cell r="FC5"/>
          <cell r="FD5" t="str">
            <v xml:space="preserve"> ANDINO</v>
          </cell>
          <cell r="FE5" t="str">
            <v>AGUA Y
 E. PERU</v>
          </cell>
          <cell r="FF5" t="str">
            <v>ENOSA</v>
          </cell>
          <cell r="FG5" t="str">
            <v>SDE PIURA</v>
          </cell>
          <cell r="FH5" t="str">
            <v>ELECTRO ZAÑA</v>
          </cell>
          <cell r="FI5" t="str">
            <v>PETROPERÚ</v>
          </cell>
          <cell r="FJ5"/>
          <cell r="FK5" t="str">
            <v>TOTAL
NO COES</v>
          </cell>
          <cell r="FL5"/>
          <cell r="FM5"/>
          <cell r="FN5"/>
          <cell r="FO5" t="str">
            <v>RESERVA FRÍA
 TOTAL 
(MW)</v>
          </cell>
          <cell r="FP5" t="str">
            <v>RESERVA FRÍA
 TERMOELÉCTRICAS 
(MW)</v>
          </cell>
          <cell r="FQ5" t="str">
            <v>INDISPONIBILIDAD MANTENIMINETO
TERMOELÉCTRICAS
 (MW)</v>
          </cell>
          <cell r="FR5" t="str">
            <v>RESERVA FRÍA MÍNIMA
 (MW)</v>
          </cell>
          <cell r="FS5"/>
          <cell r="FT5"/>
          <cell r="FU5"/>
          <cell r="FV5"/>
          <cell r="FW5"/>
          <cell r="FX5"/>
          <cell r="FY5"/>
          <cell r="FZ5"/>
          <cell r="GA5"/>
        </row>
        <row r="6">
          <cell r="A6"/>
          <cell r="B6" t="str">
            <v>MANTARO</v>
          </cell>
          <cell r="C6" t="str">
            <v>RESTITUCION</v>
          </cell>
          <cell r="D6" t="str">
            <v>HUINCO</v>
          </cell>
          <cell r="E6" t="str">
            <v>MATUCANA</v>
          </cell>
          <cell r="F6" t="str">
            <v>CALLAHUANCA</v>
          </cell>
          <cell r="G6" t="str">
            <v>MOYOPAMPA</v>
          </cell>
          <cell r="H6" t="str">
            <v>HUAMPANI</v>
          </cell>
          <cell r="I6" t="str">
            <v>HER 1</v>
          </cell>
          <cell r="J6" t="str">
            <v>STAROSA 
TG7</v>
          </cell>
          <cell r="K6" t="str">
            <v>STAROSA
 TG8</v>
          </cell>
          <cell r="L6" t="str">
            <v>UTI_5</v>
          </cell>
          <cell r="M6" t="str">
            <v>UTI_6</v>
          </cell>
          <cell r="N6" t="str">
            <v>VENTANILLA 
TG3</v>
          </cell>
          <cell r="O6" t="str">
            <v>VENTANILLA 
TG4</v>
          </cell>
          <cell r="P6" t="str">
            <v>VENTANILLA
 TV</v>
          </cell>
          <cell r="Q6" t="str">
            <v>CHIMAY</v>
          </cell>
          <cell r="R6" t="str">
            <v>YANANGO</v>
          </cell>
          <cell r="S6" t="str">
            <v>CHEVES</v>
          </cell>
          <cell r="T6" t="str">
            <v>YAUPI</v>
          </cell>
          <cell r="U6" t="str">
            <v>MALPASO</v>
          </cell>
          <cell r="V6" t="str">
            <v>OROYA</v>
          </cell>
          <cell r="W6" t="str">
            <v>PACHACHACA</v>
          </cell>
          <cell r="X6" t="str">
            <v>CAHUA</v>
          </cell>
          <cell r="Y6" t="str">
            <v>ARCATA</v>
          </cell>
          <cell r="Z6" t="str">
            <v>PARIAC</v>
          </cell>
          <cell r="AA6" t="str">
            <v>GALLITO CIEGO</v>
          </cell>
          <cell r="AB6" t="str">
            <v>SHOUGESA 
TV1</v>
          </cell>
          <cell r="AC6" t="str">
            <v>SHOUGESA
 TV2</v>
          </cell>
          <cell r="AD6" t="str">
            <v>SHOUGESA
 TV3</v>
          </cell>
          <cell r="AE6" t="str">
            <v>SHOUGESA
 CUMMINS</v>
          </cell>
          <cell r="AF6" t="str">
            <v>MALACAS1
 TG 6</v>
          </cell>
          <cell r="AG6" t="str">
            <v>MALACAS2 
TG4</v>
          </cell>
          <cell r="AH6" t="str">
            <v>MALACAS3
 TG 5</v>
          </cell>
          <cell r="AI6" t="str">
            <v>CAÑON
 DEL PATO</v>
          </cell>
          <cell r="AJ6" t="str">
            <v>CARHUAQUERO</v>
          </cell>
          <cell r="AK6" t="str">
            <v>CARHUAQUERO4</v>
          </cell>
          <cell r="AL6" t="str">
            <v>CAÑA BRAVA</v>
          </cell>
          <cell r="AM6" t="str">
            <v>AGUAYTIA 
TG1</v>
          </cell>
          <cell r="AN6" t="str">
            <v>AGUAYTIA 
TG2</v>
          </cell>
          <cell r="AO6" t="str">
            <v>MACHUPICCHU</v>
          </cell>
          <cell r="AP6" t="str">
            <v>ARICOTA I</v>
          </cell>
          <cell r="AQ6" t="str">
            <v>ARICOTA II</v>
          </cell>
          <cell r="AR6" t="str">
            <v>INDEPENDENCIA</v>
          </cell>
          <cell r="AS6" t="str">
            <v>YUNCAN</v>
          </cell>
          <cell r="AT6" t="str">
            <v>QUITARACSA</v>
          </cell>
          <cell r="AU6" t="str">
            <v>ILO2 
TV CARB1</v>
          </cell>
          <cell r="AV6" t="str">
            <v>RF ILO2 TG1</v>
          </cell>
          <cell r="AW6" t="str">
            <v>RF ILO2 TG2</v>
          </cell>
          <cell r="AX6" t="str">
            <v>RF ILO2 TG3</v>
          </cell>
          <cell r="AY6" t="str">
            <v>NEPI TG41</v>
          </cell>
          <cell r="AZ6" t="str">
            <v>NEPI TG42</v>
          </cell>
          <cell r="BA6" t="str">
            <v>NEPI TG43</v>
          </cell>
          <cell r="BB6" t="str">
            <v>CHILCA1 
TG1</v>
          </cell>
          <cell r="BC6" t="str">
            <v>CHILCA1 
TG2</v>
          </cell>
          <cell r="BD6" t="str">
            <v>CHILCA1
 TG3</v>
          </cell>
          <cell r="BE6" t="str">
            <v>CHILCA 1
TV</v>
          </cell>
          <cell r="BF6" t="str">
            <v>CHILCA2 
TG4</v>
          </cell>
          <cell r="BG6" t="str">
            <v>CHILCA2 
TV</v>
          </cell>
          <cell r="BH6" t="str">
            <v>INTIPAMPA</v>
          </cell>
          <cell r="BI6" t="str">
            <v>PUNTA LOMITAS-I</v>
          </cell>
          <cell r="BJ6" t="str">
            <v>PUNTA LOMITAS-II</v>
          </cell>
          <cell r="BK6" t="str">
            <v>CHARCANI
 I,II,III</v>
          </cell>
          <cell r="BL6" t="str">
            <v>CHARCANI IV</v>
          </cell>
          <cell r="BM6" t="str">
            <v>CHARCANI V</v>
          </cell>
          <cell r="BN6" t="str">
            <v>CHARCANI VI</v>
          </cell>
          <cell r="BO6" t="str">
            <v>CHILINA TG</v>
          </cell>
          <cell r="BP6" t="str">
            <v>MOLLENDO
 1, 2, 3</v>
          </cell>
          <cell r="BQ6" t="str">
            <v>CHILINA 
(SULZ 1,2)</v>
          </cell>
          <cell r="BR6" t="str">
            <v>SAN GABAN II</v>
          </cell>
          <cell r="BS6" t="str">
            <v>MCH TUPURI</v>
          </cell>
          <cell r="BT6" t="str">
            <v>KALLPA TG1</v>
          </cell>
          <cell r="BU6" t="str">
            <v>KALLPA TG2</v>
          </cell>
          <cell r="BV6" t="str">
            <v>KALLPA TG3</v>
          </cell>
          <cell r="BW6" t="str">
            <v>KALLPA TV</v>
          </cell>
          <cell r="BX6" t="str">
            <v>LFLORES TG1</v>
          </cell>
          <cell r="BY6" t="str">
            <v>LFLORES TV</v>
          </cell>
          <cell r="BZ6" t="str">
            <v>CERRO DEL ÁGUILA</v>
          </cell>
          <cell r="CA6" t="str">
            <v>PCH CERRO DELÁGUILA</v>
          </cell>
          <cell r="CB6" t="str">
            <v>FENIX 	GT11</v>
          </cell>
          <cell r="CC6" t="str">
            <v>FENIX 	GT12</v>
          </cell>
          <cell r="CD6" t="str">
            <v>FENIX TV10</v>
          </cell>
          <cell r="CE6" t="str">
            <v>OLLEROS TG1</v>
          </cell>
          <cell r="CF6" t="str">
            <v>OLLEROS TV</v>
          </cell>
          <cell r="CG6" t="str">
            <v>ETEN TG1</v>
          </cell>
          <cell r="CH6" t="str">
            <v>ETEN TG2</v>
          </cell>
          <cell r="CI6" t="str">
            <v>RECKA TG1</v>
          </cell>
          <cell r="CJ6" t="str">
            <v>P BRV TG1</v>
          </cell>
          <cell r="CK6" t="str">
            <v>P BVR TG2</v>
          </cell>
          <cell r="CL6" t="str">
            <v>P BRV TG3</v>
          </cell>
          <cell r="CM6" t="str">
            <v>P BRV TG4</v>
          </cell>
          <cell r="CN6" t="str">
            <v>PLATANAL</v>
          </cell>
          <cell r="CO6" t="str">
            <v>HUANZA</v>
          </cell>
          <cell r="CP6" t="str">
            <v>HUANCHOR</v>
          </cell>
          <cell r="CQ6" t="str">
            <v>SANTA TERESA</v>
          </cell>
          <cell r="CR6" t="str">
            <v>PCH CHAGLLA</v>
          </cell>
          <cell r="CS6" t="str">
            <v>CHAGLLA</v>
          </cell>
          <cell r="CT6" t="str">
            <v>RF PUCALLPA</v>
          </cell>
          <cell r="CU6" t="str">
            <v>RF PTO MALDONADO</v>
          </cell>
          <cell r="CV6" t="str">
            <v>OQUENDO 
TG1</v>
          </cell>
          <cell r="CW6" t="str">
            <v>OQUENDO 
TV1</v>
          </cell>
          <cell r="CX6" t="str">
            <v>PARAMONGA</v>
          </cell>
          <cell r="CY6" t="str">
            <v>MAPLE</v>
          </cell>
          <cell r="CZ6" t="str">
            <v>HUAYCOLORO</v>
          </cell>
          <cell r="DA6" t="str">
            <v>LA GRINGA V</v>
          </cell>
          <cell r="DB6" t="str">
            <v>DOÑA CATALINA</v>
          </cell>
          <cell r="DC6" t="str">
            <v>CALLAO</v>
          </cell>
          <cell r="DD6" t="str">
            <v>STACRUZ_1_2</v>
          </cell>
          <cell r="DE6" t="str">
            <v>HUASAHUASI I y II</v>
          </cell>
          <cell r="DF6" t="str">
            <v>RUNATULLO II</v>
          </cell>
          <cell r="DG6" t="str">
            <v>RUNATULLO III</v>
          </cell>
          <cell r="DH6" t="str">
            <v>POECHOS2</v>
          </cell>
          <cell r="DI6" t="str">
            <v>CHANCAY</v>
          </cell>
          <cell r="DJ6" t="str">
            <v>YANAPAMPA</v>
          </cell>
          <cell r="DK6" t="str">
            <v>PIZARRAS</v>
          </cell>
          <cell r="DL6" t="str">
            <v>RONCADOR</v>
          </cell>
          <cell r="DM6" t="str">
            <v>PURMACANA</v>
          </cell>
          <cell r="DN6" t="str">
            <v>LA JOYA</v>
          </cell>
          <cell r="DO6" t="str">
            <v>ÁNGEL I</v>
          </cell>
          <cell r="DP6" t="str">
            <v>ÁNGEL II</v>
          </cell>
          <cell r="DQ6" t="str">
            <v>ÁNGEL III</v>
          </cell>
          <cell r="DR6" t="str">
            <v>IMPERIAL</v>
          </cell>
          <cell r="DS6" t="str">
            <v>CANCHAYLLO</v>
          </cell>
          <cell r="DT6" t="str">
            <v>RUCUY</v>
          </cell>
          <cell r="DU6" t="str">
            <v>POTRERO</v>
          </cell>
          <cell r="DV6" t="str">
            <v>MARAÑÓN</v>
          </cell>
          <cell r="DW6" t="str">
            <v>YARUCAYA</v>
          </cell>
          <cell r="DX6" t="str">
            <v>RENOVANDES</v>
          </cell>
          <cell r="DY6" t="str">
            <v>LA VIRGEN</v>
          </cell>
          <cell r="DZ6" t="str">
            <v>CARHUAC</v>
          </cell>
          <cell r="EA6" t="str">
            <v>SAN JACNTO</v>
          </cell>
          <cell r="EB6" t="str">
            <v>C.T. CAÑA BRAVA</v>
          </cell>
          <cell r="EC6" t="str">
            <v>8 DE AGOSTO</v>
          </cell>
          <cell r="ED6" t="str">
            <v>EL CARMEN</v>
          </cell>
          <cell r="EE6" t="str">
            <v>MANTA I</v>
          </cell>
          <cell r="EF6" t="str">
            <v>SANTA ROSA I</v>
          </cell>
          <cell r="EG6" t="str">
            <v>SANTA ROSA II</v>
          </cell>
          <cell r="EH6" t="str">
            <v>MAJES</v>
          </cell>
          <cell r="EI6" t="str">
            <v>REPARTICION</v>
          </cell>
          <cell r="EJ6" t="str">
            <v>TACNA
SOLAR</v>
          </cell>
          <cell r="EK6" t="str">
            <v>PANAMERICANA
SOLAR</v>
          </cell>
          <cell r="EL6" t="str">
            <v>MOQUEGUA</v>
          </cell>
          <cell r="EM6" t="str">
            <v>C.S. YARUCAYA</v>
          </cell>
          <cell r="EN6" t="str">
            <v>RUBÍ</v>
          </cell>
          <cell r="EO6" t="str">
            <v xml:space="preserve">WAYRA I </v>
          </cell>
          <cell r="EP6" t="str">
            <v>PQE-EOLICO
MARCONA</v>
          </cell>
          <cell r="EQ6" t="str">
            <v>PQE-EOLICO
TRES HERMANAS</v>
          </cell>
          <cell r="ER6" t="str">
            <v>HUAMBOS</v>
          </cell>
          <cell r="ES6" t="str">
            <v>DUNA</v>
          </cell>
          <cell r="ET6" t="str">
            <v>TALARA</v>
          </cell>
          <cell r="EU6" t="str">
            <v>PQE-EOLICO
CUPISNIQUE</v>
          </cell>
          <cell r="EV6" t="str">
            <v>MW</v>
          </cell>
          <cell r="EW6" t="str">
            <v>MW</v>
          </cell>
          <cell r="EX6" t="str">
            <v>MW</v>
          </cell>
          <cell r="EY6"/>
          <cell r="FA6" t="str">
            <v>CENTRALES ELOR</v>
          </cell>
          <cell r="FB6" t="str">
            <v>CURUMUY</v>
          </cell>
          <cell r="FC6" t="str">
            <v>POECHOS 1</v>
          </cell>
          <cell r="FD6" t="str">
            <v>CARPAPATA</v>
          </cell>
          <cell r="FE6" t="str">
            <v>PIAS1</v>
          </cell>
          <cell r="FF6" t="str">
            <v>TABLAZO</v>
          </cell>
          <cell r="FG6" t="str">
            <v>TALLANCA</v>
          </cell>
          <cell r="FH6" t="str">
            <v>ZAÑA</v>
          </cell>
          <cell r="FI6" t="str">
            <v>RTALARA G1</v>
          </cell>
          <cell r="FJ6" t="str">
            <v>RTALARA G2</v>
          </cell>
          <cell r="FK6" t="str">
            <v>MW</v>
          </cell>
          <cell r="FL6"/>
          <cell r="FM6"/>
          <cell r="FN6"/>
          <cell r="FO6"/>
          <cell r="FP6"/>
          <cell r="FQ6"/>
          <cell r="FR6"/>
          <cell r="FS6" t="str">
            <v>GPS</v>
          </cell>
          <cell r="FT6"/>
          <cell r="FU6"/>
          <cell r="FV6"/>
          <cell r="FW6"/>
          <cell r="FX6"/>
          <cell r="FY6"/>
          <cell r="FZ6"/>
          <cell r="GA6"/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G_AREAS"/>
      <sheetName val="GENERACION RER"/>
      <sheetName val="COGENERACION"/>
      <sheetName val="TIPO_RECURSO"/>
      <sheetName val="CMgCP"/>
      <sheetName val="RECURSOS"/>
      <sheetName val="DESPACHO_EJECUTADO"/>
      <sheetName val="SINAC"/>
      <sheetName val="DESPACHO"/>
      <sheetName val="PROGRAMADO"/>
      <sheetName val="REPROGRAMADO"/>
      <sheetName val="DESVIACION"/>
      <sheetName val="REACTIVA"/>
      <sheetName val="HIDROLOGIA"/>
      <sheetName val="RPF24H"/>
      <sheetName val="DEMANDA_UL"/>
      <sheetName val="DEMANDA_AREAS"/>
      <sheetName val="EXTRA"/>
      <sheetName val="FLUJOS"/>
      <sheetName val="INTERCONEXIONES"/>
      <sheetName val="COMBUSTIBLES_SOLIDOS-LIQUIDOS"/>
      <sheetName val="COMBUSTIBLE_GAS"/>
      <sheetName val="TRANSGRESIONES"/>
      <sheetName val="RESTRIC_OPE"/>
      <sheetName val="MARGINALES"/>
      <sheetName val="GRAFICAS"/>
      <sheetName val="CODIGO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B1">
            <v>101</v>
          </cell>
          <cell r="C1">
            <v>102</v>
          </cell>
          <cell r="D1">
            <v>103</v>
          </cell>
          <cell r="E1">
            <v>104</v>
          </cell>
          <cell r="F1">
            <v>105</v>
          </cell>
          <cell r="G1">
            <v>106</v>
          </cell>
          <cell r="H1">
            <v>107</v>
          </cell>
          <cell r="I1">
            <v>2165</v>
          </cell>
          <cell r="J1">
            <v>110</v>
          </cell>
          <cell r="K1">
            <v>208</v>
          </cell>
          <cell r="L1">
            <v>109</v>
          </cell>
          <cell r="M1">
            <v>144</v>
          </cell>
          <cell r="N1">
            <v>113</v>
          </cell>
          <cell r="O1">
            <v>114</v>
          </cell>
          <cell r="P1">
            <v>193</v>
          </cell>
          <cell r="Q1">
            <v>150</v>
          </cell>
          <cell r="R1">
            <v>149</v>
          </cell>
          <cell r="S1">
            <v>266</v>
          </cell>
          <cell r="T1">
            <v>117</v>
          </cell>
          <cell r="U1">
            <v>119</v>
          </cell>
          <cell r="V1">
            <v>267</v>
          </cell>
          <cell r="W1">
            <v>268</v>
          </cell>
          <cell r="X1">
            <v>120</v>
          </cell>
          <cell r="Y1">
            <v>189</v>
          </cell>
          <cell r="Z1">
            <v>121</v>
          </cell>
          <cell r="AA1">
            <v>122</v>
          </cell>
          <cell r="AB1">
            <v>142</v>
          </cell>
          <cell r="AC1">
            <v>143</v>
          </cell>
          <cell r="AD1">
            <v>125</v>
          </cell>
          <cell r="AE1">
            <v>187</v>
          </cell>
          <cell r="AF1">
            <v>288</v>
          </cell>
          <cell r="AG1">
            <v>115</v>
          </cell>
          <cell r="AH1">
            <v>239</v>
          </cell>
          <cell r="AI1">
            <v>127</v>
          </cell>
          <cell r="AJ1">
            <v>126</v>
          </cell>
          <cell r="AK1">
            <v>216</v>
          </cell>
          <cell r="AL1">
            <v>198</v>
          </cell>
          <cell r="AM1">
            <v>138</v>
          </cell>
          <cell r="AN1">
            <v>139</v>
          </cell>
          <cell r="AO1">
            <v>163</v>
          </cell>
          <cell r="AP1">
            <v>298</v>
          </cell>
          <cell r="AQ1">
            <v>299</v>
          </cell>
          <cell r="AR1">
            <v>219</v>
          </cell>
          <cell r="AS1">
            <v>191</v>
          </cell>
          <cell r="AT1">
            <v>766</v>
          </cell>
          <cell r="AU1">
            <v>174</v>
          </cell>
          <cell r="AV1">
            <v>240</v>
          </cell>
          <cell r="AW1">
            <v>241</v>
          </cell>
          <cell r="AX1">
            <v>242</v>
          </cell>
          <cell r="AY1">
            <v>995</v>
          </cell>
          <cell r="AZ1">
            <v>996</v>
          </cell>
          <cell r="BA1">
            <v>997</v>
          </cell>
          <cell r="BB1">
            <v>194</v>
          </cell>
          <cell r="BC1">
            <v>196</v>
          </cell>
          <cell r="BD1">
            <v>207</v>
          </cell>
          <cell r="BE1">
            <v>236</v>
          </cell>
          <cell r="BF1">
            <v>795</v>
          </cell>
          <cell r="BG1">
            <v>285</v>
          </cell>
          <cell r="BH1">
            <v>2148</v>
          </cell>
          <cell r="BI1">
            <v>151</v>
          </cell>
          <cell r="BJ1">
            <v>152</v>
          </cell>
          <cell r="BK1">
            <v>153</v>
          </cell>
          <cell r="BL1">
            <v>154</v>
          </cell>
          <cell r="BM1">
            <v>756</v>
          </cell>
          <cell r="BN1">
            <v>156</v>
          </cell>
          <cell r="BO1">
            <v>155</v>
          </cell>
          <cell r="BP1">
            <v>182</v>
          </cell>
          <cell r="BQ1">
            <v>999</v>
          </cell>
          <cell r="BR1">
            <v>197</v>
          </cell>
          <cell r="BS1">
            <v>203</v>
          </cell>
          <cell r="BT1">
            <v>204</v>
          </cell>
          <cell r="BU1">
            <v>230</v>
          </cell>
          <cell r="BV1">
            <v>209</v>
          </cell>
          <cell r="BW1">
            <v>888</v>
          </cell>
          <cell r="BX1">
            <v>796</v>
          </cell>
          <cell r="BY1">
            <v>2146</v>
          </cell>
          <cell r="BZ1">
            <v>252</v>
          </cell>
          <cell r="CA1">
            <v>249</v>
          </cell>
          <cell r="CB1">
            <v>250</v>
          </cell>
          <cell r="CC1">
            <v>248</v>
          </cell>
          <cell r="CD1">
            <v>2159</v>
          </cell>
          <cell r="CE1">
            <v>263</v>
          </cell>
          <cell r="CF1">
            <v>265</v>
          </cell>
          <cell r="CG1">
            <v>758</v>
          </cell>
          <cell r="CH1">
            <v>786</v>
          </cell>
          <cell r="CI1">
            <v>787</v>
          </cell>
          <cell r="CJ1">
            <v>788</v>
          </cell>
          <cell r="CK1">
            <v>789</v>
          </cell>
          <cell r="CL1">
            <v>212</v>
          </cell>
          <cell r="CM1">
            <v>251</v>
          </cell>
          <cell r="CN1">
            <v>188</v>
          </cell>
          <cell r="CO1">
            <v>755</v>
          </cell>
          <cell r="CP1">
            <v>775</v>
          </cell>
          <cell r="CQ1">
            <v>777</v>
          </cell>
          <cell r="CR1">
            <v>924</v>
          </cell>
          <cell r="CS1">
            <v>926</v>
          </cell>
          <cell r="CT1">
            <v>202</v>
          </cell>
          <cell r="CU1">
            <v>213</v>
          </cell>
          <cell r="CV1">
            <v>232</v>
          </cell>
          <cell r="CW1">
            <v>225</v>
          </cell>
          <cell r="CX1">
            <v>760</v>
          </cell>
          <cell r="CY1">
            <v>2171</v>
          </cell>
          <cell r="CZ1">
            <v>2201</v>
          </cell>
          <cell r="DA1">
            <v>201</v>
          </cell>
          <cell r="DB1">
            <v>226</v>
          </cell>
          <cell r="DC1">
            <v>258</v>
          </cell>
          <cell r="DD1">
            <v>259</v>
          </cell>
          <cell r="DE1">
            <v>215</v>
          </cell>
          <cell r="DF1">
            <v>917</v>
          </cell>
          <cell r="DG1">
            <v>238</v>
          </cell>
          <cell r="DH1">
            <v>247</v>
          </cell>
          <cell r="DI1">
            <v>214</v>
          </cell>
          <cell r="DJ1">
            <v>223</v>
          </cell>
          <cell r="DK1">
            <v>211</v>
          </cell>
          <cell r="DL1">
            <v>2175</v>
          </cell>
          <cell r="DM1">
            <v>2178</v>
          </cell>
          <cell r="DN1">
            <v>2181</v>
          </cell>
          <cell r="DO1">
            <v>228</v>
          </cell>
          <cell r="DP1">
            <v>260</v>
          </cell>
          <cell r="DQ1">
            <v>920</v>
          </cell>
          <cell r="DR1">
            <v>2128</v>
          </cell>
          <cell r="DS1">
            <v>2131</v>
          </cell>
          <cell r="DT1">
            <v>2135</v>
          </cell>
          <cell r="DU1">
            <v>2152</v>
          </cell>
          <cell r="DV1">
            <v>2154</v>
          </cell>
          <cell r="DW1">
            <v>2167</v>
          </cell>
          <cell r="DX1">
            <v>2184</v>
          </cell>
          <cell r="DY1">
            <v>2190</v>
          </cell>
          <cell r="DZ1">
            <v>289</v>
          </cell>
          <cell r="EA1">
            <v>296</v>
          </cell>
          <cell r="EB1">
            <v>297</v>
          </cell>
          <cell r="EC1">
            <v>2194</v>
          </cell>
          <cell r="ED1">
            <v>337</v>
          </cell>
          <cell r="EE1">
            <v>338</v>
          </cell>
          <cell r="EF1">
            <v>233</v>
          </cell>
          <cell r="EG1">
            <v>234</v>
          </cell>
          <cell r="EH1">
            <v>235</v>
          </cell>
          <cell r="EI1">
            <v>237</v>
          </cell>
          <cell r="EJ1">
            <v>261</v>
          </cell>
          <cell r="EK1">
            <v>303</v>
          </cell>
          <cell r="EL1">
            <v>2150</v>
          </cell>
          <cell r="EM1">
            <v>2161</v>
          </cell>
          <cell r="EN1">
            <v>253</v>
          </cell>
          <cell r="EO1">
            <v>770</v>
          </cell>
          <cell r="EP1">
            <v>1262</v>
          </cell>
          <cell r="EQ1">
            <v>1263</v>
          </cell>
          <cell r="ER1">
            <v>257</v>
          </cell>
          <cell r="ES1">
            <v>256</v>
          </cell>
          <cell r="ET1">
            <v>6000</v>
          </cell>
          <cell r="EU1">
            <v>6001</v>
          </cell>
          <cell r="EV1">
            <v>6002</v>
          </cell>
          <cell r="EW1"/>
          <cell r="EY1">
            <v>222</v>
          </cell>
          <cell r="EZ1">
            <v>199</v>
          </cell>
          <cell r="FA1">
            <v>200</v>
          </cell>
          <cell r="FB1">
            <v>221</v>
          </cell>
          <cell r="FC1">
            <v>224</v>
          </cell>
          <cell r="FD1">
            <v>227</v>
          </cell>
          <cell r="FE1">
            <v>998</v>
          </cell>
          <cell r="FF1">
            <v>2187</v>
          </cell>
          <cell r="FG1">
            <v>5000</v>
          </cell>
          <cell r="FK1">
            <v>8000</v>
          </cell>
          <cell r="FL1">
            <v>8001</v>
          </cell>
          <cell r="FM1">
            <v>8002</v>
          </cell>
          <cell r="FN1">
            <v>8003</v>
          </cell>
          <cell r="FO1">
            <v>8004</v>
          </cell>
        </row>
        <row r="2">
          <cell r="B2" t="str">
            <v>E1</v>
          </cell>
          <cell r="C2" t="str">
            <v>E1</v>
          </cell>
          <cell r="D2" t="str">
            <v>E2</v>
          </cell>
          <cell r="E2" t="str">
            <v>E2</v>
          </cell>
          <cell r="F2" t="str">
            <v>E2</v>
          </cell>
          <cell r="G2" t="str">
            <v>E2</v>
          </cell>
          <cell r="H2" t="str">
            <v>E2</v>
          </cell>
          <cell r="I2" t="str">
            <v>E2</v>
          </cell>
          <cell r="J2" t="str">
            <v>E2</v>
          </cell>
          <cell r="K2" t="str">
            <v>E2</v>
          </cell>
          <cell r="L2" t="str">
            <v>E2</v>
          </cell>
          <cell r="M2" t="str">
            <v>E2</v>
          </cell>
          <cell r="N2" t="str">
            <v>E2</v>
          </cell>
          <cell r="O2" t="str">
            <v>E2</v>
          </cell>
          <cell r="P2" t="str">
            <v>E2</v>
          </cell>
          <cell r="Q2" t="str">
            <v>E3</v>
          </cell>
          <cell r="R2" t="str">
            <v>E3</v>
          </cell>
          <cell r="S2" t="str">
            <v>E46</v>
          </cell>
          <cell r="T2" t="str">
            <v>E46</v>
          </cell>
          <cell r="U2" t="str">
            <v>E46</v>
          </cell>
          <cell r="V2" t="str">
            <v>E46</v>
          </cell>
          <cell r="W2" t="str">
            <v>E46</v>
          </cell>
          <cell r="X2" t="str">
            <v>E46</v>
          </cell>
          <cell r="Y2" t="str">
            <v>E46</v>
          </cell>
          <cell r="Z2" t="str">
            <v>E46</v>
          </cell>
          <cell r="AA2" t="str">
            <v>E46</v>
          </cell>
          <cell r="AB2" t="str">
            <v>E9</v>
          </cell>
          <cell r="AC2" t="str">
            <v>E9</v>
          </cell>
          <cell r="AD2" t="str">
            <v>E9</v>
          </cell>
          <cell r="AE2" t="str">
            <v>E9</v>
          </cell>
          <cell r="AF2" t="str">
            <v>E5</v>
          </cell>
          <cell r="AG2" t="str">
            <v>E5</v>
          </cell>
          <cell r="AH2" t="str">
            <v>E5</v>
          </cell>
          <cell r="AI2" t="str">
            <v>E4</v>
          </cell>
          <cell r="AJ2" t="str">
            <v>E4</v>
          </cell>
          <cell r="AK2" t="str">
            <v>E4</v>
          </cell>
          <cell r="AL2" t="str">
            <v>E4</v>
          </cell>
          <cell r="AM2" t="str">
            <v>E8</v>
          </cell>
          <cell r="AN2" t="str">
            <v>E8</v>
          </cell>
          <cell r="AO2" t="str">
            <v>E11</v>
          </cell>
          <cell r="AP2" t="str">
            <v>E12</v>
          </cell>
          <cell r="AQ2" t="str">
            <v>E12</v>
          </cell>
          <cell r="AR2" t="str">
            <v>E12</v>
          </cell>
          <cell r="AS2" t="str">
            <v>E13</v>
          </cell>
          <cell r="AT2" t="str">
            <v>E13</v>
          </cell>
          <cell r="AU2" t="str">
            <v>E13</v>
          </cell>
          <cell r="AV2" t="str">
            <v>E13</v>
          </cell>
          <cell r="AW2" t="str">
            <v>E13</v>
          </cell>
          <cell r="AX2" t="str">
            <v>E13</v>
          </cell>
          <cell r="AY2" t="str">
            <v>E13</v>
          </cell>
          <cell r="AZ2" t="str">
            <v>E13</v>
          </cell>
          <cell r="BA2" t="str">
            <v>E13</v>
          </cell>
          <cell r="BB2" t="str">
            <v>E13</v>
          </cell>
          <cell r="BC2" t="str">
            <v>E13</v>
          </cell>
          <cell r="BD2" t="str">
            <v>E13</v>
          </cell>
          <cell r="BE2" t="str">
            <v>E13</v>
          </cell>
          <cell r="BF2" t="str">
            <v>E13</v>
          </cell>
          <cell r="BG2" t="str">
            <v>E13</v>
          </cell>
          <cell r="BH2" t="str">
            <v>E13</v>
          </cell>
          <cell r="BI2" t="str">
            <v>E14</v>
          </cell>
          <cell r="BJ2" t="str">
            <v>E14</v>
          </cell>
          <cell r="BK2" t="str">
            <v>E14</v>
          </cell>
          <cell r="BL2" t="str">
            <v>E14</v>
          </cell>
          <cell r="BM2" t="str">
            <v>E14</v>
          </cell>
          <cell r="BN2" t="str">
            <v>E14</v>
          </cell>
          <cell r="BO2" t="str">
            <v>E14</v>
          </cell>
          <cell r="BP2" t="str">
            <v>E15</v>
          </cell>
          <cell r="BQ2" t="str">
            <v>E15</v>
          </cell>
          <cell r="BR2" t="str">
            <v>E17</v>
          </cell>
          <cell r="BS2" t="str">
            <v>E17</v>
          </cell>
          <cell r="BT2" t="str">
            <v>E17</v>
          </cell>
          <cell r="BU2" t="str">
            <v>E17</v>
          </cell>
          <cell r="BV2" t="str">
            <v>E17</v>
          </cell>
          <cell r="BW2" t="str">
            <v>E17</v>
          </cell>
          <cell r="BX2" t="str">
            <v>E17</v>
          </cell>
          <cell r="BY2" t="str">
            <v>E17</v>
          </cell>
          <cell r="BZ2" t="str">
            <v>E18</v>
          </cell>
          <cell r="CA2" t="str">
            <v>E18</v>
          </cell>
          <cell r="CB2" t="str">
            <v>E18</v>
          </cell>
          <cell r="CC2" t="str">
            <v>E19</v>
          </cell>
          <cell r="CD2" t="str">
            <v>E19</v>
          </cell>
          <cell r="CE2" t="str">
            <v>E44</v>
          </cell>
          <cell r="CF2" t="str">
            <v>E44</v>
          </cell>
          <cell r="CG2" t="str">
            <v>E48</v>
          </cell>
          <cell r="CH2" t="str">
            <v>E52</v>
          </cell>
          <cell r="CI2" t="str">
            <v>E52</v>
          </cell>
          <cell r="CJ2" t="str">
            <v>E52</v>
          </cell>
          <cell r="CK2" t="str">
            <v>E52</v>
          </cell>
          <cell r="CL2" t="str">
            <v>E22</v>
          </cell>
          <cell r="CM2" t="str">
            <v>E10</v>
          </cell>
          <cell r="CN2" t="str">
            <v>E7</v>
          </cell>
          <cell r="CO2" t="str">
            <v>E45</v>
          </cell>
          <cell r="CP2" t="str">
            <v>E51</v>
          </cell>
          <cell r="CQ2" t="str">
            <v>E51</v>
          </cell>
          <cell r="CR2" t="str">
            <v>E55</v>
          </cell>
          <cell r="CS2" t="str">
            <v>E55</v>
          </cell>
          <cell r="CT2" t="str">
            <v>E20</v>
          </cell>
          <cell r="CU2" t="str">
            <v>E24</v>
          </cell>
          <cell r="CV2" t="str">
            <v>E30</v>
          </cell>
          <cell r="CW2" t="str">
            <v>E28</v>
          </cell>
          <cell r="CX2" t="str">
            <v>E28</v>
          </cell>
          <cell r="CY2" t="str">
            <v>E28</v>
          </cell>
          <cell r="CZ2" t="str">
            <v>E28</v>
          </cell>
          <cell r="DA2" t="str">
            <v>E40</v>
          </cell>
          <cell r="DB2" t="str">
            <v>E40</v>
          </cell>
          <cell r="DC2" t="str">
            <v>E40</v>
          </cell>
          <cell r="DD2" t="str">
            <v>E40</v>
          </cell>
          <cell r="DE2" t="str">
            <v>E25</v>
          </cell>
          <cell r="DF2" t="str">
            <v>E25</v>
          </cell>
          <cell r="DG2" t="str">
            <v>E36</v>
          </cell>
          <cell r="DH2" t="str">
            <v>E37</v>
          </cell>
          <cell r="DI2" t="str">
            <v>E26</v>
          </cell>
          <cell r="DJ2" t="str">
            <v>E16</v>
          </cell>
          <cell r="DK2" t="str">
            <v>E23</v>
          </cell>
          <cell r="DL2" t="str">
            <v>E23</v>
          </cell>
          <cell r="DM2" t="str">
            <v>E23</v>
          </cell>
          <cell r="DN2" t="str">
            <v>E23</v>
          </cell>
          <cell r="DO2" t="str">
            <v>E29</v>
          </cell>
          <cell r="DP2" t="str">
            <v>E42</v>
          </cell>
          <cell r="DQ2" t="str">
            <v>E54</v>
          </cell>
          <cell r="DR2" t="str">
            <v>E56</v>
          </cell>
          <cell r="DS2" t="str">
            <v>E57</v>
          </cell>
          <cell r="DT2" t="str">
            <v>E58</v>
          </cell>
          <cell r="DU2" t="str">
            <v>E60</v>
          </cell>
          <cell r="DV2" t="str">
            <v>E61</v>
          </cell>
          <cell r="DW2" t="str">
            <v>E62</v>
          </cell>
          <cell r="DX2" t="str">
            <v>E63</v>
          </cell>
          <cell r="DY2" t="str">
            <v>E65</v>
          </cell>
          <cell r="DZ2" t="str">
            <v>E66</v>
          </cell>
          <cell r="EA2" t="str">
            <v>E67</v>
          </cell>
          <cell r="EB2" t="str">
            <v>E67</v>
          </cell>
          <cell r="EC2" t="str">
            <v>E68</v>
          </cell>
          <cell r="ED2" t="str">
            <v>E71</v>
          </cell>
          <cell r="EE2" t="str">
            <v>E71</v>
          </cell>
          <cell r="EF2" t="str">
            <v>E32</v>
          </cell>
          <cell r="EG2" t="str">
            <v>E33</v>
          </cell>
          <cell r="EH2" t="str">
            <v>E34</v>
          </cell>
          <cell r="EI2" t="str">
            <v>E35</v>
          </cell>
          <cell r="EJ2" t="str">
            <v>E41</v>
          </cell>
          <cell r="EK2" t="str">
            <v>E72</v>
          </cell>
          <cell r="EL2" t="str">
            <v>E59</v>
          </cell>
          <cell r="EM2" t="str">
            <v>E59</v>
          </cell>
          <cell r="EN2" t="str">
            <v>E38</v>
          </cell>
          <cell r="EO2" t="str">
            <v>E50</v>
          </cell>
          <cell r="EP2" t="str">
            <v>E69</v>
          </cell>
          <cell r="EQ2" t="str">
            <v>E70</v>
          </cell>
          <cell r="ER2" t="str">
            <v>E39</v>
          </cell>
          <cell r="ES2" t="str">
            <v>E39</v>
          </cell>
          <cell r="EX2"/>
          <cell r="EY2" t="str">
            <v>NC3</v>
          </cell>
          <cell r="EZ2" t="str">
            <v>NC1</v>
          </cell>
          <cell r="FA2" t="str">
            <v>NC1</v>
          </cell>
          <cell r="FB2" t="str">
            <v>NC2</v>
          </cell>
          <cell r="FC2" t="str">
            <v>NC5</v>
          </cell>
          <cell r="FD2" t="str">
            <v>NC4</v>
          </cell>
          <cell r="FE2" t="str">
            <v>NC6</v>
          </cell>
          <cell r="FF2" t="str">
            <v>NC7</v>
          </cell>
        </row>
        <row r="3">
          <cell r="A3">
            <v>44718</v>
          </cell>
          <cell r="B3"/>
          <cell r="C3"/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T3"/>
          <cell r="FF3"/>
        </row>
        <row r="4">
          <cell r="A4" t="str">
            <v>POTENCIA ACTIVA EJECUTADA DE LAS UNIDADES DE GENERACIÓN DEL SEIN (MW)</v>
          </cell>
          <cell r="B4"/>
          <cell r="C4"/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  <cell r="Y4"/>
          <cell r="Z4"/>
          <cell r="AA4"/>
          <cell r="AB4"/>
          <cell r="AC4"/>
          <cell r="AD4"/>
          <cell r="AE4"/>
          <cell r="AF4"/>
          <cell r="AG4"/>
          <cell r="AH4"/>
          <cell r="AI4"/>
          <cell r="AJ4"/>
          <cell r="AK4"/>
          <cell r="AL4"/>
          <cell r="AM4"/>
          <cell r="AN4"/>
          <cell r="AO4"/>
          <cell r="AP4"/>
          <cell r="AQ4"/>
          <cell r="AR4"/>
          <cell r="AS4"/>
          <cell r="AT4"/>
          <cell r="AU4"/>
          <cell r="AV4"/>
          <cell r="AW4"/>
          <cell r="AX4"/>
          <cell r="AY4"/>
          <cell r="AZ4"/>
          <cell r="BA4"/>
          <cell r="BB4"/>
          <cell r="BC4"/>
          <cell r="BD4"/>
          <cell r="BE4"/>
          <cell r="BF4"/>
          <cell r="BG4"/>
          <cell r="BH4"/>
          <cell r="BI4"/>
          <cell r="BJ4"/>
          <cell r="BK4"/>
          <cell r="BL4"/>
          <cell r="BM4"/>
          <cell r="BN4"/>
          <cell r="BO4"/>
          <cell r="BP4"/>
          <cell r="BQ4"/>
          <cell r="BR4"/>
          <cell r="BS4"/>
          <cell r="BT4"/>
          <cell r="BU4"/>
          <cell r="BV4"/>
          <cell r="BW4"/>
          <cell r="BX4"/>
          <cell r="BY4"/>
          <cell r="BZ4"/>
          <cell r="CA4"/>
          <cell r="CB4"/>
          <cell r="CC4"/>
          <cell r="CD4"/>
          <cell r="CE4"/>
          <cell r="CF4"/>
          <cell r="CG4"/>
          <cell r="CH4"/>
          <cell r="CI4"/>
          <cell r="CJ4"/>
          <cell r="CK4"/>
          <cell r="CL4"/>
          <cell r="CM4"/>
          <cell r="CN4"/>
          <cell r="CO4"/>
          <cell r="CP4"/>
          <cell r="CQ4"/>
          <cell r="CR4"/>
          <cell r="CS4"/>
          <cell r="CT4"/>
          <cell r="CU4"/>
          <cell r="CV4"/>
          <cell r="CW4"/>
          <cell r="CX4"/>
          <cell r="CY4"/>
          <cell r="CZ4"/>
          <cell r="DA4"/>
          <cell r="DB4"/>
          <cell r="DC4"/>
          <cell r="DD4"/>
          <cell r="DE4"/>
          <cell r="DF4"/>
          <cell r="DG4"/>
          <cell r="DH4"/>
          <cell r="DI4"/>
          <cell r="DJ4"/>
          <cell r="DK4"/>
          <cell r="DL4"/>
          <cell r="DM4"/>
          <cell r="DN4"/>
          <cell r="DO4"/>
          <cell r="DP4"/>
          <cell r="DQ4"/>
          <cell r="DR4"/>
          <cell r="DS4"/>
          <cell r="DT4"/>
          <cell r="DU4"/>
          <cell r="DV4"/>
          <cell r="DW4"/>
          <cell r="DX4"/>
          <cell r="DY4"/>
          <cell r="DZ4"/>
          <cell r="EA4"/>
          <cell r="EB4"/>
          <cell r="EC4"/>
          <cell r="ED4"/>
          <cell r="EE4"/>
          <cell r="EF4"/>
          <cell r="EG4"/>
          <cell r="EH4"/>
          <cell r="EI4"/>
          <cell r="EJ4"/>
          <cell r="EK4"/>
          <cell r="EL4"/>
          <cell r="EM4"/>
          <cell r="EN4"/>
          <cell r="EO4"/>
          <cell r="EP4"/>
          <cell r="EQ4"/>
          <cell r="ER4"/>
          <cell r="ES4"/>
          <cell r="ET4"/>
          <cell r="EU4"/>
          <cell r="EV4"/>
          <cell r="EY4" t="str">
            <v>CENTRALES NO INTEGRANTES COES</v>
          </cell>
          <cell r="EZ4"/>
          <cell r="FA4"/>
          <cell r="FB4"/>
          <cell r="FC4"/>
          <cell r="FD4"/>
          <cell r="FE4"/>
          <cell r="FF4"/>
          <cell r="FG4"/>
          <cell r="FJ4" t="str">
            <v>HORA</v>
          </cell>
          <cell r="FK4" t="str">
            <v>RESERVA FRÍA</v>
          </cell>
          <cell r="FL4"/>
          <cell r="FM4" t="str">
            <v>SAN JUAN</v>
          </cell>
          <cell r="FN4"/>
          <cell r="FO4"/>
        </row>
        <row r="5">
          <cell r="A5" t="str">
            <v>HORA</v>
          </cell>
          <cell r="B5" t="str">
            <v>ELECTROPERU</v>
          </cell>
          <cell r="C5"/>
          <cell r="D5" t="str">
            <v>ENEL PERÚ</v>
          </cell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 t="str">
            <v>CHINANGO</v>
          </cell>
          <cell r="R5"/>
          <cell r="S5" t="str">
            <v>STATKRAFT</v>
          </cell>
          <cell r="T5"/>
          <cell r="U5"/>
          <cell r="V5"/>
          <cell r="W5"/>
          <cell r="X5"/>
          <cell r="Y5"/>
          <cell r="Z5"/>
          <cell r="AA5"/>
          <cell r="AB5" t="str">
            <v>SHOUGESA</v>
          </cell>
          <cell r="AC5"/>
          <cell r="AD5"/>
          <cell r="AE5"/>
          <cell r="AF5" t="str">
            <v>ENEL PIURA</v>
          </cell>
          <cell r="AG5"/>
          <cell r="AH5"/>
          <cell r="AI5" t="str">
            <v>ORAZUL</v>
          </cell>
          <cell r="AJ5"/>
          <cell r="AK5"/>
          <cell r="AL5"/>
          <cell r="AM5" t="str">
            <v xml:space="preserve"> TERMOSELVA</v>
          </cell>
          <cell r="AN5"/>
          <cell r="AO5" t="str">
            <v>EGEMSA</v>
          </cell>
          <cell r="AP5" t="str">
            <v>EGESUR</v>
          </cell>
          <cell r="AQ5"/>
          <cell r="AR5"/>
          <cell r="AS5" t="str">
            <v>ENGIE</v>
          </cell>
          <cell r="AT5"/>
          <cell r="AU5"/>
          <cell r="AV5"/>
          <cell r="AW5"/>
          <cell r="AX5"/>
          <cell r="AY5"/>
          <cell r="AZ5"/>
          <cell r="BA5"/>
          <cell r="BB5"/>
          <cell r="BC5"/>
          <cell r="BD5"/>
          <cell r="BE5"/>
          <cell r="BF5"/>
          <cell r="BG5"/>
          <cell r="BH5"/>
          <cell r="BI5" t="str">
            <v>EGASA</v>
          </cell>
          <cell r="BJ5"/>
          <cell r="BK5"/>
          <cell r="BL5"/>
          <cell r="BM5"/>
          <cell r="BN5"/>
          <cell r="BO5"/>
          <cell r="BP5" t="str">
            <v>SAN GABAN</v>
          </cell>
          <cell r="BQ5"/>
          <cell r="BR5" t="str">
            <v>KALLPA</v>
          </cell>
          <cell r="BS5"/>
          <cell r="BT5"/>
          <cell r="BU5"/>
          <cell r="BV5"/>
          <cell r="BW5"/>
          <cell r="BX5"/>
          <cell r="BY5"/>
          <cell r="BZ5" t="str">
            <v>FENIX POWER</v>
          </cell>
          <cell r="CA5"/>
          <cell r="CB5"/>
          <cell r="CC5" t="str">
            <v>TERMOCHILCA</v>
          </cell>
          <cell r="CD5"/>
          <cell r="CE5" t="str">
            <v>PLANTA RESERVA FRIA ETEN</v>
          </cell>
          <cell r="CF5"/>
          <cell r="CG5" t="str">
            <v>MINERA CERRO VERDE</v>
          </cell>
          <cell r="CH5" t="str">
            <v>SAMAY I</v>
          </cell>
          <cell r="CI5"/>
          <cell r="CJ5"/>
          <cell r="CK5"/>
          <cell r="CL5" t="str">
            <v>CELEPSA</v>
          </cell>
          <cell r="CM5" t="str">
            <v>EMGHUANZA</v>
          </cell>
          <cell r="CN5" t="str">
            <v>HUANCHOR</v>
          </cell>
          <cell r="CO5" t="str">
            <v>INLAND ENERGY</v>
          </cell>
          <cell r="CP5" t="str">
            <v>HUALLAGA</v>
          </cell>
          <cell r="CQ5"/>
          <cell r="CR5" t="str">
            <v>INFR. Y ENERGÍA DEL PERÚ</v>
          </cell>
          <cell r="CS5"/>
          <cell r="CT5" t="str">
            <v>SDF
ENERGIA</v>
          </cell>
          <cell r="CU5" t="str">
            <v>AIPSA</v>
          </cell>
          <cell r="CV5" t="str">
            <v>AGROAURORA</v>
          </cell>
          <cell r="CW5" t="str">
            <v>PETRAMAS</v>
          </cell>
          <cell r="CX5"/>
          <cell r="CY5"/>
          <cell r="CZ5"/>
          <cell r="DA5" t="str">
            <v>EGEJUNÍN</v>
          </cell>
          <cell r="DB5"/>
          <cell r="DC5"/>
          <cell r="DD5"/>
          <cell r="DE5" t="str">
            <v>SINERSA</v>
          </cell>
          <cell r="DF5"/>
          <cell r="DG5" t="str">
            <v>ELÉCTRICA
 YANAPAMPA</v>
          </cell>
          <cell r="DH5" t="str">
            <v>ELÉCTRICA
 RIO DOBLE</v>
          </cell>
          <cell r="DI5" t="str">
            <v>MAJA ENERGÍA</v>
          </cell>
          <cell r="DJ5" t="str">
            <v>ATRIA ENERGÍA</v>
          </cell>
          <cell r="DK5" t="str">
            <v>GEPSA</v>
          </cell>
          <cell r="DL5"/>
          <cell r="DM5"/>
          <cell r="DN5"/>
          <cell r="DO5" t="str">
            <v>HIDROCAÑETE</v>
          </cell>
          <cell r="DP5" t="str">
            <v>EGECSAC</v>
          </cell>
          <cell r="DQ5" t="str">
            <v>EGERBA</v>
          </cell>
          <cell r="DR5" t="str">
            <v>AGUA AZUL</v>
          </cell>
          <cell r="DS5" t="str">
            <v>CELEPSA RENOVABLES</v>
          </cell>
          <cell r="DT5" t="str">
            <v>HUAURA POWER GROUP</v>
          </cell>
          <cell r="DU5" t="str">
            <v>EGE SANTA ANA</v>
          </cell>
          <cell r="DV5" t="str">
            <v>LA VIRGEN</v>
          </cell>
          <cell r="DW5" t="str">
            <v>HYDRO PATAPO</v>
          </cell>
          <cell r="DX5" t="str">
            <v>ANDEAN POWER</v>
          </cell>
          <cell r="DY5" t="str">
            <v>AGROINDUSTRIAS SAN JACINTO</v>
          </cell>
          <cell r="DZ5" t="str">
            <v xml:space="preserve">BIOENERGÍA DEL CHIRA </v>
          </cell>
          <cell r="EA5" t="str">
            <v>GENERACIÓN ANDINA</v>
          </cell>
          <cell r="EB5"/>
          <cell r="EC5" t="str">
            <v>INVERSIÓN DE ENERGÍAS RENOVABLES S.A.</v>
          </cell>
          <cell r="ED5" t="str">
            <v>CENTRALES SANTA ROSA S.A.C.</v>
          </cell>
          <cell r="EE5"/>
          <cell r="EF5" t="str">
            <v>MAJES ARCUS</v>
          </cell>
          <cell r="EG5" t="str">
            <v>REPARTICION ARCUS</v>
          </cell>
          <cell r="EH5" t="str">
            <v>TACNA 
SOLAR</v>
          </cell>
          <cell r="EI5" t="str">
            <v>PANA. SOLAR</v>
          </cell>
          <cell r="EJ5" t="str">
            <v>MOQUEGUA FV
  SOLAR</v>
          </cell>
          <cell r="EK5" t="str">
            <v>COLCA SOLAR</v>
          </cell>
          <cell r="EL5" t="str">
            <v>ENEL GREEN POWER PERU S.A</v>
          </cell>
          <cell r="EM5"/>
          <cell r="EN5" t="str">
            <v>CEM</v>
          </cell>
          <cell r="EO5" t="str">
            <v>PE TRES HERMANAS</v>
          </cell>
          <cell r="EP5" t="str">
            <v>GR PAINO S.A.C</v>
          </cell>
          <cell r="EQ5" t="str">
            <v>GR TARUCA S.A.C</v>
          </cell>
          <cell r="ER5" t="str">
            <v>ENERGIA EOLICA</v>
          </cell>
          <cell r="ES5"/>
          <cell r="ET5" t="str">
            <v>TOTAL GENERACIÓN COES</v>
          </cell>
          <cell r="EU5" t="str">
            <v>IMPORTACIÓN  ECUADOR</v>
          </cell>
          <cell r="EV5" t="str">
            <v>TOTAL SEIN</v>
          </cell>
          <cell r="EW5"/>
          <cell r="EY5" t="str">
            <v>ELECTRO ORIENTE</v>
          </cell>
          <cell r="EZ5" t="str">
            <v>SINERSA</v>
          </cell>
          <cell r="FA5"/>
          <cell r="FB5" t="str">
            <v xml:space="preserve"> ANDINO</v>
          </cell>
          <cell r="FC5" t="str">
            <v>AGUA Y
 E. PERU</v>
          </cell>
          <cell r="FD5" t="str">
            <v>ENOSA</v>
          </cell>
          <cell r="FE5" t="str">
            <v>SDE PIURA</v>
          </cell>
          <cell r="FF5" t="str">
            <v>ELECTRO ZAÑA</v>
          </cell>
          <cell r="FG5" t="str">
            <v>TOTAL
NO COES</v>
          </cell>
          <cell r="FH5"/>
          <cell r="FI5"/>
          <cell r="FJ5"/>
          <cell r="FK5" t="str">
            <v>RESERVA FRÍA
 TERMOELÉCTRICAS 
(MW)</v>
          </cell>
          <cell r="FL5" t="str">
            <v>INDISPONIBILIDAD MANTENIMINETO
TERMOELÉCTRICAS
 (MW)</v>
          </cell>
          <cell r="FM5"/>
          <cell r="FN5"/>
          <cell r="FO5"/>
          <cell r="FP5"/>
          <cell r="FQ5"/>
          <cell r="FR5"/>
          <cell r="FS5"/>
          <cell r="FT5"/>
          <cell r="FU5"/>
          <cell r="FV5"/>
          <cell r="FW5"/>
        </row>
        <row r="6">
          <cell r="A6"/>
          <cell r="B6" t="str">
            <v>MANTARO</v>
          </cell>
          <cell r="C6" t="str">
            <v>RESTITUCION</v>
          </cell>
          <cell r="D6" t="str">
            <v>HUINCO</v>
          </cell>
          <cell r="E6" t="str">
            <v>MATUCANA</v>
          </cell>
          <cell r="F6" t="str">
            <v>CALLAHUANCA</v>
          </cell>
          <cell r="G6" t="str">
            <v>MOYOPAMPA</v>
          </cell>
          <cell r="H6" t="str">
            <v>HUAMPANI</v>
          </cell>
          <cell r="I6" t="str">
            <v>HER 1</v>
          </cell>
          <cell r="J6" t="str">
            <v>STAROSA 
TG7</v>
          </cell>
          <cell r="K6" t="str">
            <v>STAROSA
 TG8</v>
          </cell>
          <cell r="L6" t="str">
            <v>UTI_5</v>
          </cell>
          <cell r="M6" t="str">
            <v>UTI_6</v>
          </cell>
          <cell r="N6" t="str">
            <v>VENTANILLA 
TG3</v>
          </cell>
          <cell r="O6" t="str">
            <v>VENTANILLA 
TG4</v>
          </cell>
          <cell r="P6" t="str">
            <v>VENTANILLA
 TV</v>
          </cell>
          <cell r="Q6" t="str">
            <v>CHIMAY</v>
          </cell>
          <cell r="R6" t="str">
            <v>YANANGO</v>
          </cell>
          <cell r="S6" t="str">
            <v>CHEVES</v>
          </cell>
          <cell r="T6" t="str">
            <v>YAUPI</v>
          </cell>
          <cell r="U6" t="str">
            <v>MALPASO</v>
          </cell>
          <cell r="V6" t="str">
            <v>OROYA</v>
          </cell>
          <cell r="W6" t="str">
            <v>PACHACHACA</v>
          </cell>
          <cell r="X6" t="str">
            <v>CAHUA</v>
          </cell>
          <cell r="Y6" t="str">
            <v>ARCATA</v>
          </cell>
          <cell r="Z6" t="str">
            <v>PARIAC</v>
          </cell>
          <cell r="AA6" t="str">
            <v>GALLITO CIEGO</v>
          </cell>
          <cell r="AB6" t="str">
            <v>SHOUGESA 
TV1</v>
          </cell>
          <cell r="AC6" t="str">
            <v>SHOUGESA
 TV2</v>
          </cell>
          <cell r="AD6" t="str">
            <v>SHOUGESA
 TV3</v>
          </cell>
          <cell r="AE6" t="str">
            <v>SHOUGESA
 CUMMINS</v>
          </cell>
          <cell r="AF6" t="str">
            <v>MALACAS1
 TG 6</v>
          </cell>
          <cell r="AG6" t="str">
            <v>MALACAS2 
TG4</v>
          </cell>
          <cell r="AH6" t="str">
            <v>MALACAS3
 TG 5</v>
          </cell>
          <cell r="AI6" t="str">
            <v>CAÑON
 DEL PATO</v>
          </cell>
          <cell r="AJ6" t="str">
            <v>CARHUAQUERO</v>
          </cell>
          <cell r="AK6" t="str">
            <v>CARHUAQUERO4</v>
          </cell>
          <cell r="AL6" t="str">
            <v>CAÑA BRAVA</v>
          </cell>
          <cell r="AM6" t="str">
            <v>AGUAYTIA 
TG1</v>
          </cell>
          <cell r="AN6" t="str">
            <v>AGUAYTIA 
TG2</v>
          </cell>
          <cell r="AO6" t="str">
            <v>MACHUPICCHU</v>
          </cell>
          <cell r="AP6" t="str">
            <v>ARICOTA I</v>
          </cell>
          <cell r="AQ6" t="str">
            <v>ARICOTA II</v>
          </cell>
          <cell r="AR6" t="str">
            <v>INDEPENDENCIA</v>
          </cell>
          <cell r="AS6" t="str">
            <v>YUNCAN</v>
          </cell>
          <cell r="AT6" t="str">
            <v>QUITARACSA</v>
          </cell>
          <cell r="AU6" t="str">
            <v>ILO2 
TV CARB1</v>
          </cell>
          <cell r="AV6" t="str">
            <v>RF ILO2 TG1</v>
          </cell>
          <cell r="AW6" t="str">
            <v>RF ILO2 TG2</v>
          </cell>
          <cell r="AX6" t="str">
            <v>RF ILO2 TG3</v>
          </cell>
          <cell r="AY6" t="str">
            <v>NEPI TG41</v>
          </cell>
          <cell r="AZ6" t="str">
            <v>NEPI TG42</v>
          </cell>
          <cell r="BA6" t="str">
            <v>NEPI TG43</v>
          </cell>
          <cell r="BB6" t="str">
            <v>CHILCA1 
TG1</v>
          </cell>
          <cell r="BC6" t="str">
            <v>CHILCA1 
TG2</v>
          </cell>
          <cell r="BD6" t="str">
            <v>CHILCA1
 TG3</v>
          </cell>
          <cell r="BE6" t="str">
            <v>CHILCA 1
TV</v>
          </cell>
          <cell r="BF6" t="str">
            <v>CHILCA2 
TG4</v>
          </cell>
          <cell r="BG6" t="str">
            <v>CHILCA2 
TV</v>
          </cell>
          <cell r="BH6" t="str">
            <v>INTIPAMPA</v>
          </cell>
          <cell r="BI6" t="str">
            <v>CHARCANI
 I,II,III</v>
          </cell>
          <cell r="BJ6" t="str">
            <v>CHARCANI IV</v>
          </cell>
          <cell r="BK6" t="str">
            <v>CHARCANI V</v>
          </cell>
          <cell r="BL6" t="str">
            <v>CHARCANI VI</v>
          </cell>
          <cell r="BM6" t="str">
            <v>CHILINA TG</v>
          </cell>
          <cell r="BN6" t="str">
            <v>MOLLENDO
 1, 2, 3</v>
          </cell>
          <cell r="BO6" t="str">
            <v>CHILINA 
(SULZ 1,2)</v>
          </cell>
          <cell r="BP6" t="str">
            <v>SAN GABAN II</v>
          </cell>
          <cell r="BQ6" t="str">
            <v>MCH TUPURI</v>
          </cell>
          <cell r="BR6" t="str">
            <v>KALLPA TG1</v>
          </cell>
          <cell r="BS6" t="str">
            <v>KALLPA TG2</v>
          </cell>
          <cell r="BT6" t="str">
            <v>KALLPA TG3</v>
          </cell>
          <cell r="BU6" t="str">
            <v>KALLPA TV</v>
          </cell>
          <cell r="BV6" t="str">
            <v>LFLORES TG1</v>
          </cell>
          <cell r="BW6" t="str">
            <v>LFLORES TV</v>
          </cell>
          <cell r="BX6" t="str">
            <v>CERRO DEL ÁGUILA</v>
          </cell>
          <cell r="BY6" t="str">
            <v>PCH CERRO DELÁGUILA</v>
          </cell>
          <cell r="BZ6" t="str">
            <v>FENIX 	GT11</v>
          </cell>
          <cell r="CA6" t="str">
            <v>FENIX 	GT12</v>
          </cell>
          <cell r="CB6" t="str">
            <v>FENIX TV10</v>
          </cell>
          <cell r="CC6" t="str">
            <v>OLLEROS TG1</v>
          </cell>
          <cell r="CD6" t="str">
            <v>OLLEROS TV</v>
          </cell>
          <cell r="CE6" t="str">
            <v>ETEN TG1</v>
          </cell>
          <cell r="CF6" t="str">
            <v>ETEN TG2</v>
          </cell>
          <cell r="CG6" t="str">
            <v>RECKA TG1</v>
          </cell>
          <cell r="CH6" t="str">
            <v>P BRV TG1</v>
          </cell>
          <cell r="CI6" t="str">
            <v>P BVR TG2</v>
          </cell>
          <cell r="CJ6" t="str">
            <v>P BRV TG3</v>
          </cell>
          <cell r="CK6" t="str">
            <v>P BRV TG4</v>
          </cell>
          <cell r="CL6" t="str">
            <v>PLATANAL</v>
          </cell>
          <cell r="CM6" t="str">
            <v>HUANZA</v>
          </cell>
          <cell r="CN6" t="str">
            <v>HUANCHOR</v>
          </cell>
          <cell r="CO6" t="str">
            <v>SANTA TERESA</v>
          </cell>
          <cell r="CP6" t="str">
            <v>PCH CHAGLLA</v>
          </cell>
          <cell r="CQ6" t="str">
            <v>CHAGLLA</v>
          </cell>
          <cell r="CR6" t="str">
            <v>RF PUCALLPA</v>
          </cell>
          <cell r="CS6" t="str">
            <v>RF PTO MALDONADO</v>
          </cell>
          <cell r="CT6" t="str">
            <v>OQUENDO 
TG1</v>
          </cell>
          <cell r="CU6" t="str">
            <v>PARAMONGA</v>
          </cell>
          <cell r="CV6" t="str">
            <v>MAPLE</v>
          </cell>
          <cell r="CW6" t="str">
            <v>HUAYCOLORO</v>
          </cell>
          <cell r="CX6" t="str">
            <v>LA GRINGA V</v>
          </cell>
          <cell r="CY6" t="str">
            <v>DOÑA CATALINA</v>
          </cell>
          <cell r="CZ6" t="str">
            <v>CALLAO</v>
          </cell>
          <cell r="DA6" t="str">
            <v>STACRUZ_1_2</v>
          </cell>
          <cell r="DB6" t="str">
            <v>HUASAHUASI I y II</v>
          </cell>
          <cell r="DC6" t="str">
            <v>RUNATULLO II</v>
          </cell>
          <cell r="DD6" t="str">
            <v>RUNATULLO III</v>
          </cell>
          <cell r="DE6" t="str">
            <v>POECHOS2</v>
          </cell>
          <cell r="DF6" t="str">
            <v>CHANCAY</v>
          </cell>
          <cell r="DG6" t="str">
            <v>YANAPAMPA</v>
          </cell>
          <cell r="DH6" t="str">
            <v>PIZARRAS</v>
          </cell>
          <cell r="DI6" t="str">
            <v>RONCADOR</v>
          </cell>
          <cell r="DJ6" t="str">
            <v>PURMACANA</v>
          </cell>
          <cell r="DK6" t="str">
            <v>LA JOYA</v>
          </cell>
          <cell r="DL6" t="str">
            <v>ÁNGEL I</v>
          </cell>
          <cell r="DM6" t="str">
            <v>ÁNGEL II</v>
          </cell>
          <cell r="DN6" t="str">
            <v>ÁNGEL III</v>
          </cell>
          <cell r="DO6" t="str">
            <v>IMPERIAL</v>
          </cell>
          <cell r="DP6" t="str">
            <v>CANCHAYLLO</v>
          </cell>
          <cell r="DQ6" t="str">
            <v>RUCUY</v>
          </cell>
          <cell r="DR6" t="str">
            <v>POTRERO</v>
          </cell>
          <cell r="DS6" t="str">
            <v>MARAÑÓN</v>
          </cell>
          <cell r="DT6" t="str">
            <v>YARUCAYA</v>
          </cell>
          <cell r="DU6" t="str">
            <v>RENOVANDES</v>
          </cell>
          <cell r="DV6" t="str">
            <v>LA VIRGEN</v>
          </cell>
          <cell r="DW6" t="str">
            <v>PATAPO</v>
          </cell>
          <cell r="DX6" t="str">
            <v>CARHUAC</v>
          </cell>
          <cell r="DY6" t="str">
            <v>SAN JACNTO</v>
          </cell>
          <cell r="DZ6" t="str">
            <v>C.T. CAÑA BRAVA</v>
          </cell>
          <cell r="EA6" t="str">
            <v>8 DE AGOSTO</v>
          </cell>
          <cell r="EB6" t="str">
            <v>EL CARMEN</v>
          </cell>
          <cell r="EC6" t="str">
            <v>MANTA I</v>
          </cell>
          <cell r="ED6" t="str">
            <v>SANTA ROSA I</v>
          </cell>
          <cell r="EE6" t="str">
            <v>SANTA ROSA II</v>
          </cell>
          <cell r="EF6" t="str">
            <v>MAJES</v>
          </cell>
          <cell r="EG6" t="str">
            <v>REPARTICION</v>
          </cell>
          <cell r="EH6" t="str">
            <v>TACNA
SOLAR</v>
          </cell>
          <cell r="EI6" t="str">
            <v>PANAMERICANA
SOLAR</v>
          </cell>
          <cell r="EJ6" t="str">
            <v>MOQUEGUA</v>
          </cell>
          <cell r="EK6" t="str">
            <v>C.S. YARUCAYA</v>
          </cell>
          <cell r="EL6" t="str">
            <v>RUBÍ</v>
          </cell>
          <cell r="EM6" t="str">
            <v xml:space="preserve">WAYRA I </v>
          </cell>
          <cell r="EN6" t="str">
            <v>PQE-EOLICO
MARCONA</v>
          </cell>
          <cell r="EO6" t="str">
            <v>PQE-EOLICO
TRES HERMANAS</v>
          </cell>
          <cell r="EP6" t="str">
            <v>HUAMBOS</v>
          </cell>
          <cell r="EQ6" t="str">
            <v>DUNA</v>
          </cell>
          <cell r="ER6" t="str">
            <v>TALARA</v>
          </cell>
          <cell r="ES6" t="str">
            <v>PQE-EOLICO
CUPISNIQUE</v>
          </cell>
          <cell r="ET6" t="str">
            <v>MW</v>
          </cell>
          <cell r="EU6" t="str">
            <v>MW</v>
          </cell>
          <cell r="EV6" t="str">
            <v>MW</v>
          </cell>
          <cell r="EW6"/>
          <cell r="EY6" t="str">
            <v>CENTRALES ELOR</v>
          </cell>
          <cell r="EZ6" t="str">
            <v>CURUMUY</v>
          </cell>
          <cell r="FA6" t="str">
            <v>POECHOS 1</v>
          </cell>
          <cell r="FB6" t="str">
            <v>CARPAPATA</v>
          </cell>
          <cell r="FC6" t="str">
            <v>PIAS1</v>
          </cell>
          <cell r="FD6" t="str">
            <v>TABLAZO</v>
          </cell>
          <cell r="FE6" t="str">
            <v>TALLANCA</v>
          </cell>
          <cell r="FF6" t="str">
            <v>ZAÑA</v>
          </cell>
          <cell r="FG6" t="str">
            <v>MW</v>
          </cell>
          <cell r="FH6"/>
          <cell r="FI6"/>
          <cell r="FJ6"/>
          <cell r="FK6"/>
          <cell r="FL6"/>
          <cell r="FM6" t="str">
            <v>kV</v>
          </cell>
          <cell r="FN6" t="str">
            <v>Hz</v>
          </cell>
          <cell r="FO6" t="str">
            <v>GPS</v>
          </cell>
          <cell r="FP6"/>
          <cell r="FQ6"/>
          <cell r="FR6"/>
          <cell r="FS6"/>
          <cell r="FT6"/>
          <cell r="FU6"/>
          <cell r="FV6"/>
          <cell r="FW6"/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E7355-4C1B-47A8-97B5-8C91CA9B5AF0}">
  <dimension ref="A1:AN89"/>
  <sheetViews>
    <sheetView zoomScale="55" zoomScaleNormal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7.5703125" defaultRowHeight="14.25" x14ac:dyDescent="0.2"/>
  <cols>
    <col min="1" max="1" width="5.85546875" style="1" customWidth="1"/>
    <col min="2" max="2" width="6.5703125" style="1" customWidth="1"/>
    <col min="3" max="3" width="48.5703125" style="3" customWidth="1"/>
    <col min="4" max="18" width="12.5703125" style="3" customWidth="1"/>
    <col min="19" max="19" width="16.7109375" style="3" customWidth="1"/>
    <col min="20" max="22" width="7.5703125" style="3"/>
    <col min="23" max="23" width="12.5703125" style="3" customWidth="1"/>
    <col min="24" max="25" width="7.5703125" style="3"/>
    <col min="26" max="26" width="16.140625" style="3" customWidth="1"/>
    <col min="27" max="27" width="19.140625" style="3" customWidth="1"/>
    <col min="28" max="28" width="13.140625" style="3" customWidth="1"/>
    <col min="29" max="29" width="7.7109375" style="3" customWidth="1"/>
    <col min="30" max="40" width="14" style="3" customWidth="1"/>
    <col min="41" max="16384" width="7.5703125" style="3"/>
  </cols>
  <sheetData>
    <row r="1" spans="2:40" ht="122.25" customHeight="1" thickBot="1" x14ac:dyDescent="0.4">
      <c r="C1" s="776">
        <v>45218</v>
      </c>
      <c r="D1" s="776"/>
      <c r="E1" s="776"/>
      <c r="F1" s="776"/>
      <c r="G1" s="776"/>
    </row>
    <row r="2" spans="2:40" ht="43.5" customHeight="1" thickBot="1" x14ac:dyDescent="0.25">
      <c r="C2" s="777" t="s">
        <v>0</v>
      </c>
      <c r="D2" s="778"/>
      <c r="E2" s="778"/>
      <c r="F2" s="778"/>
      <c r="G2" s="778"/>
      <c r="H2" s="778"/>
      <c r="I2" s="778"/>
      <c r="J2" s="778"/>
      <c r="K2" s="778"/>
      <c r="L2" s="778"/>
      <c r="M2" s="778"/>
      <c r="N2" s="778"/>
      <c r="O2" s="778"/>
      <c r="P2" s="778"/>
      <c r="Q2" s="778"/>
      <c r="R2" s="778"/>
      <c r="S2" s="779"/>
    </row>
    <row r="3" spans="2:40" ht="18" customHeight="1" x14ac:dyDescent="0.2">
      <c r="C3" s="780" t="s">
        <v>1</v>
      </c>
      <c r="D3" s="782" t="s">
        <v>2</v>
      </c>
      <c r="E3" s="783"/>
      <c r="F3" s="783"/>
      <c r="G3" s="782" t="s">
        <v>3</v>
      </c>
      <c r="H3" s="783"/>
      <c r="I3" s="783"/>
      <c r="J3" s="782" t="s">
        <v>4</v>
      </c>
      <c r="K3" s="783"/>
      <c r="L3" s="783"/>
      <c r="M3" s="782" t="s">
        <v>5</v>
      </c>
      <c r="N3" s="783"/>
      <c r="O3" s="783"/>
      <c r="P3" s="782" t="s">
        <v>6</v>
      </c>
      <c r="Q3" s="783"/>
      <c r="R3" s="783"/>
      <c r="S3" s="786" t="s">
        <v>7</v>
      </c>
    </row>
    <row r="4" spans="2:40" ht="25.5" customHeight="1" x14ac:dyDescent="0.2">
      <c r="C4" s="781"/>
      <c r="D4" s="784"/>
      <c r="E4" s="785"/>
      <c r="F4" s="785"/>
      <c r="G4" s="784"/>
      <c r="H4" s="785"/>
      <c r="I4" s="785"/>
      <c r="J4" s="784"/>
      <c r="K4" s="785"/>
      <c r="L4" s="785"/>
      <c r="M4" s="784"/>
      <c r="N4" s="785"/>
      <c r="O4" s="785"/>
      <c r="P4" s="784"/>
      <c r="Q4" s="785"/>
      <c r="R4" s="785"/>
      <c r="S4" s="787"/>
    </row>
    <row r="5" spans="2:40" ht="27.75" customHeight="1" thickBot="1" x14ac:dyDescent="0.25">
      <c r="C5" s="4"/>
      <c r="D5" s="5" t="s">
        <v>8</v>
      </c>
      <c r="E5" s="5" t="s">
        <v>9</v>
      </c>
      <c r="F5" s="5" t="s">
        <v>10</v>
      </c>
      <c r="G5" s="5" t="s">
        <v>8</v>
      </c>
      <c r="H5" s="5" t="s">
        <v>9</v>
      </c>
      <c r="I5" s="5" t="s">
        <v>10</v>
      </c>
      <c r="J5" s="5" t="s">
        <v>8</v>
      </c>
      <c r="K5" s="5" t="s">
        <v>9</v>
      </c>
      <c r="L5" s="5" t="s">
        <v>10</v>
      </c>
      <c r="M5" s="5" t="s">
        <v>8</v>
      </c>
      <c r="N5" s="5" t="s">
        <v>9</v>
      </c>
      <c r="O5" s="5" t="s">
        <v>10</v>
      </c>
      <c r="P5" s="5" t="s">
        <v>11</v>
      </c>
      <c r="Q5" s="5" t="s">
        <v>9</v>
      </c>
      <c r="R5" s="6" t="s">
        <v>10</v>
      </c>
      <c r="S5" s="7"/>
    </row>
    <row r="6" spans="2:40" ht="21" customHeight="1" x14ac:dyDescent="0.25">
      <c r="B6" s="8" t="s">
        <v>12</v>
      </c>
      <c r="C6" s="9" t="s">
        <v>44</v>
      </c>
      <c r="D6" s="10">
        <v>4842.2018499999995</v>
      </c>
      <c r="E6" s="10">
        <v>4850.1499999999987</v>
      </c>
      <c r="F6" s="11">
        <f>+D6-E6</f>
        <v>-7.9481499999992593</v>
      </c>
      <c r="G6" s="12">
        <v>28549.502879999985</v>
      </c>
      <c r="H6" s="10">
        <v>28360</v>
      </c>
      <c r="I6" s="13">
        <f>+G6-H6</f>
        <v>189.50287999998545</v>
      </c>
      <c r="J6" s="14"/>
      <c r="K6" s="10"/>
      <c r="L6" s="11">
        <f>+J6-K6</f>
        <v>0</v>
      </c>
      <c r="M6" s="12"/>
      <c r="N6" s="10"/>
      <c r="O6" s="13">
        <f>+M6-N6</f>
        <v>0</v>
      </c>
      <c r="P6" s="14">
        <v>33391.704729999983</v>
      </c>
      <c r="Q6" s="10">
        <v>33210.15</v>
      </c>
      <c r="R6" s="11">
        <f>+P6-Q6</f>
        <v>181.55472999998165</v>
      </c>
      <c r="S6" s="15">
        <f>+Q6/TOTAL_RESUMEN_SEIN</f>
        <v>0.20199140547785993</v>
      </c>
    </row>
    <row r="7" spans="2:40" ht="21" customHeight="1" x14ac:dyDescent="0.25">
      <c r="B7" s="8" t="s">
        <v>14</v>
      </c>
      <c r="C7" s="16" t="s">
        <v>36</v>
      </c>
      <c r="D7" s="17">
        <v>2662.8480199999995</v>
      </c>
      <c r="E7" s="17">
        <v>2303.9999999999991</v>
      </c>
      <c r="F7" s="18">
        <f t="shared" ref="F7:F66" si="0">+D7-E7</f>
        <v>358.84802000000036</v>
      </c>
      <c r="G7" s="19">
        <v>21718.867074999998</v>
      </c>
      <c r="H7" s="17">
        <v>21761.25</v>
      </c>
      <c r="I7" s="20">
        <f t="shared" ref="I7:I66" si="1">+G7-H7</f>
        <v>-42.382925000001705</v>
      </c>
      <c r="J7" s="21">
        <v>360.90500000000003</v>
      </c>
      <c r="K7" s="17">
        <v>353.4</v>
      </c>
      <c r="L7" s="18">
        <f t="shared" ref="L7:L66" si="2">+J7-K7</f>
        <v>7.5050000000000523</v>
      </c>
      <c r="M7" s="19">
        <v>2545.8000000000002</v>
      </c>
      <c r="N7" s="17">
        <v>2239.9499999999998</v>
      </c>
      <c r="O7" s="20">
        <f t="shared" ref="O7:O66" si="3">+M7-N7</f>
        <v>305.85000000000036</v>
      </c>
      <c r="P7" s="21">
        <v>27288.420094999994</v>
      </c>
      <c r="Q7" s="17">
        <v>26658.6</v>
      </c>
      <c r="R7" s="18">
        <f t="shared" ref="R7:R66" si="4">+P7-Q7</f>
        <v>629.82009499999549</v>
      </c>
      <c r="S7" s="22">
        <f>+Q7/TOTAL_RESUMEN_SEIN</f>
        <v>0.16214344355783025</v>
      </c>
      <c r="V7" s="23"/>
      <c r="W7" s="24"/>
      <c r="X7" s="24"/>
      <c r="Y7" s="24"/>
      <c r="Z7" s="24"/>
      <c r="AA7" s="24"/>
      <c r="AB7" s="24"/>
      <c r="AC7" s="24"/>
      <c r="AD7" s="24"/>
    </row>
    <row r="8" spans="2:40" ht="21" customHeight="1" x14ac:dyDescent="0.25">
      <c r="B8" s="8" t="s">
        <v>16</v>
      </c>
      <c r="C8" s="16" t="s">
        <v>15</v>
      </c>
      <c r="D8" s="17">
        <v>8505.9594050000014</v>
      </c>
      <c r="E8" s="17">
        <v>8310.6</v>
      </c>
      <c r="F8" s="18">
        <f t="shared" si="0"/>
        <v>195.35940500000106</v>
      </c>
      <c r="G8" s="19">
        <v>12401.741744999996</v>
      </c>
      <c r="H8" s="17">
        <v>10508.55</v>
      </c>
      <c r="I8" s="20">
        <f t="shared" si="1"/>
        <v>1893.1917449999964</v>
      </c>
      <c r="J8" s="21">
        <v>2477.3559999999998</v>
      </c>
      <c r="K8" s="17">
        <v>2051.9499999999998</v>
      </c>
      <c r="L8" s="18">
        <f t="shared" si="2"/>
        <v>425.40599999999995</v>
      </c>
      <c r="M8" s="19">
        <v>1481</v>
      </c>
      <c r="N8" s="17">
        <v>1559.6</v>
      </c>
      <c r="O8" s="20">
        <f t="shared" si="3"/>
        <v>-78.599999999999909</v>
      </c>
      <c r="P8" s="21">
        <v>24866.057150000001</v>
      </c>
      <c r="Q8" s="17">
        <v>22430.7</v>
      </c>
      <c r="R8" s="18">
        <f t="shared" si="4"/>
        <v>2435.3571499999998</v>
      </c>
      <c r="S8" s="22">
        <f>+Q8/TOTAL_RESUMEN_SEIN</f>
        <v>0.13642842982799633</v>
      </c>
    </row>
    <row r="9" spans="2:40" ht="21" customHeight="1" x14ac:dyDescent="0.25">
      <c r="B9" s="8" t="s">
        <v>18</v>
      </c>
      <c r="C9" s="16" t="s">
        <v>13</v>
      </c>
      <c r="D9" s="17">
        <v>17142.562754999992</v>
      </c>
      <c r="E9" s="17">
        <v>17511</v>
      </c>
      <c r="F9" s="18">
        <f t="shared" si="0"/>
        <v>-368.43724500000826</v>
      </c>
      <c r="G9" s="19">
        <v>0</v>
      </c>
      <c r="H9" s="17"/>
      <c r="I9" s="20">
        <f t="shared" si="1"/>
        <v>0</v>
      </c>
      <c r="J9" s="21"/>
      <c r="K9" s="17"/>
      <c r="L9" s="18">
        <f t="shared" si="2"/>
        <v>0</v>
      </c>
      <c r="M9" s="19"/>
      <c r="N9" s="17"/>
      <c r="O9" s="20">
        <f t="shared" si="3"/>
        <v>0</v>
      </c>
      <c r="P9" s="21">
        <v>17142.562754999992</v>
      </c>
      <c r="Q9" s="17">
        <v>17511</v>
      </c>
      <c r="R9" s="18">
        <f t="shared" si="4"/>
        <v>-368.43724500000826</v>
      </c>
      <c r="S9" s="22">
        <f>+Q9/TOTAL_RESUMEN_SEIN</f>
        <v>0.1065057369907334</v>
      </c>
      <c r="V9" s="763" t="s">
        <v>20</v>
      </c>
      <c r="W9" s="763"/>
      <c r="X9" s="763"/>
      <c r="Y9" s="763"/>
      <c r="Z9" s="763"/>
      <c r="AA9" s="763"/>
      <c r="AB9" s="763"/>
      <c r="AC9" s="763"/>
      <c r="AD9" s="763"/>
      <c r="AE9" s="763"/>
      <c r="AF9" s="763"/>
      <c r="AG9" s="763"/>
      <c r="AH9" s="763"/>
      <c r="AI9" s="763"/>
      <c r="AJ9" s="763"/>
      <c r="AK9" s="763"/>
      <c r="AL9" s="763"/>
      <c r="AM9" s="763"/>
      <c r="AN9" s="763"/>
    </row>
    <row r="10" spans="2:40" ht="21" customHeight="1" x14ac:dyDescent="0.25">
      <c r="B10" s="8" t="s">
        <v>21</v>
      </c>
      <c r="C10" s="16" t="s">
        <v>46</v>
      </c>
      <c r="D10" s="17"/>
      <c r="E10" s="17"/>
      <c r="F10" s="18">
        <f t="shared" si="0"/>
        <v>0</v>
      </c>
      <c r="G10" s="19">
        <v>13372.63416</v>
      </c>
      <c r="H10" s="17">
        <v>12475.05</v>
      </c>
      <c r="I10" s="20">
        <f t="shared" si="1"/>
        <v>897.58416000000034</v>
      </c>
      <c r="J10" s="21"/>
      <c r="K10" s="17"/>
      <c r="L10" s="18">
        <f t="shared" si="2"/>
        <v>0</v>
      </c>
      <c r="M10" s="19"/>
      <c r="N10" s="17"/>
      <c r="O10" s="20">
        <f t="shared" si="3"/>
        <v>0</v>
      </c>
      <c r="P10" s="21">
        <v>13372.63416</v>
      </c>
      <c r="Q10" s="17">
        <v>12475.05</v>
      </c>
      <c r="R10" s="18">
        <f t="shared" si="4"/>
        <v>897.58416000000034</v>
      </c>
      <c r="S10" s="22">
        <f>+Q10/TOTAL_RESUMEN_SEIN</f>
        <v>7.5875986194177875E-2</v>
      </c>
      <c r="V10" s="764"/>
      <c r="W10" s="764"/>
      <c r="X10" s="764"/>
      <c r="Y10" s="764"/>
      <c r="Z10" s="764"/>
      <c r="AA10" s="764"/>
      <c r="AB10" s="764"/>
      <c r="AC10" s="764"/>
      <c r="AD10" s="764"/>
      <c r="AE10" s="764"/>
      <c r="AF10" s="764"/>
      <c r="AG10" s="764"/>
      <c r="AH10" s="764"/>
      <c r="AI10" s="764"/>
      <c r="AJ10" s="764"/>
      <c r="AK10" s="764"/>
      <c r="AL10" s="764"/>
      <c r="AM10" s="764"/>
      <c r="AN10" s="764"/>
    </row>
    <row r="11" spans="2:40" ht="21" customHeight="1" x14ac:dyDescent="0.25">
      <c r="B11" s="8" t="s">
        <v>23</v>
      </c>
      <c r="C11" s="16" t="s">
        <v>100</v>
      </c>
      <c r="D11" s="17">
        <v>153.35999999999981</v>
      </c>
      <c r="E11" s="17">
        <v>6337.8499999999995</v>
      </c>
      <c r="F11" s="18">
        <f t="shared" si="0"/>
        <v>-6184.49</v>
      </c>
      <c r="G11" s="19"/>
      <c r="H11" s="17"/>
      <c r="I11" s="20">
        <f t="shared" si="1"/>
        <v>0</v>
      </c>
      <c r="J11" s="21"/>
      <c r="K11" s="17"/>
      <c r="L11" s="18">
        <f t="shared" si="2"/>
        <v>0</v>
      </c>
      <c r="M11" s="19"/>
      <c r="N11" s="17"/>
      <c r="O11" s="20">
        <f t="shared" si="3"/>
        <v>0</v>
      </c>
      <c r="P11" s="21">
        <v>153.35999999999981</v>
      </c>
      <c r="Q11" s="17">
        <v>6337.8499999999995</v>
      </c>
      <c r="R11" s="18">
        <f t="shared" si="4"/>
        <v>-6184.49</v>
      </c>
      <c r="S11" s="22">
        <f>+Q11/TOTAL_RESUMEN_SEIN</f>
        <v>3.8548191718732201E-2</v>
      </c>
      <c r="V11" s="25"/>
      <c r="W11" s="25"/>
      <c r="X11" s="25"/>
      <c r="Y11" s="25"/>
      <c r="Z11" s="25"/>
      <c r="AA11" s="25"/>
      <c r="AB11" s="25"/>
      <c r="AC11" s="25"/>
      <c r="AD11" s="25"/>
    </row>
    <row r="12" spans="2:40" ht="21" customHeight="1" x14ac:dyDescent="0.25">
      <c r="B12" s="8" t="s">
        <v>25</v>
      </c>
      <c r="C12" s="16" t="s">
        <v>94</v>
      </c>
      <c r="D12" s="17">
        <v>5816.3333900000007</v>
      </c>
      <c r="E12" s="17">
        <v>6094.9485000000013</v>
      </c>
      <c r="F12" s="18">
        <f t="shared" si="0"/>
        <v>-278.61511000000064</v>
      </c>
      <c r="G12" s="19"/>
      <c r="H12" s="17"/>
      <c r="I12" s="20">
        <f t="shared" si="1"/>
        <v>0</v>
      </c>
      <c r="J12" s="21"/>
      <c r="K12" s="17"/>
      <c r="L12" s="18">
        <f t="shared" si="2"/>
        <v>0</v>
      </c>
      <c r="M12" s="19"/>
      <c r="N12" s="17"/>
      <c r="O12" s="20">
        <f t="shared" si="3"/>
        <v>0</v>
      </c>
      <c r="P12" s="21">
        <v>5816.3333900000007</v>
      </c>
      <c r="Q12" s="17">
        <v>6094.9485000000013</v>
      </c>
      <c r="R12" s="18">
        <f t="shared" si="4"/>
        <v>-278.61511000000064</v>
      </c>
      <c r="S12" s="22">
        <f>+Q12/TOTAL_RESUMEN_SEIN</f>
        <v>3.7070811599169959E-2</v>
      </c>
    </row>
    <row r="13" spans="2:40" ht="21" customHeight="1" x14ac:dyDescent="0.25">
      <c r="B13" s="8" t="s">
        <v>27</v>
      </c>
      <c r="C13" s="16" t="s">
        <v>48</v>
      </c>
      <c r="D13" s="17"/>
      <c r="E13" s="17"/>
      <c r="F13" s="18">
        <f t="shared" si="0"/>
        <v>0</v>
      </c>
      <c r="G13" s="19">
        <v>6822.4780800000008</v>
      </c>
      <c r="H13" s="17">
        <v>5958.0499999999993</v>
      </c>
      <c r="I13" s="20">
        <f t="shared" si="1"/>
        <v>864.4280800000015</v>
      </c>
      <c r="J13" s="21"/>
      <c r="K13" s="17"/>
      <c r="L13" s="18">
        <f t="shared" si="2"/>
        <v>0</v>
      </c>
      <c r="M13" s="19"/>
      <c r="N13" s="17"/>
      <c r="O13" s="20">
        <f t="shared" si="3"/>
        <v>0</v>
      </c>
      <c r="P13" s="21">
        <v>6822.4780800000008</v>
      </c>
      <c r="Q13" s="17">
        <v>5958.0499999999993</v>
      </c>
      <c r="R13" s="18">
        <f t="shared" si="4"/>
        <v>864.4280800000015</v>
      </c>
      <c r="S13" s="22">
        <f>+Q13/TOTAL_RESUMEN_SEIN</f>
        <v>3.6238164940759467E-2</v>
      </c>
    </row>
    <row r="14" spans="2:40" ht="21" customHeight="1" x14ac:dyDescent="0.25">
      <c r="B14" s="8" t="s">
        <v>29</v>
      </c>
      <c r="C14" s="16" t="s">
        <v>19</v>
      </c>
      <c r="D14" s="17">
        <v>6559.9421899999998</v>
      </c>
      <c r="E14" s="17">
        <v>5709.6</v>
      </c>
      <c r="F14" s="18">
        <f t="shared" si="0"/>
        <v>850.34218999999939</v>
      </c>
      <c r="G14" s="19"/>
      <c r="H14" s="17"/>
      <c r="I14" s="20">
        <f t="shared" si="1"/>
        <v>0</v>
      </c>
      <c r="J14" s="21"/>
      <c r="K14" s="17"/>
      <c r="L14" s="18">
        <f t="shared" si="2"/>
        <v>0</v>
      </c>
      <c r="M14" s="19"/>
      <c r="N14" s="17"/>
      <c r="O14" s="20">
        <f t="shared" si="3"/>
        <v>0</v>
      </c>
      <c r="P14" s="21">
        <v>6559.9421899999998</v>
      </c>
      <c r="Q14" s="17">
        <v>5709.6</v>
      </c>
      <c r="R14" s="18">
        <f t="shared" si="4"/>
        <v>850.34218999999939</v>
      </c>
      <c r="S14" s="22">
        <f>+Q14/TOTAL_RESUMEN_SEIN</f>
        <v>3.4727037629049821E-2</v>
      </c>
    </row>
    <row r="15" spans="2:40" ht="21" customHeight="1" x14ac:dyDescent="0.25">
      <c r="B15" s="8" t="s">
        <v>31</v>
      </c>
      <c r="C15" s="16" t="s">
        <v>32</v>
      </c>
      <c r="D15" s="17">
        <v>2649.9818399999995</v>
      </c>
      <c r="E15" s="17">
        <v>2542.9000000000005</v>
      </c>
      <c r="F15" s="18">
        <f t="shared" si="0"/>
        <v>107.08183999999892</v>
      </c>
      <c r="G15" s="19"/>
      <c r="H15" s="17"/>
      <c r="I15" s="20">
        <f t="shared" si="1"/>
        <v>0</v>
      </c>
      <c r="J15" s="21"/>
      <c r="K15" s="17"/>
      <c r="L15" s="18">
        <f t="shared" si="2"/>
        <v>0</v>
      </c>
      <c r="M15" s="19"/>
      <c r="N15" s="17"/>
      <c r="O15" s="20">
        <f t="shared" si="3"/>
        <v>0</v>
      </c>
      <c r="P15" s="21">
        <v>2649.9818399999995</v>
      </c>
      <c r="Q15" s="17">
        <v>2542.9000000000005</v>
      </c>
      <c r="R15" s="18">
        <f t="shared" si="4"/>
        <v>107.08183999999892</v>
      </c>
      <c r="S15" s="22">
        <f>+Q15/TOTAL_RESUMEN_SEIN</f>
        <v>1.5466474706969107E-2</v>
      </c>
    </row>
    <row r="16" spans="2:40" ht="21" customHeight="1" x14ac:dyDescent="0.25">
      <c r="B16" s="8" t="s">
        <v>33</v>
      </c>
      <c r="C16" s="16" t="s">
        <v>17</v>
      </c>
      <c r="D16" s="17">
        <v>2159.4938399999992</v>
      </c>
      <c r="E16" s="17">
        <v>2353.1</v>
      </c>
      <c r="F16" s="18">
        <f t="shared" si="0"/>
        <v>-193.60616000000073</v>
      </c>
      <c r="G16" s="19"/>
      <c r="H16" s="17"/>
      <c r="I16" s="20">
        <f t="shared" si="1"/>
        <v>0</v>
      </c>
      <c r="J16" s="21"/>
      <c r="K16" s="17"/>
      <c r="L16" s="18">
        <f t="shared" si="2"/>
        <v>0</v>
      </c>
      <c r="M16" s="19"/>
      <c r="N16" s="17"/>
      <c r="O16" s="20">
        <f t="shared" si="3"/>
        <v>0</v>
      </c>
      <c r="P16" s="21">
        <v>2159.4938399999992</v>
      </c>
      <c r="Q16" s="17">
        <v>2353.1</v>
      </c>
      <c r="R16" s="18">
        <f t="shared" si="4"/>
        <v>-193.60616000000073</v>
      </c>
      <c r="S16" s="22">
        <f>+Q16/TOTAL_RESUMEN_SEIN</f>
        <v>1.4312069539883203E-2</v>
      </c>
    </row>
    <row r="17" spans="2:19" ht="21" customHeight="1" x14ac:dyDescent="0.25">
      <c r="B17" s="8" t="s">
        <v>35</v>
      </c>
      <c r="C17" s="16" t="s">
        <v>38</v>
      </c>
      <c r="D17" s="17">
        <v>2104.7589750000002</v>
      </c>
      <c r="E17" s="17">
        <v>2066.5</v>
      </c>
      <c r="F17" s="18">
        <f t="shared" si="0"/>
        <v>38.258975000000191</v>
      </c>
      <c r="G17" s="19">
        <v>0</v>
      </c>
      <c r="H17" s="17">
        <v>0</v>
      </c>
      <c r="I17" s="20">
        <f t="shared" si="1"/>
        <v>0</v>
      </c>
      <c r="J17" s="21"/>
      <c r="K17" s="17"/>
      <c r="L17" s="18">
        <f t="shared" si="2"/>
        <v>0</v>
      </c>
      <c r="M17" s="19"/>
      <c r="N17" s="17"/>
      <c r="O17" s="20">
        <f t="shared" si="3"/>
        <v>0</v>
      </c>
      <c r="P17" s="21">
        <v>2104.7589750000002</v>
      </c>
      <c r="Q17" s="17">
        <v>2066.5</v>
      </c>
      <c r="R17" s="18">
        <f t="shared" si="4"/>
        <v>38.258975000000191</v>
      </c>
      <c r="S17" s="22">
        <f>+Q17/TOTAL_RESUMEN_SEIN</f>
        <v>1.2568905573145484E-2</v>
      </c>
    </row>
    <row r="18" spans="2:19" ht="21" customHeight="1" x14ac:dyDescent="0.25">
      <c r="B18" s="8" t="s">
        <v>37</v>
      </c>
      <c r="C18" s="16" t="s">
        <v>52</v>
      </c>
      <c r="D18" s="17">
        <v>1740.7291250000005</v>
      </c>
      <c r="E18" s="17">
        <v>2052.1000000000004</v>
      </c>
      <c r="F18" s="18">
        <f t="shared" si="0"/>
        <v>-311.37087499999984</v>
      </c>
      <c r="G18" s="19"/>
      <c r="H18" s="17"/>
      <c r="I18" s="20">
        <f t="shared" si="1"/>
        <v>0</v>
      </c>
      <c r="J18" s="21"/>
      <c r="K18" s="17"/>
      <c r="L18" s="18">
        <f t="shared" si="2"/>
        <v>0</v>
      </c>
      <c r="M18" s="19"/>
      <c r="N18" s="17"/>
      <c r="O18" s="20">
        <f t="shared" si="3"/>
        <v>0</v>
      </c>
      <c r="P18" s="21">
        <v>1740.7291250000005</v>
      </c>
      <c r="Q18" s="17">
        <v>2052.1000000000004</v>
      </c>
      <c r="R18" s="18">
        <f t="shared" si="4"/>
        <v>-311.37087499999984</v>
      </c>
      <c r="S18" s="22">
        <f>+Q18/TOTAL_RESUMEN_SEIN</f>
        <v>1.2481321619478274E-2</v>
      </c>
    </row>
    <row r="19" spans="2:19" ht="21" customHeight="1" x14ac:dyDescent="0.25">
      <c r="B19" s="8" t="s">
        <v>39</v>
      </c>
      <c r="C19" s="16" t="s">
        <v>22</v>
      </c>
      <c r="D19" s="17"/>
      <c r="E19" s="17"/>
      <c r="F19" s="18">
        <f t="shared" si="0"/>
        <v>0</v>
      </c>
      <c r="G19" s="19">
        <v>2040</v>
      </c>
      <c r="H19" s="17">
        <v>1825.1999999999996</v>
      </c>
      <c r="I19" s="20">
        <f t="shared" si="1"/>
        <v>214.80000000000041</v>
      </c>
      <c r="J19" s="21"/>
      <c r="K19" s="17"/>
      <c r="L19" s="18">
        <f t="shared" si="2"/>
        <v>0</v>
      </c>
      <c r="M19" s="19"/>
      <c r="N19" s="17"/>
      <c r="O19" s="20">
        <f t="shared" si="3"/>
        <v>0</v>
      </c>
      <c r="P19" s="21">
        <v>2040</v>
      </c>
      <c r="Q19" s="17">
        <v>1825.1999999999996</v>
      </c>
      <c r="R19" s="18">
        <f t="shared" si="4"/>
        <v>214.80000000000041</v>
      </c>
      <c r="S19" s="22">
        <f>+Q19/TOTAL_RESUMEN_SEIN</f>
        <v>1.1101266127319202E-2</v>
      </c>
    </row>
    <row r="20" spans="2:19" ht="21" customHeight="1" x14ac:dyDescent="0.25">
      <c r="B20" s="8" t="s">
        <v>41</v>
      </c>
      <c r="C20" s="16" t="s">
        <v>40</v>
      </c>
      <c r="D20" s="17">
        <v>1425.0542399999999</v>
      </c>
      <c r="E20" s="17">
        <v>1505.6000000000004</v>
      </c>
      <c r="F20" s="18">
        <f t="shared" si="0"/>
        <v>-80.545760000000428</v>
      </c>
      <c r="G20" s="19"/>
      <c r="H20" s="17"/>
      <c r="I20" s="20">
        <f t="shared" si="1"/>
        <v>0</v>
      </c>
      <c r="J20" s="21"/>
      <c r="K20" s="17"/>
      <c r="L20" s="18">
        <f t="shared" si="2"/>
        <v>0</v>
      </c>
      <c r="M20" s="19"/>
      <c r="N20" s="17"/>
      <c r="O20" s="20">
        <f t="shared" si="3"/>
        <v>0</v>
      </c>
      <c r="P20" s="21">
        <v>1425.0542399999999</v>
      </c>
      <c r="Q20" s="17">
        <v>1505.6000000000004</v>
      </c>
      <c r="R20" s="18">
        <f t="shared" si="4"/>
        <v>-80.545760000000428</v>
      </c>
      <c r="S20" s="22">
        <f>+Q20/TOTAL_RESUMEN_SEIN</f>
        <v>9.1573889334274593E-3</v>
      </c>
    </row>
    <row r="21" spans="2:19" ht="21" customHeight="1" x14ac:dyDescent="0.25">
      <c r="B21" s="8" t="s">
        <v>43</v>
      </c>
      <c r="C21" s="16" t="s">
        <v>92</v>
      </c>
      <c r="D21" s="17">
        <v>1450.2484800000011</v>
      </c>
      <c r="E21" s="17">
        <v>1339.5999999999997</v>
      </c>
      <c r="F21" s="18">
        <f t="shared" si="0"/>
        <v>110.64848000000143</v>
      </c>
      <c r="G21" s="19"/>
      <c r="H21" s="17"/>
      <c r="I21" s="20">
        <f t="shared" si="1"/>
        <v>0</v>
      </c>
      <c r="J21" s="21"/>
      <c r="K21" s="17"/>
      <c r="L21" s="18">
        <f t="shared" si="2"/>
        <v>0</v>
      </c>
      <c r="M21" s="19"/>
      <c r="N21" s="17"/>
      <c r="O21" s="20">
        <f t="shared" si="3"/>
        <v>0</v>
      </c>
      <c r="P21" s="21">
        <v>1450.2484800000011</v>
      </c>
      <c r="Q21" s="17">
        <v>1339.5999999999997</v>
      </c>
      <c r="R21" s="18">
        <f t="shared" si="4"/>
        <v>110.64848000000143</v>
      </c>
      <c r="S21" s="22">
        <f>+Q21/TOTAL_RESUMEN_SEIN</f>
        <v>8.1477405786526437E-3</v>
      </c>
    </row>
    <row r="22" spans="2:19" ht="21" customHeight="1" x14ac:dyDescent="0.25">
      <c r="B22" s="8" t="s">
        <v>45</v>
      </c>
      <c r="C22" s="16" t="s">
        <v>82</v>
      </c>
      <c r="D22" s="17"/>
      <c r="E22" s="17"/>
      <c r="F22" s="18">
        <f t="shared" si="0"/>
        <v>0</v>
      </c>
      <c r="G22" s="19"/>
      <c r="H22" s="17"/>
      <c r="I22" s="20">
        <f t="shared" si="1"/>
        <v>0</v>
      </c>
      <c r="J22" s="21"/>
      <c r="K22" s="17"/>
      <c r="L22" s="18">
        <f t="shared" si="2"/>
        <v>0</v>
      </c>
      <c r="M22" s="19">
        <v>1421.162</v>
      </c>
      <c r="N22" s="17">
        <v>1284.55</v>
      </c>
      <c r="O22" s="20">
        <f t="shared" si="3"/>
        <v>136.61200000000008</v>
      </c>
      <c r="P22" s="21">
        <v>1421.162</v>
      </c>
      <c r="Q22" s="17">
        <v>1284.55</v>
      </c>
      <c r="R22" s="18">
        <f t="shared" si="4"/>
        <v>136.61200000000008</v>
      </c>
      <c r="S22" s="22">
        <f>+Q22/TOTAL_RESUMEN_SEIN</f>
        <v>7.8129144224456954E-3</v>
      </c>
    </row>
    <row r="23" spans="2:19" ht="21" customHeight="1" x14ac:dyDescent="0.25">
      <c r="B23" s="8" t="s">
        <v>47</v>
      </c>
      <c r="C23" s="26" t="s">
        <v>98</v>
      </c>
      <c r="D23" s="17"/>
      <c r="E23" s="17"/>
      <c r="F23" s="18">
        <f t="shared" si="0"/>
        <v>0</v>
      </c>
      <c r="G23" s="19"/>
      <c r="H23" s="17"/>
      <c r="I23" s="20">
        <f t="shared" si="1"/>
        <v>0</v>
      </c>
      <c r="J23" s="21"/>
      <c r="K23" s="17"/>
      <c r="L23" s="18">
        <f t="shared" si="2"/>
        <v>0</v>
      </c>
      <c r="M23" s="19">
        <v>1080.9659999999999</v>
      </c>
      <c r="N23" s="17">
        <v>1221.9000000000001</v>
      </c>
      <c r="O23" s="20">
        <f t="shared" si="3"/>
        <v>-140.9340000000002</v>
      </c>
      <c r="P23" s="21">
        <v>1080.9659999999999</v>
      </c>
      <c r="Q23" s="17">
        <v>1221.9000000000001</v>
      </c>
      <c r="R23" s="18">
        <f t="shared" si="4"/>
        <v>-140.9340000000002</v>
      </c>
      <c r="S23" s="22">
        <f>+Q23/TOTAL_RESUMEN_SEIN</f>
        <v>7.431863401803275E-3</v>
      </c>
    </row>
    <row r="24" spans="2:19" ht="21" customHeight="1" x14ac:dyDescent="0.25">
      <c r="B24" s="8" t="s">
        <v>49</v>
      </c>
      <c r="C24" s="26" t="s">
        <v>114</v>
      </c>
      <c r="D24" s="27">
        <v>901.91904000000056</v>
      </c>
      <c r="E24" s="17">
        <v>999.3499999999998</v>
      </c>
      <c r="F24" s="18">
        <f t="shared" si="0"/>
        <v>-97.430959999999232</v>
      </c>
      <c r="G24" s="19"/>
      <c r="H24" s="17"/>
      <c r="I24" s="20">
        <f t="shared" si="1"/>
        <v>0</v>
      </c>
      <c r="J24" s="21"/>
      <c r="K24" s="17"/>
      <c r="L24" s="18">
        <f t="shared" si="2"/>
        <v>0</v>
      </c>
      <c r="M24" s="19"/>
      <c r="N24" s="17"/>
      <c r="O24" s="20">
        <f t="shared" si="3"/>
        <v>0</v>
      </c>
      <c r="P24" s="21">
        <v>901.91904000000056</v>
      </c>
      <c r="Q24" s="17">
        <v>999.3499999999998</v>
      </c>
      <c r="R24" s="18">
        <f t="shared" si="4"/>
        <v>-97.430959999999232</v>
      </c>
      <c r="S24" s="22">
        <f>+Q24/TOTAL_RESUMEN_SEIN</f>
        <v>6.0782655623145112E-3</v>
      </c>
    </row>
    <row r="25" spans="2:19" ht="21" customHeight="1" x14ac:dyDescent="0.25">
      <c r="B25" s="8" t="s">
        <v>51</v>
      </c>
      <c r="C25" s="26" t="s">
        <v>84</v>
      </c>
      <c r="D25" s="27">
        <v>890.31335999999976</v>
      </c>
      <c r="E25" s="17">
        <v>863.55000000000018</v>
      </c>
      <c r="F25" s="18">
        <f t="shared" si="0"/>
        <v>26.763359999999579</v>
      </c>
      <c r="G25" s="19"/>
      <c r="H25" s="17"/>
      <c r="I25" s="20">
        <f t="shared" si="1"/>
        <v>0</v>
      </c>
      <c r="J25" s="21"/>
      <c r="K25" s="17"/>
      <c r="L25" s="18">
        <f t="shared" si="2"/>
        <v>0</v>
      </c>
      <c r="M25" s="19"/>
      <c r="N25" s="17"/>
      <c r="O25" s="20">
        <f t="shared" si="3"/>
        <v>0</v>
      </c>
      <c r="P25" s="21">
        <v>890.31335999999976</v>
      </c>
      <c r="Q25" s="17">
        <v>863.55000000000018</v>
      </c>
      <c r="R25" s="18">
        <f t="shared" si="4"/>
        <v>26.763359999999579</v>
      </c>
      <c r="S25" s="22">
        <f>+Q25/TOTAL_RESUMEN_SEIN</f>
        <v>5.2523002214806607E-3</v>
      </c>
    </row>
    <row r="26" spans="2:19" ht="21" customHeight="1" x14ac:dyDescent="0.25">
      <c r="B26" s="8" t="s">
        <v>53</v>
      </c>
      <c r="C26" s="26" t="s">
        <v>30</v>
      </c>
      <c r="D26" s="27">
        <v>1012.032</v>
      </c>
      <c r="E26" s="17">
        <v>792.65</v>
      </c>
      <c r="F26" s="18">
        <f t="shared" si="0"/>
        <v>219.38200000000006</v>
      </c>
      <c r="G26" s="19"/>
      <c r="H26" s="17"/>
      <c r="I26" s="20">
        <f t="shared" si="1"/>
        <v>0</v>
      </c>
      <c r="J26" s="21"/>
      <c r="K26" s="17"/>
      <c r="L26" s="18">
        <f t="shared" si="2"/>
        <v>0</v>
      </c>
      <c r="M26" s="19"/>
      <c r="N26" s="17"/>
      <c r="O26" s="20">
        <f t="shared" si="3"/>
        <v>0</v>
      </c>
      <c r="P26" s="21">
        <v>1012.032</v>
      </c>
      <c r="Q26" s="17">
        <v>792.65</v>
      </c>
      <c r="R26" s="18">
        <f t="shared" si="4"/>
        <v>219.38200000000006</v>
      </c>
      <c r="S26" s="22">
        <f>+Q26/TOTAL_RESUMEN_SEIN</f>
        <v>4.8210708940497303E-3</v>
      </c>
    </row>
    <row r="27" spans="2:19" ht="21" customHeight="1" x14ac:dyDescent="0.25">
      <c r="B27" s="8" t="s">
        <v>55</v>
      </c>
      <c r="C27" s="26" t="s">
        <v>50</v>
      </c>
      <c r="D27" s="27"/>
      <c r="E27" s="17"/>
      <c r="F27" s="18">
        <f t="shared" si="0"/>
        <v>0</v>
      </c>
      <c r="G27" s="19">
        <v>720</v>
      </c>
      <c r="H27" s="17">
        <v>697.29999999999973</v>
      </c>
      <c r="I27" s="20">
        <f t="shared" si="1"/>
        <v>22.700000000000273</v>
      </c>
      <c r="J27" s="21"/>
      <c r="K27" s="17"/>
      <c r="L27" s="18">
        <f t="shared" si="2"/>
        <v>0</v>
      </c>
      <c r="M27" s="19"/>
      <c r="N27" s="17"/>
      <c r="O27" s="20">
        <f t="shared" si="3"/>
        <v>0</v>
      </c>
      <c r="P27" s="21">
        <v>720</v>
      </c>
      <c r="Q27" s="17">
        <v>697.29999999999973</v>
      </c>
      <c r="R27" s="18">
        <f t="shared" si="4"/>
        <v>22.700000000000273</v>
      </c>
      <c r="S27" s="22">
        <f>+Q27/TOTAL_RESUMEN_SEIN</f>
        <v>4.2411313119546786E-3</v>
      </c>
    </row>
    <row r="28" spans="2:19" ht="21" customHeight="1" x14ac:dyDescent="0.25">
      <c r="B28" s="8" t="s">
        <v>57</v>
      </c>
      <c r="C28" s="26" t="s">
        <v>58</v>
      </c>
      <c r="D28" s="27">
        <v>552.42696000000024</v>
      </c>
      <c r="E28" s="17">
        <v>576.30000000000007</v>
      </c>
      <c r="F28" s="18">
        <f t="shared" si="0"/>
        <v>-23.873039999999833</v>
      </c>
      <c r="G28" s="19"/>
      <c r="H28" s="17"/>
      <c r="I28" s="20">
        <f t="shared" si="1"/>
        <v>0</v>
      </c>
      <c r="J28" s="21"/>
      <c r="K28" s="17"/>
      <c r="L28" s="18">
        <f t="shared" si="2"/>
        <v>0</v>
      </c>
      <c r="M28" s="19"/>
      <c r="N28" s="17"/>
      <c r="O28" s="20">
        <f t="shared" si="3"/>
        <v>0</v>
      </c>
      <c r="P28" s="21">
        <v>552.42696000000024</v>
      </c>
      <c r="Q28" s="17">
        <v>576.30000000000007</v>
      </c>
      <c r="R28" s="18">
        <f t="shared" si="4"/>
        <v>-23.873039999999833</v>
      </c>
      <c r="S28" s="22">
        <f>+Q28/TOTAL_RESUMEN_SEIN</f>
        <v>3.5051828123899074E-3</v>
      </c>
    </row>
    <row r="29" spans="2:19" ht="21" customHeight="1" x14ac:dyDescent="0.25">
      <c r="B29" s="8" t="s">
        <v>59</v>
      </c>
      <c r="C29" s="26" t="s">
        <v>124</v>
      </c>
      <c r="D29" s="27">
        <v>543.36647999999968</v>
      </c>
      <c r="E29" s="17">
        <v>544.85000000000014</v>
      </c>
      <c r="F29" s="18">
        <f t="shared" si="0"/>
        <v>-1.4835200000004534</v>
      </c>
      <c r="G29" s="19"/>
      <c r="H29" s="17"/>
      <c r="I29" s="20">
        <f t="shared" si="1"/>
        <v>0</v>
      </c>
      <c r="J29" s="21"/>
      <c r="K29" s="17"/>
      <c r="L29" s="18">
        <f t="shared" si="2"/>
        <v>0</v>
      </c>
      <c r="M29" s="19"/>
      <c r="N29" s="17"/>
      <c r="O29" s="20">
        <f t="shared" si="3"/>
        <v>0</v>
      </c>
      <c r="P29" s="21">
        <v>543.36647999999968</v>
      </c>
      <c r="Q29" s="17">
        <v>544.85000000000014</v>
      </c>
      <c r="R29" s="18">
        <f t="shared" si="4"/>
        <v>-1.4835200000004534</v>
      </c>
      <c r="S29" s="22">
        <f>+Q29/TOTAL_RESUMEN_SEIN</f>
        <v>3.3138970246931135E-3</v>
      </c>
    </row>
    <row r="30" spans="2:19" ht="21" customHeight="1" x14ac:dyDescent="0.25">
      <c r="B30" s="8" t="s">
        <v>61</v>
      </c>
      <c r="C30" s="26" t="s">
        <v>112</v>
      </c>
      <c r="D30" s="27">
        <v>469.20816000000008</v>
      </c>
      <c r="E30" s="17">
        <v>494.50000000000011</v>
      </c>
      <c r="F30" s="18">
        <f t="shared" si="0"/>
        <v>-25.291840000000036</v>
      </c>
      <c r="G30" s="19"/>
      <c r="H30" s="17"/>
      <c r="I30" s="20">
        <f t="shared" si="1"/>
        <v>0</v>
      </c>
      <c r="J30" s="21"/>
      <c r="K30" s="17"/>
      <c r="L30" s="18">
        <f t="shared" si="2"/>
        <v>0</v>
      </c>
      <c r="M30" s="19"/>
      <c r="N30" s="17"/>
      <c r="O30" s="20">
        <f t="shared" si="3"/>
        <v>0</v>
      </c>
      <c r="P30" s="21">
        <v>469.20816000000008</v>
      </c>
      <c r="Q30" s="17">
        <v>494.50000000000011</v>
      </c>
      <c r="R30" s="18">
        <f t="shared" si="4"/>
        <v>-25.291840000000036</v>
      </c>
      <c r="S30" s="22">
        <f>+Q30/TOTAL_RESUMEN_SEIN</f>
        <v>3.0076572978081023E-3</v>
      </c>
    </row>
    <row r="31" spans="2:19" ht="21" customHeight="1" x14ac:dyDescent="0.25">
      <c r="B31" s="8" t="s">
        <v>63</v>
      </c>
      <c r="C31" s="26" t="s">
        <v>108</v>
      </c>
      <c r="D31" s="27">
        <v>293.25503999999995</v>
      </c>
      <c r="E31" s="17">
        <v>472.0000000000004</v>
      </c>
      <c r="F31" s="18">
        <f t="shared" si="0"/>
        <v>-178.74496000000045</v>
      </c>
      <c r="G31" s="19"/>
      <c r="H31" s="17"/>
      <c r="I31" s="20">
        <f t="shared" si="1"/>
        <v>0</v>
      </c>
      <c r="J31" s="21"/>
      <c r="K31" s="17"/>
      <c r="L31" s="18">
        <f t="shared" si="2"/>
        <v>0</v>
      </c>
      <c r="M31" s="19"/>
      <c r="N31" s="17"/>
      <c r="O31" s="20">
        <f t="shared" si="3"/>
        <v>0</v>
      </c>
      <c r="P31" s="21">
        <v>293.25503999999995</v>
      </c>
      <c r="Q31" s="17">
        <v>472.0000000000004</v>
      </c>
      <c r="R31" s="18">
        <f t="shared" si="4"/>
        <v>-178.74496000000045</v>
      </c>
      <c r="S31" s="22">
        <f>+Q31/TOTAL_RESUMEN_SEIN</f>
        <v>2.8708073702030843E-3</v>
      </c>
    </row>
    <row r="32" spans="2:19" ht="21" customHeight="1" x14ac:dyDescent="0.25">
      <c r="B32" s="8" t="s">
        <v>65</v>
      </c>
      <c r="C32" s="26" t="s">
        <v>54</v>
      </c>
      <c r="D32" s="27">
        <v>523.19999999999982</v>
      </c>
      <c r="E32" s="17">
        <v>419.2</v>
      </c>
      <c r="F32" s="18">
        <f t="shared" si="0"/>
        <v>103.99999999999983</v>
      </c>
      <c r="G32" s="19"/>
      <c r="H32" s="17"/>
      <c r="I32" s="20">
        <f t="shared" si="1"/>
        <v>0</v>
      </c>
      <c r="J32" s="21"/>
      <c r="K32" s="17"/>
      <c r="L32" s="18">
        <f t="shared" si="2"/>
        <v>0</v>
      </c>
      <c r="M32" s="19"/>
      <c r="N32" s="17"/>
      <c r="O32" s="20">
        <f t="shared" si="3"/>
        <v>0</v>
      </c>
      <c r="P32" s="21">
        <v>523.19999999999982</v>
      </c>
      <c r="Q32" s="17">
        <v>419.2</v>
      </c>
      <c r="R32" s="18">
        <f t="shared" si="4"/>
        <v>103.99999999999983</v>
      </c>
      <c r="S32" s="22">
        <f>+Q32/TOTAL_RESUMEN_SEIN</f>
        <v>2.5496662067566352E-3</v>
      </c>
    </row>
    <row r="33" spans="2:19" ht="21" customHeight="1" x14ac:dyDescent="0.25">
      <c r="B33" s="8" t="s">
        <v>67</v>
      </c>
      <c r="C33" s="26" t="s">
        <v>110</v>
      </c>
      <c r="D33" s="27">
        <v>403.51896000000039</v>
      </c>
      <c r="E33" s="17">
        <v>405.59999999999968</v>
      </c>
      <c r="F33" s="18">
        <f t="shared" si="0"/>
        <v>-2.081039999999291</v>
      </c>
      <c r="G33" s="19"/>
      <c r="H33" s="17"/>
      <c r="I33" s="20">
        <f t="shared" si="1"/>
        <v>0</v>
      </c>
      <c r="J33" s="21"/>
      <c r="K33" s="17"/>
      <c r="L33" s="18">
        <f t="shared" si="2"/>
        <v>0</v>
      </c>
      <c r="M33" s="19"/>
      <c r="N33" s="17"/>
      <c r="O33" s="20">
        <f t="shared" si="3"/>
        <v>0</v>
      </c>
      <c r="P33" s="21">
        <v>403.51896000000039</v>
      </c>
      <c r="Q33" s="17">
        <v>405.59999999999968</v>
      </c>
      <c r="R33" s="18">
        <f t="shared" si="4"/>
        <v>-2.081039999999291</v>
      </c>
      <c r="S33" s="22">
        <f>+Q33/TOTAL_RESUMEN_SEIN</f>
        <v>2.4669480282931548E-3</v>
      </c>
    </row>
    <row r="34" spans="2:19" ht="21" customHeight="1" x14ac:dyDescent="0.25">
      <c r="B34" s="8" t="s">
        <v>69</v>
      </c>
      <c r="C34" s="26" t="s">
        <v>24</v>
      </c>
      <c r="D34" s="27">
        <v>381.93792000000025</v>
      </c>
      <c r="E34" s="17">
        <v>396.75</v>
      </c>
      <c r="F34" s="18">
        <f t="shared" si="0"/>
        <v>-14.812079999999753</v>
      </c>
      <c r="G34" s="19"/>
      <c r="H34" s="17"/>
      <c r="I34" s="20">
        <f t="shared" si="1"/>
        <v>0</v>
      </c>
      <c r="J34" s="21"/>
      <c r="K34" s="17"/>
      <c r="L34" s="18">
        <f t="shared" si="2"/>
        <v>0</v>
      </c>
      <c r="M34" s="19"/>
      <c r="N34" s="17"/>
      <c r="O34" s="20">
        <f t="shared" si="3"/>
        <v>0</v>
      </c>
      <c r="P34" s="21">
        <v>381.93792000000025</v>
      </c>
      <c r="Q34" s="17">
        <v>396.75</v>
      </c>
      <c r="R34" s="18">
        <f t="shared" si="4"/>
        <v>-14.812079999999753</v>
      </c>
      <c r="S34" s="22">
        <f>+Q34/TOTAL_RESUMEN_SEIN</f>
        <v>2.4131203901018488E-3</v>
      </c>
    </row>
    <row r="35" spans="2:19" ht="21" customHeight="1" x14ac:dyDescent="0.25">
      <c r="B35" s="8" t="s">
        <v>71</v>
      </c>
      <c r="C35" s="26" t="s">
        <v>80</v>
      </c>
      <c r="D35" s="27"/>
      <c r="E35" s="17"/>
      <c r="F35" s="18">
        <f t="shared" si="0"/>
        <v>0</v>
      </c>
      <c r="G35" s="19"/>
      <c r="H35" s="17"/>
      <c r="I35" s="20">
        <f t="shared" si="1"/>
        <v>0</v>
      </c>
      <c r="J35" s="21"/>
      <c r="K35" s="17"/>
      <c r="L35" s="18">
        <f t="shared" si="2"/>
        <v>0</v>
      </c>
      <c r="M35" s="19">
        <v>358.48950000000002</v>
      </c>
      <c r="N35" s="17">
        <v>395.14999999999992</v>
      </c>
      <c r="O35" s="20">
        <f t="shared" si="3"/>
        <v>-36.6604999999999</v>
      </c>
      <c r="P35" s="21">
        <v>358.48950000000002</v>
      </c>
      <c r="Q35" s="17">
        <v>395.14999999999992</v>
      </c>
      <c r="R35" s="18">
        <f t="shared" si="4"/>
        <v>-36.6604999999999</v>
      </c>
      <c r="S35" s="22">
        <f>+Q35/TOTAL_RESUMEN_SEIN</f>
        <v>2.4033888396943802E-3</v>
      </c>
    </row>
    <row r="36" spans="2:19" ht="21" customHeight="1" x14ac:dyDescent="0.25">
      <c r="B36" s="8" t="s">
        <v>73</v>
      </c>
      <c r="C36" s="26" t="s">
        <v>26</v>
      </c>
      <c r="D36" s="27"/>
      <c r="E36" s="17"/>
      <c r="F36" s="18">
        <f t="shared" si="0"/>
        <v>0</v>
      </c>
      <c r="G36" s="19">
        <v>1364.9648149999998</v>
      </c>
      <c r="H36" s="17">
        <v>391.90000000000009</v>
      </c>
      <c r="I36" s="20">
        <f t="shared" si="1"/>
        <v>973.06481499999973</v>
      </c>
      <c r="J36" s="21"/>
      <c r="K36" s="17"/>
      <c r="L36" s="18">
        <f t="shared" si="2"/>
        <v>0</v>
      </c>
      <c r="M36" s="19"/>
      <c r="N36" s="17"/>
      <c r="O36" s="20">
        <f t="shared" si="3"/>
        <v>0</v>
      </c>
      <c r="P36" s="21">
        <v>1364.9648149999998</v>
      </c>
      <c r="Q36" s="17">
        <v>391.90000000000009</v>
      </c>
      <c r="R36" s="18">
        <f t="shared" si="4"/>
        <v>973.06481499999973</v>
      </c>
      <c r="S36" s="22">
        <f>+Q36/TOTAL_RESUMEN_SEIN</f>
        <v>2.3836216279292119E-3</v>
      </c>
    </row>
    <row r="37" spans="2:19" ht="21" customHeight="1" x14ac:dyDescent="0.25">
      <c r="B37" s="8" t="s">
        <v>75</v>
      </c>
      <c r="C37" s="26" t="s">
        <v>56</v>
      </c>
      <c r="D37" s="27"/>
      <c r="E37" s="17"/>
      <c r="F37" s="18">
        <f t="shared" si="0"/>
        <v>0</v>
      </c>
      <c r="G37" s="19">
        <v>312</v>
      </c>
      <c r="H37" s="17">
        <v>353.6</v>
      </c>
      <c r="I37" s="20">
        <f t="shared" si="1"/>
        <v>-41.600000000000023</v>
      </c>
      <c r="J37" s="21"/>
      <c r="K37" s="17"/>
      <c r="L37" s="18">
        <f t="shared" si="2"/>
        <v>0</v>
      </c>
      <c r="M37" s="19"/>
      <c r="N37" s="17"/>
      <c r="O37" s="20">
        <f t="shared" si="3"/>
        <v>0</v>
      </c>
      <c r="P37" s="21">
        <v>312</v>
      </c>
      <c r="Q37" s="17">
        <v>353.6</v>
      </c>
      <c r="R37" s="18">
        <f t="shared" si="4"/>
        <v>-41.600000000000023</v>
      </c>
      <c r="S37" s="22">
        <f>+Q37/TOTAL_RESUMEN_SEIN</f>
        <v>2.1506726400504447E-3</v>
      </c>
    </row>
    <row r="38" spans="2:19" ht="21" customHeight="1" x14ac:dyDescent="0.25">
      <c r="B38" s="8" t="s">
        <v>77</v>
      </c>
      <c r="C38" s="26" t="s">
        <v>130</v>
      </c>
      <c r="D38" s="27"/>
      <c r="E38" s="17"/>
      <c r="F38" s="18">
        <f t="shared" si="0"/>
        <v>0</v>
      </c>
      <c r="G38" s="19"/>
      <c r="H38" s="17"/>
      <c r="I38" s="20">
        <f t="shared" si="1"/>
        <v>0</v>
      </c>
      <c r="J38" s="21"/>
      <c r="K38" s="17"/>
      <c r="L38" s="18">
        <f t="shared" si="2"/>
        <v>0</v>
      </c>
      <c r="M38" s="19">
        <v>284.10200000000003</v>
      </c>
      <c r="N38" s="17">
        <v>343.85</v>
      </c>
      <c r="O38" s="20">
        <f t="shared" si="3"/>
        <v>-59.74799999999999</v>
      </c>
      <c r="P38" s="21">
        <v>284.10200000000003</v>
      </c>
      <c r="Q38" s="17">
        <v>343.85</v>
      </c>
      <c r="R38" s="18">
        <f t="shared" si="4"/>
        <v>-59.74799999999999</v>
      </c>
      <c r="S38" s="22">
        <f>+Q38/TOTAL_RESUMEN_SEIN</f>
        <v>2.0913710047549359E-3</v>
      </c>
    </row>
    <row r="39" spans="2:19" ht="21" customHeight="1" x14ac:dyDescent="0.25">
      <c r="B39" s="8" t="s">
        <v>79</v>
      </c>
      <c r="C39" s="26" t="s">
        <v>120</v>
      </c>
      <c r="D39" s="27">
        <v>258.06455999999969</v>
      </c>
      <c r="E39" s="17">
        <v>331.95000000000005</v>
      </c>
      <c r="F39" s="18">
        <f t="shared" si="0"/>
        <v>-73.885440000000358</v>
      </c>
      <c r="G39" s="19"/>
      <c r="H39" s="17"/>
      <c r="I39" s="20">
        <f t="shared" si="1"/>
        <v>0</v>
      </c>
      <c r="J39" s="21"/>
      <c r="K39" s="17"/>
      <c r="L39" s="18">
        <f t="shared" si="2"/>
        <v>0</v>
      </c>
      <c r="M39" s="19"/>
      <c r="N39" s="17"/>
      <c r="O39" s="20">
        <f t="shared" si="3"/>
        <v>0</v>
      </c>
      <c r="P39" s="21">
        <v>258.06455999999969</v>
      </c>
      <c r="Q39" s="17">
        <v>331.95000000000005</v>
      </c>
      <c r="R39" s="18">
        <f t="shared" si="4"/>
        <v>-73.885440000000358</v>
      </c>
      <c r="S39" s="22">
        <f>+Q39/TOTAL_RESUMEN_SEIN</f>
        <v>2.0189925985993921E-3</v>
      </c>
    </row>
    <row r="40" spans="2:19" ht="21" customHeight="1" x14ac:dyDescent="0.25">
      <c r="B40" s="8" t="s">
        <v>81</v>
      </c>
      <c r="C40" s="26" t="s">
        <v>66</v>
      </c>
      <c r="D40" s="27"/>
      <c r="E40" s="17"/>
      <c r="F40" s="18">
        <f t="shared" si="0"/>
        <v>0</v>
      </c>
      <c r="G40" s="19">
        <v>360</v>
      </c>
      <c r="H40" s="17">
        <v>326.85000000000008</v>
      </c>
      <c r="I40" s="20">
        <f t="shared" si="1"/>
        <v>33.14999999999992</v>
      </c>
      <c r="J40" s="21"/>
      <c r="K40" s="17"/>
      <c r="L40" s="18">
        <f t="shared" si="2"/>
        <v>0</v>
      </c>
      <c r="M40" s="19"/>
      <c r="N40" s="17"/>
      <c r="O40" s="20">
        <f t="shared" si="3"/>
        <v>0</v>
      </c>
      <c r="P40" s="21">
        <v>360</v>
      </c>
      <c r="Q40" s="17">
        <v>326.85000000000008</v>
      </c>
      <c r="R40" s="18">
        <f t="shared" si="4"/>
        <v>33.14999999999992</v>
      </c>
      <c r="S40" s="22">
        <f>+Q40/TOTAL_RESUMEN_SEIN</f>
        <v>1.9879732816755879E-3</v>
      </c>
    </row>
    <row r="41" spans="2:19" ht="21" customHeight="1" x14ac:dyDescent="0.25">
      <c r="B41" s="8" t="s">
        <v>83</v>
      </c>
      <c r="C41" s="26" t="s">
        <v>34</v>
      </c>
      <c r="D41" s="27">
        <v>92.319120000000069</v>
      </c>
      <c r="E41" s="17">
        <v>169.55000000000004</v>
      </c>
      <c r="F41" s="18">
        <f t="shared" si="0"/>
        <v>-77.230879999999971</v>
      </c>
      <c r="G41" s="19">
        <v>515.45400000000041</v>
      </c>
      <c r="H41" s="17">
        <v>110.85</v>
      </c>
      <c r="I41" s="20">
        <f t="shared" si="1"/>
        <v>404.60400000000038</v>
      </c>
      <c r="J41" s="21"/>
      <c r="K41" s="17"/>
      <c r="L41" s="18">
        <f t="shared" si="2"/>
        <v>0</v>
      </c>
      <c r="M41" s="19"/>
      <c r="N41" s="17"/>
      <c r="O41" s="20">
        <f t="shared" si="3"/>
        <v>0</v>
      </c>
      <c r="P41" s="21">
        <v>607.77312000000052</v>
      </c>
      <c r="Q41" s="17">
        <v>280.40000000000003</v>
      </c>
      <c r="R41" s="18">
        <f t="shared" si="4"/>
        <v>327.37312000000048</v>
      </c>
      <c r="S41" s="22">
        <f>+Q41/TOTAL_RESUMEN_SEIN</f>
        <v>1.7054542089087802E-3</v>
      </c>
    </row>
    <row r="42" spans="2:19" ht="21" customHeight="1" x14ac:dyDescent="0.25">
      <c r="B42" s="8" t="s">
        <v>85</v>
      </c>
      <c r="C42" s="26" t="s">
        <v>128</v>
      </c>
      <c r="D42" s="27"/>
      <c r="E42" s="17"/>
      <c r="F42" s="18">
        <f t="shared" si="0"/>
        <v>0</v>
      </c>
      <c r="G42" s="19"/>
      <c r="H42" s="17"/>
      <c r="I42" s="20">
        <f t="shared" si="1"/>
        <v>0</v>
      </c>
      <c r="J42" s="21"/>
      <c r="K42" s="17"/>
      <c r="L42" s="18">
        <f t="shared" si="2"/>
        <v>0</v>
      </c>
      <c r="M42" s="19">
        <v>222.16399999999999</v>
      </c>
      <c r="N42" s="17">
        <v>263.89999999999992</v>
      </c>
      <c r="O42" s="20">
        <f t="shared" si="3"/>
        <v>-41.735999999999933</v>
      </c>
      <c r="P42" s="21">
        <v>222.16399999999999</v>
      </c>
      <c r="Q42" s="17">
        <v>263.89999999999992</v>
      </c>
      <c r="R42" s="18">
        <f t="shared" si="4"/>
        <v>-41.735999999999933</v>
      </c>
      <c r="S42" s="22">
        <f>+Q42/TOTAL_RESUMEN_SEIN</f>
        <v>1.605097595331765E-3</v>
      </c>
    </row>
    <row r="43" spans="2:19" ht="21" customHeight="1" x14ac:dyDescent="0.25">
      <c r="B43" s="8" t="s">
        <v>87</v>
      </c>
      <c r="C43" s="26" t="s">
        <v>116</v>
      </c>
      <c r="D43" s="27">
        <v>235.69266000000013</v>
      </c>
      <c r="E43" s="17">
        <v>235.3</v>
      </c>
      <c r="F43" s="18">
        <f t="shared" si="0"/>
        <v>0.39266000000012014</v>
      </c>
      <c r="G43" s="19"/>
      <c r="H43" s="17"/>
      <c r="I43" s="20">
        <f t="shared" si="1"/>
        <v>0</v>
      </c>
      <c r="J43" s="21"/>
      <c r="K43" s="17"/>
      <c r="L43" s="18">
        <f t="shared" si="2"/>
        <v>0</v>
      </c>
      <c r="M43" s="19"/>
      <c r="N43" s="17"/>
      <c r="O43" s="20">
        <f t="shared" si="3"/>
        <v>0</v>
      </c>
      <c r="P43" s="21">
        <v>235.69266000000013</v>
      </c>
      <c r="Q43" s="17">
        <v>235.3</v>
      </c>
      <c r="R43" s="18">
        <f t="shared" si="4"/>
        <v>0.39266000000012014</v>
      </c>
      <c r="S43" s="22">
        <f>+Q43/TOTAL_RESUMEN_SEIN</f>
        <v>1.4311461317982738E-3</v>
      </c>
    </row>
    <row r="44" spans="2:19" ht="21" customHeight="1" x14ac:dyDescent="0.25">
      <c r="B44" s="8" t="s">
        <v>89</v>
      </c>
      <c r="C44" s="26" t="s">
        <v>126</v>
      </c>
      <c r="D44" s="27">
        <v>216</v>
      </c>
      <c r="E44" s="17">
        <v>234.40000000000006</v>
      </c>
      <c r="F44" s="18">
        <f t="shared" si="0"/>
        <v>-18.400000000000063</v>
      </c>
      <c r="G44" s="19"/>
      <c r="H44" s="17"/>
      <c r="I44" s="20">
        <f t="shared" si="1"/>
        <v>0</v>
      </c>
      <c r="J44" s="21"/>
      <c r="K44" s="17"/>
      <c r="L44" s="18">
        <f t="shared" si="2"/>
        <v>0</v>
      </c>
      <c r="M44" s="19"/>
      <c r="N44" s="17"/>
      <c r="O44" s="20">
        <f t="shared" si="3"/>
        <v>0</v>
      </c>
      <c r="P44" s="21">
        <v>216</v>
      </c>
      <c r="Q44" s="17">
        <v>234.40000000000006</v>
      </c>
      <c r="R44" s="18">
        <f t="shared" si="4"/>
        <v>-18.400000000000063</v>
      </c>
      <c r="S44" s="22">
        <f>+Q44/TOTAL_RESUMEN_SEIN</f>
        <v>1.4256721346940732E-3</v>
      </c>
    </row>
    <row r="45" spans="2:19" ht="21" customHeight="1" x14ac:dyDescent="0.25">
      <c r="B45" s="8" t="s">
        <v>91</v>
      </c>
      <c r="C45" s="26" t="s">
        <v>106</v>
      </c>
      <c r="D45" s="27">
        <v>240</v>
      </c>
      <c r="E45" s="17">
        <v>232.09999999999997</v>
      </c>
      <c r="F45" s="18">
        <f t="shared" si="0"/>
        <v>7.9000000000000341</v>
      </c>
      <c r="G45" s="19"/>
      <c r="H45" s="17"/>
      <c r="I45" s="20">
        <f t="shared" si="1"/>
        <v>0</v>
      </c>
      <c r="J45" s="21"/>
      <c r="K45" s="17"/>
      <c r="L45" s="18">
        <f t="shared" si="2"/>
        <v>0</v>
      </c>
      <c r="M45" s="19"/>
      <c r="N45" s="17"/>
      <c r="O45" s="20">
        <f t="shared" si="3"/>
        <v>0</v>
      </c>
      <c r="P45" s="21">
        <v>240</v>
      </c>
      <c r="Q45" s="17">
        <v>232.09999999999997</v>
      </c>
      <c r="R45" s="18">
        <f t="shared" si="4"/>
        <v>7.9000000000000341</v>
      </c>
      <c r="S45" s="22">
        <f>+Q45/TOTAL_RESUMEN_SEIN</f>
        <v>1.4116830309833374E-3</v>
      </c>
    </row>
    <row r="46" spans="2:19" ht="21" customHeight="1" x14ac:dyDescent="0.25">
      <c r="B46" s="8" t="s">
        <v>93</v>
      </c>
      <c r="C46" s="26" t="s">
        <v>122</v>
      </c>
      <c r="D46" s="27"/>
      <c r="E46" s="17"/>
      <c r="F46" s="18">
        <f t="shared" si="0"/>
        <v>0</v>
      </c>
      <c r="G46" s="19">
        <v>230.4000000000002</v>
      </c>
      <c r="H46" s="17">
        <v>202.95000000000002</v>
      </c>
      <c r="I46" s="20">
        <f t="shared" si="1"/>
        <v>27.450000000000188</v>
      </c>
      <c r="J46" s="21"/>
      <c r="K46" s="17"/>
      <c r="L46" s="18">
        <f t="shared" si="2"/>
        <v>0</v>
      </c>
      <c r="M46" s="19"/>
      <c r="N46" s="17"/>
      <c r="O46" s="20">
        <f t="shared" si="3"/>
        <v>0</v>
      </c>
      <c r="P46" s="21">
        <v>230.4000000000002</v>
      </c>
      <c r="Q46" s="17">
        <v>202.95000000000002</v>
      </c>
      <c r="R46" s="18">
        <f t="shared" si="4"/>
        <v>27.450000000000188</v>
      </c>
      <c r="S46" s="22">
        <f>+Q46/TOTAL_RESUMEN_SEIN</f>
        <v>1.2343863469972786E-3</v>
      </c>
    </row>
    <row r="47" spans="2:19" ht="21" customHeight="1" x14ac:dyDescent="0.25">
      <c r="B47" s="8" t="s">
        <v>95</v>
      </c>
      <c r="C47" s="28" t="s">
        <v>118</v>
      </c>
      <c r="D47" s="27"/>
      <c r="E47" s="17"/>
      <c r="F47" s="18">
        <f t="shared" si="0"/>
        <v>0</v>
      </c>
      <c r="G47" s="19">
        <v>199.91999999999996</v>
      </c>
      <c r="H47" s="17">
        <v>185.32999999999996</v>
      </c>
      <c r="I47" s="20">
        <f t="shared" si="1"/>
        <v>14.590000000000003</v>
      </c>
      <c r="J47" s="21"/>
      <c r="K47" s="17"/>
      <c r="L47" s="18">
        <f t="shared" si="2"/>
        <v>0</v>
      </c>
      <c r="M47" s="19"/>
      <c r="N47" s="17"/>
      <c r="O47" s="20">
        <f t="shared" si="3"/>
        <v>0</v>
      </c>
      <c r="P47" s="21">
        <v>199.91999999999996</v>
      </c>
      <c r="Q47" s="17">
        <v>185.32999999999996</v>
      </c>
      <c r="R47" s="18">
        <f t="shared" si="4"/>
        <v>14.590000000000003</v>
      </c>
      <c r="S47" s="22">
        <f>+Q47/TOTAL_RESUMEN_SEIN</f>
        <v>1.1272176481350361E-3</v>
      </c>
    </row>
    <row r="48" spans="2:19" ht="21" customHeight="1" x14ac:dyDescent="0.25">
      <c r="B48" s="8" t="s">
        <v>97</v>
      </c>
      <c r="C48" s="28" t="s">
        <v>62</v>
      </c>
      <c r="D48" s="29"/>
      <c r="E48" s="30"/>
      <c r="F48" s="31">
        <f t="shared" si="0"/>
        <v>0</v>
      </c>
      <c r="G48" s="32">
        <v>182.37600000000012</v>
      </c>
      <c r="H48" s="30">
        <v>182.74999999999994</v>
      </c>
      <c r="I48" s="33">
        <f t="shared" si="1"/>
        <v>-0.37399999999982469</v>
      </c>
      <c r="J48" s="34"/>
      <c r="K48" s="30"/>
      <c r="L48" s="31">
        <f t="shared" si="2"/>
        <v>0</v>
      </c>
      <c r="M48" s="32"/>
      <c r="N48" s="30"/>
      <c r="O48" s="33">
        <f t="shared" si="3"/>
        <v>0</v>
      </c>
      <c r="P48" s="34">
        <v>182.37600000000012</v>
      </c>
      <c r="Q48" s="30">
        <v>182.74999999999994</v>
      </c>
      <c r="R48" s="31">
        <f t="shared" si="4"/>
        <v>-0.37399999999982469</v>
      </c>
      <c r="S48" s="35">
        <f>+Q48/TOTAL_RESUMEN_SEIN</f>
        <v>1.1115255231029938E-3</v>
      </c>
    </row>
    <row r="49" spans="1:19" ht="21" customHeight="1" x14ac:dyDescent="0.25">
      <c r="B49" s="8" t="s">
        <v>99</v>
      </c>
      <c r="C49" s="28" t="s">
        <v>72</v>
      </c>
      <c r="D49" s="29"/>
      <c r="E49" s="30"/>
      <c r="F49" s="31">
        <f t="shared" si="0"/>
        <v>0</v>
      </c>
      <c r="G49" s="32"/>
      <c r="H49" s="30"/>
      <c r="I49" s="33">
        <f t="shared" si="1"/>
        <v>0</v>
      </c>
      <c r="J49" s="34">
        <v>180.72300000000001</v>
      </c>
      <c r="K49" s="30">
        <v>171.1</v>
      </c>
      <c r="L49" s="31">
        <f t="shared" si="2"/>
        <v>9.6230000000000189</v>
      </c>
      <c r="M49" s="32"/>
      <c r="N49" s="30"/>
      <c r="O49" s="33">
        <f t="shared" si="3"/>
        <v>0</v>
      </c>
      <c r="P49" s="34">
        <v>180.72300000000001</v>
      </c>
      <c r="Q49" s="30">
        <v>171.1</v>
      </c>
      <c r="R49" s="31">
        <f t="shared" si="4"/>
        <v>9.6230000000000189</v>
      </c>
      <c r="S49" s="35">
        <f>+Q49/TOTAL_RESUMEN_SEIN</f>
        <v>1.0406676716986172E-3</v>
      </c>
    </row>
    <row r="50" spans="1:19" ht="21" customHeight="1" x14ac:dyDescent="0.25">
      <c r="B50" s="8" t="s">
        <v>101</v>
      </c>
      <c r="C50" s="28" t="s">
        <v>74</v>
      </c>
      <c r="D50" s="29"/>
      <c r="E50" s="30"/>
      <c r="F50" s="31">
        <f t="shared" si="0"/>
        <v>0</v>
      </c>
      <c r="G50" s="32"/>
      <c r="H50" s="30"/>
      <c r="I50" s="33">
        <f t="shared" si="1"/>
        <v>0</v>
      </c>
      <c r="J50" s="34">
        <v>186.04250000000005</v>
      </c>
      <c r="K50" s="30">
        <v>148.19999999999999</v>
      </c>
      <c r="L50" s="31">
        <f t="shared" si="2"/>
        <v>37.842500000000058</v>
      </c>
      <c r="M50" s="32"/>
      <c r="N50" s="30"/>
      <c r="O50" s="33">
        <f t="shared" si="3"/>
        <v>0</v>
      </c>
      <c r="P50" s="34">
        <v>186.04250000000005</v>
      </c>
      <c r="Q50" s="30">
        <v>148.19999999999999</v>
      </c>
      <c r="R50" s="31">
        <f t="shared" si="4"/>
        <v>37.842500000000058</v>
      </c>
      <c r="S50" s="35">
        <f>+Q50/TOTAL_RESUMEN_SEIN</f>
        <v>9.0138485649173027E-4</v>
      </c>
    </row>
    <row r="51" spans="1:19" ht="21" customHeight="1" x14ac:dyDescent="0.25">
      <c r="B51" s="8" t="s">
        <v>103</v>
      </c>
      <c r="C51" s="28" t="s">
        <v>78</v>
      </c>
      <c r="D51" s="29">
        <v>144</v>
      </c>
      <c r="E51" s="30">
        <v>138.65000000000012</v>
      </c>
      <c r="F51" s="31">
        <f t="shared" si="0"/>
        <v>5.3499999999998806</v>
      </c>
      <c r="G51" s="32"/>
      <c r="H51" s="30"/>
      <c r="I51" s="33">
        <f t="shared" si="1"/>
        <v>0</v>
      </c>
      <c r="J51" s="34"/>
      <c r="K51" s="30"/>
      <c r="L51" s="31">
        <f t="shared" si="2"/>
        <v>0</v>
      </c>
      <c r="M51" s="32"/>
      <c r="N51" s="30"/>
      <c r="O51" s="33">
        <f t="shared" si="3"/>
        <v>0</v>
      </c>
      <c r="P51" s="34">
        <v>144</v>
      </c>
      <c r="Q51" s="30">
        <v>138.65000000000012</v>
      </c>
      <c r="R51" s="31">
        <f t="shared" si="4"/>
        <v>5.3499999999998806</v>
      </c>
      <c r="S51" s="35">
        <f>+Q51/TOTAL_RESUMEN_SEIN</f>
        <v>8.4329966499715602E-4</v>
      </c>
    </row>
    <row r="52" spans="1:19" ht="21" customHeight="1" x14ac:dyDescent="0.25">
      <c r="B52" s="8" t="s">
        <v>105</v>
      </c>
      <c r="C52" s="28" t="s">
        <v>68</v>
      </c>
      <c r="D52" s="29"/>
      <c r="E52" s="30"/>
      <c r="F52" s="31">
        <f t="shared" si="0"/>
        <v>0</v>
      </c>
      <c r="G52" s="32"/>
      <c r="H52" s="30"/>
      <c r="I52" s="33">
        <f t="shared" si="1"/>
        <v>0</v>
      </c>
      <c r="J52" s="34">
        <v>148.13799999999998</v>
      </c>
      <c r="K52" s="30">
        <v>130.75000000000003</v>
      </c>
      <c r="L52" s="31">
        <f t="shared" si="2"/>
        <v>17.387999999999948</v>
      </c>
      <c r="M52" s="32"/>
      <c r="N52" s="30"/>
      <c r="O52" s="33">
        <f t="shared" si="3"/>
        <v>0</v>
      </c>
      <c r="P52" s="34">
        <v>148.13799999999998</v>
      </c>
      <c r="Q52" s="30">
        <v>130.75000000000003</v>
      </c>
      <c r="R52" s="31">
        <f t="shared" si="4"/>
        <v>17.387999999999948</v>
      </c>
      <c r="S52" s="35">
        <f>+Q52/TOTAL_RESUMEN_SEIN</f>
        <v>7.9525013486028185E-4</v>
      </c>
    </row>
    <row r="53" spans="1:19" ht="21" customHeight="1" x14ac:dyDescent="0.25">
      <c r="B53" s="8" t="s">
        <v>107</v>
      </c>
      <c r="C53" s="28" t="s">
        <v>70</v>
      </c>
      <c r="D53" s="29"/>
      <c r="E53" s="30"/>
      <c r="F53" s="31">
        <f t="shared" si="0"/>
        <v>0</v>
      </c>
      <c r="G53" s="32"/>
      <c r="H53" s="30"/>
      <c r="I53" s="33">
        <f t="shared" si="1"/>
        <v>0</v>
      </c>
      <c r="J53" s="34">
        <v>141.15300000000002</v>
      </c>
      <c r="K53" s="30">
        <v>128.6</v>
      </c>
      <c r="L53" s="31">
        <f t="shared" si="2"/>
        <v>12.553000000000026</v>
      </c>
      <c r="M53" s="32"/>
      <c r="N53" s="30"/>
      <c r="O53" s="33">
        <f t="shared" si="3"/>
        <v>0</v>
      </c>
      <c r="P53" s="34">
        <v>141.15300000000002</v>
      </c>
      <c r="Q53" s="30">
        <v>128.6</v>
      </c>
      <c r="R53" s="31">
        <f t="shared" si="4"/>
        <v>12.553000000000026</v>
      </c>
      <c r="S53" s="35">
        <f>+Q53/TOTAL_RESUMEN_SEIN</f>
        <v>7.8217336400024644E-4</v>
      </c>
    </row>
    <row r="54" spans="1:19" ht="21" customHeight="1" x14ac:dyDescent="0.25">
      <c r="B54" s="8" t="s">
        <v>109</v>
      </c>
      <c r="C54" s="28" t="s">
        <v>86</v>
      </c>
      <c r="D54" s="29"/>
      <c r="E54" s="30"/>
      <c r="F54" s="31">
        <f t="shared" si="0"/>
        <v>0</v>
      </c>
      <c r="G54" s="32"/>
      <c r="H54" s="30"/>
      <c r="I54" s="33">
        <f t="shared" si="1"/>
        <v>0</v>
      </c>
      <c r="J54" s="34">
        <v>148.83800000000002</v>
      </c>
      <c r="K54" s="30">
        <v>123.99999999999997</v>
      </c>
      <c r="L54" s="31">
        <f t="shared" si="2"/>
        <v>24.838000000000051</v>
      </c>
      <c r="M54" s="32"/>
      <c r="N54" s="30"/>
      <c r="O54" s="33">
        <f t="shared" si="3"/>
        <v>0</v>
      </c>
      <c r="P54" s="34">
        <v>148.83800000000002</v>
      </c>
      <c r="Q54" s="30">
        <v>123.99999999999997</v>
      </c>
      <c r="R54" s="31">
        <f t="shared" si="4"/>
        <v>24.838000000000051</v>
      </c>
      <c r="S54" s="35">
        <f>+Q54/TOTAL_RESUMEN_SEIN</f>
        <v>7.5419515657877559E-4</v>
      </c>
    </row>
    <row r="55" spans="1:19" ht="21" customHeight="1" x14ac:dyDescent="0.25">
      <c r="B55" s="8" t="s">
        <v>111</v>
      </c>
      <c r="C55" s="28" t="s">
        <v>76</v>
      </c>
      <c r="D55" s="29">
        <v>86.39999999999992</v>
      </c>
      <c r="E55" s="30">
        <v>87.449999999999946</v>
      </c>
      <c r="F55" s="31">
        <f t="shared" si="0"/>
        <v>-1.0500000000000256</v>
      </c>
      <c r="G55" s="32"/>
      <c r="H55" s="30"/>
      <c r="I55" s="33">
        <f t="shared" si="1"/>
        <v>0</v>
      </c>
      <c r="J55" s="34"/>
      <c r="K55" s="30"/>
      <c r="L55" s="31">
        <f t="shared" si="2"/>
        <v>0</v>
      </c>
      <c r="M55" s="32"/>
      <c r="N55" s="30"/>
      <c r="O55" s="33">
        <f t="shared" si="3"/>
        <v>0</v>
      </c>
      <c r="P55" s="34">
        <v>86.39999999999992</v>
      </c>
      <c r="Q55" s="30">
        <v>87.449999999999946</v>
      </c>
      <c r="R55" s="31">
        <f t="shared" si="4"/>
        <v>-1.0500000000000256</v>
      </c>
      <c r="S55" s="35">
        <f>+Q55/TOTAL_RESUMEN_SEIN</f>
        <v>5.3189005195817662E-4</v>
      </c>
    </row>
    <row r="56" spans="1:19" ht="21" customHeight="1" x14ac:dyDescent="0.25">
      <c r="B56" s="8" t="s">
        <v>113</v>
      </c>
      <c r="C56" s="28" t="s">
        <v>64</v>
      </c>
      <c r="D56" s="29">
        <v>84</v>
      </c>
      <c r="E56" s="30">
        <v>83.500000000000043</v>
      </c>
      <c r="F56" s="31">
        <f t="shared" si="0"/>
        <v>0.49999999999995737</v>
      </c>
      <c r="G56" s="32"/>
      <c r="H56" s="30"/>
      <c r="I56" s="33">
        <f t="shared" si="1"/>
        <v>0</v>
      </c>
      <c r="J56" s="34"/>
      <c r="K56" s="30"/>
      <c r="L56" s="31">
        <f t="shared" si="2"/>
        <v>0</v>
      </c>
      <c r="M56" s="32"/>
      <c r="N56" s="30"/>
      <c r="O56" s="33">
        <f t="shared" si="3"/>
        <v>0</v>
      </c>
      <c r="P56" s="34">
        <v>84</v>
      </c>
      <c r="Q56" s="30">
        <v>83.500000000000043</v>
      </c>
      <c r="R56" s="31">
        <f t="shared" si="4"/>
        <v>0.49999999999995737</v>
      </c>
      <c r="S56" s="35">
        <f>+Q56/TOTAL_RESUMEN_SEIN</f>
        <v>5.078652868897404E-4</v>
      </c>
    </row>
    <row r="57" spans="1:19" ht="21" customHeight="1" x14ac:dyDescent="0.25">
      <c r="A57" s="36"/>
      <c r="B57" s="8" t="s">
        <v>115</v>
      </c>
      <c r="C57" s="28" t="s">
        <v>60</v>
      </c>
      <c r="D57" s="29">
        <v>71.349999999999994</v>
      </c>
      <c r="E57" s="30">
        <v>74.05</v>
      </c>
      <c r="F57" s="31">
        <f t="shared" si="0"/>
        <v>-2.7000000000000028</v>
      </c>
      <c r="G57" s="32"/>
      <c r="H57" s="30"/>
      <c r="I57" s="33">
        <f t="shared" si="1"/>
        <v>0</v>
      </c>
      <c r="J57" s="34"/>
      <c r="K57" s="30"/>
      <c r="L57" s="31">
        <f t="shared" si="2"/>
        <v>0</v>
      </c>
      <c r="M57" s="32"/>
      <c r="N57" s="30"/>
      <c r="O57" s="33">
        <f t="shared" si="3"/>
        <v>0</v>
      </c>
      <c r="P57" s="34">
        <v>71.349999999999994</v>
      </c>
      <c r="Q57" s="30">
        <v>74.05</v>
      </c>
      <c r="R57" s="31">
        <f t="shared" si="4"/>
        <v>-2.7000000000000028</v>
      </c>
      <c r="S57" s="35">
        <f>+Q57/TOTAL_RESUMEN_SEIN</f>
        <v>4.503883172956318E-4</v>
      </c>
    </row>
    <row r="58" spans="1:19" ht="21" customHeight="1" x14ac:dyDescent="0.25">
      <c r="A58" s="36"/>
      <c r="B58" s="8" t="s">
        <v>117</v>
      </c>
      <c r="C58" s="28" t="s">
        <v>88</v>
      </c>
      <c r="D58" s="29">
        <v>60</v>
      </c>
      <c r="E58" s="30">
        <v>60.350000000000016</v>
      </c>
      <c r="F58" s="31">
        <f t="shared" si="0"/>
        <v>-0.35000000000001563</v>
      </c>
      <c r="G58" s="32"/>
      <c r="H58" s="30"/>
      <c r="I58" s="33">
        <f t="shared" si="1"/>
        <v>0</v>
      </c>
      <c r="J58" s="34"/>
      <c r="K58" s="30"/>
      <c r="L58" s="31">
        <f t="shared" si="2"/>
        <v>0</v>
      </c>
      <c r="M58" s="32"/>
      <c r="N58" s="30"/>
      <c r="O58" s="33">
        <f t="shared" si="3"/>
        <v>0</v>
      </c>
      <c r="P58" s="34">
        <v>60</v>
      </c>
      <c r="Q58" s="30">
        <v>60.350000000000016</v>
      </c>
      <c r="R58" s="31">
        <f t="shared" si="4"/>
        <v>-0.35000000000001563</v>
      </c>
      <c r="S58" s="35">
        <f>+Q58/TOTAL_RESUMEN_SEIN</f>
        <v>3.6706191693168652E-4</v>
      </c>
    </row>
    <row r="59" spans="1:19" ht="21" customHeight="1" x14ac:dyDescent="0.25">
      <c r="A59" s="36"/>
      <c r="B59" s="8" t="s">
        <v>119</v>
      </c>
      <c r="C59" s="28" t="s">
        <v>132</v>
      </c>
      <c r="D59" s="29">
        <v>38.159999999999968</v>
      </c>
      <c r="E59" s="30">
        <v>35.649999999999977</v>
      </c>
      <c r="F59" s="31">
        <f t="shared" si="0"/>
        <v>2.5099999999999909</v>
      </c>
      <c r="G59" s="32"/>
      <c r="H59" s="30"/>
      <c r="I59" s="33">
        <f t="shared" si="1"/>
        <v>0</v>
      </c>
      <c r="J59" s="34"/>
      <c r="K59" s="30"/>
      <c r="L59" s="31">
        <f t="shared" si="2"/>
        <v>0</v>
      </c>
      <c r="M59" s="32"/>
      <c r="N59" s="30"/>
      <c r="O59" s="33">
        <f t="shared" si="3"/>
        <v>0</v>
      </c>
      <c r="P59" s="34">
        <v>38.159999999999968</v>
      </c>
      <c r="Q59" s="30">
        <v>35.649999999999977</v>
      </c>
      <c r="R59" s="31">
        <f t="shared" si="4"/>
        <v>2.5099999999999909</v>
      </c>
      <c r="S59" s="35">
        <f>+Q59/TOTAL_RESUMEN_SEIN</f>
        <v>2.168311075163979E-4</v>
      </c>
    </row>
    <row r="60" spans="1:19" ht="21" customHeight="1" x14ac:dyDescent="0.25">
      <c r="A60" s="36"/>
      <c r="B60" s="8" t="s">
        <v>121</v>
      </c>
      <c r="C60" s="28" t="s">
        <v>42</v>
      </c>
      <c r="D60" s="29">
        <v>36</v>
      </c>
      <c r="E60" s="30">
        <v>23.000000000000004</v>
      </c>
      <c r="F60" s="31">
        <f t="shared" si="0"/>
        <v>12.999999999999996</v>
      </c>
      <c r="G60" s="32"/>
      <c r="H60" s="30"/>
      <c r="I60" s="33">
        <f t="shared" si="1"/>
        <v>0</v>
      </c>
      <c r="J60" s="34"/>
      <c r="K60" s="30"/>
      <c r="L60" s="31">
        <f t="shared" si="2"/>
        <v>0</v>
      </c>
      <c r="M60" s="32"/>
      <c r="N60" s="30"/>
      <c r="O60" s="33">
        <f t="shared" si="3"/>
        <v>0</v>
      </c>
      <c r="P60" s="34">
        <v>36</v>
      </c>
      <c r="Q60" s="30">
        <v>23.000000000000004</v>
      </c>
      <c r="R60" s="31">
        <f t="shared" si="4"/>
        <v>12.999999999999996</v>
      </c>
      <c r="S60" s="35">
        <f>+Q60/TOTAL_RESUMEN_SEIN</f>
        <v>1.3989103710735357E-4</v>
      </c>
    </row>
    <row r="61" spans="1:19" ht="21" customHeight="1" x14ac:dyDescent="0.25">
      <c r="A61" s="36"/>
      <c r="B61" s="8" t="s">
        <v>123</v>
      </c>
      <c r="C61" s="28" t="s">
        <v>134</v>
      </c>
      <c r="D61" s="29"/>
      <c r="E61" s="30"/>
      <c r="F61" s="31">
        <f t="shared" si="0"/>
        <v>0</v>
      </c>
      <c r="G61" s="32"/>
      <c r="H61" s="30"/>
      <c r="I61" s="33">
        <f t="shared" si="1"/>
        <v>0</v>
      </c>
      <c r="J61" s="34">
        <v>8.3450000000000006</v>
      </c>
      <c r="K61" s="30">
        <v>8.5000000000000018</v>
      </c>
      <c r="L61" s="31">
        <f t="shared" si="2"/>
        <v>-0.15500000000000114</v>
      </c>
      <c r="M61" s="32"/>
      <c r="N61" s="30"/>
      <c r="O61" s="33">
        <f t="shared" si="3"/>
        <v>0</v>
      </c>
      <c r="P61" s="34">
        <v>8.3450000000000006</v>
      </c>
      <c r="Q61" s="30">
        <v>8.5000000000000018</v>
      </c>
      <c r="R61" s="31">
        <f t="shared" si="4"/>
        <v>-0.15500000000000114</v>
      </c>
      <c r="S61" s="35">
        <f>+Q61/TOTAL_RESUMEN_SEIN</f>
        <v>5.1698861539674155E-5</v>
      </c>
    </row>
    <row r="62" spans="1:19" ht="21" customHeight="1" x14ac:dyDescent="0.25">
      <c r="A62" s="36"/>
      <c r="B62" s="8" t="s">
        <v>125</v>
      </c>
      <c r="C62" s="28" t="s">
        <v>28</v>
      </c>
      <c r="D62" s="29"/>
      <c r="E62" s="30"/>
      <c r="F62" s="31">
        <f t="shared" si="0"/>
        <v>0</v>
      </c>
      <c r="G62" s="32">
        <v>0</v>
      </c>
      <c r="H62" s="30">
        <v>0</v>
      </c>
      <c r="I62" s="33">
        <f t="shared" si="1"/>
        <v>0</v>
      </c>
      <c r="J62" s="34"/>
      <c r="K62" s="30"/>
      <c r="L62" s="31">
        <f t="shared" si="2"/>
        <v>0</v>
      </c>
      <c r="M62" s="32"/>
      <c r="N62" s="30"/>
      <c r="O62" s="33">
        <f t="shared" si="3"/>
        <v>0</v>
      </c>
      <c r="P62" s="34">
        <v>0</v>
      </c>
      <c r="Q62" s="30">
        <v>0</v>
      </c>
      <c r="R62" s="31">
        <f t="shared" si="4"/>
        <v>0</v>
      </c>
      <c r="S62" s="35">
        <f>+Q62/TOTAL_RESUMEN_SEIN</f>
        <v>0</v>
      </c>
    </row>
    <row r="63" spans="1:19" ht="21" customHeight="1" x14ac:dyDescent="0.25">
      <c r="A63" s="36"/>
      <c r="B63" s="8" t="s">
        <v>127</v>
      </c>
      <c r="C63" s="28" t="s">
        <v>90</v>
      </c>
      <c r="D63" s="29"/>
      <c r="E63" s="30"/>
      <c r="F63" s="31">
        <f t="shared" si="0"/>
        <v>0</v>
      </c>
      <c r="G63" s="32">
        <v>0</v>
      </c>
      <c r="H63" s="30">
        <v>0</v>
      </c>
      <c r="I63" s="33">
        <f t="shared" si="1"/>
        <v>0</v>
      </c>
      <c r="J63" s="34"/>
      <c r="K63" s="30"/>
      <c r="L63" s="31">
        <f t="shared" si="2"/>
        <v>0</v>
      </c>
      <c r="M63" s="32"/>
      <c r="N63" s="30"/>
      <c r="O63" s="33">
        <f t="shared" si="3"/>
        <v>0</v>
      </c>
      <c r="P63" s="34">
        <v>0</v>
      </c>
      <c r="Q63" s="30">
        <v>0</v>
      </c>
      <c r="R63" s="31">
        <f t="shared" si="4"/>
        <v>0</v>
      </c>
      <c r="S63" s="35">
        <f>+Q63/TOTAL_RESUMEN_SEIN</f>
        <v>0</v>
      </c>
    </row>
    <row r="64" spans="1:19" ht="21" customHeight="1" x14ac:dyDescent="0.25">
      <c r="A64" s="36"/>
      <c r="B64" s="8" t="s">
        <v>129</v>
      </c>
      <c r="C64" s="28" t="s">
        <v>96</v>
      </c>
      <c r="D64" s="29"/>
      <c r="E64" s="30"/>
      <c r="F64" s="31">
        <f t="shared" si="0"/>
        <v>0</v>
      </c>
      <c r="G64" s="32">
        <v>0</v>
      </c>
      <c r="H64" s="30">
        <v>0</v>
      </c>
      <c r="I64" s="33">
        <f t="shared" si="1"/>
        <v>0</v>
      </c>
      <c r="J64" s="34"/>
      <c r="K64" s="30"/>
      <c r="L64" s="31">
        <f t="shared" si="2"/>
        <v>0</v>
      </c>
      <c r="M64" s="32"/>
      <c r="N64" s="30"/>
      <c r="O64" s="33">
        <f t="shared" si="3"/>
        <v>0</v>
      </c>
      <c r="P64" s="34">
        <v>0</v>
      </c>
      <c r="Q64" s="30">
        <v>0</v>
      </c>
      <c r="R64" s="31">
        <f t="shared" si="4"/>
        <v>0</v>
      </c>
      <c r="S64" s="35">
        <f>+Q64/TOTAL_RESUMEN_SEIN</f>
        <v>0</v>
      </c>
    </row>
    <row r="65" spans="1:19" ht="21" customHeight="1" x14ac:dyDescent="0.25">
      <c r="A65" s="36"/>
      <c r="B65" s="8" t="s">
        <v>131</v>
      </c>
      <c r="C65" s="28" t="s">
        <v>102</v>
      </c>
      <c r="D65" s="29"/>
      <c r="E65" s="30"/>
      <c r="F65" s="31">
        <f t="shared" si="0"/>
        <v>0</v>
      </c>
      <c r="G65" s="32">
        <v>0</v>
      </c>
      <c r="H65" s="30">
        <v>0</v>
      </c>
      <c r="I65" s="33">
        <f t="shared" si="1"/>
        <v>0</v>
      </c>
      <c r="J65" s="34"/>
      <c r="K65" s="30"/>
      <c r="L65" s="31">
        <f t="shared" si="2"/>
        <v>0</v>
      </c>
      <c r="M65" s="32"/>
      <c r="N65" s="30"/>
      <c r="O65" s="33">
        <f t="shared" si="3"/>
        <v>0</v>
      </c>
      <c r="P65" s="34">
        <v>0</v>
      </c>
      <c r="Q65" s="30">
        <v>0</v>
      </c>
      <c r="R65" s="31">
        <f t="shared" si="4"/>
        <v>0</v>
      </c>
      <c r="S65" s="35">
        <f>+Q65/TOTAL_RESUMEN_SEIN</f>
        <v>0</v>
      </c>
    </row>
    <row r="66" spans="1:19" ht="21" customHeight="1" thickBot="1" x14ac:dyDescent="0.3">
      <c r="A66" s="36"/>
      <c r="B66" s="8" t="s">
        <v>133</v>
      </c>
      <c r="C66" s="28" t="s">
        <v>104</v>
      </c>
      <c r="D66" s="29"/>
      <c r="E66" s="30"/>
      <c r="F66" s="31">
        <f t="shared" si="0"/>
        <v>0</v>
      </c>
      <c r="G66" s="32">
        <v>0</v>
      </c>
      <c r="H66" s="30">
        <v>0</v>
      </c>
      <c r="I66" s="33">
        <f t="shared" si="1"/>
        <v>0</v>
      </c>
      <c r="J66" s="34"/>
      <c r="K66" s="30"/>
      <c r="L66" s="31">
        <f t="shared" si="2"/>
        <v>0</v>
      </c>
      <c r="M66" s="32"/>
      <c r="N66" s="30"/>
      <c r="O66" s="33">
        <f t="shared" si="3"/>
        <v>0</v>
      </c>
      <c r="P66" s="34">
        <v>0</v>
      </c>
      <c r="Q66" s="30">
        <v>0</v>
      </c>
      <c r="R66" s="31">
        <f t="shared" si="4"/>
        <v>0</v>
      </c>
      <c r="S66" s="35">
        <f>+Q66/TOTAL_RESUMEN_SEIN</f>
        <v>0</v>
      </c>
    </row>
    <row r="67" spans="1:19" ht="22.9" customHeight="1" thickBot="1" x14ac:dyDescent="0.3">
      <c r="A67" s="36"/>
      <c r="B67" s="8" t="s">
        <v>135</v>
      </c>
      <c r="C67" s="37" t="s">
        <v>136</v>
      </c>
      <c r="D67" s="38">
        <f>+SUM(D6:D66)</f>
        <v>64746.638369999986</v>
      </c>
      <c r="E67" s="39">
        <f t="shared" ref="E67:R67" si="5">+SUM(E6:E66)</f>
        <v>70648.648499999996</v>
      </c>
      <c r="F67" s="40">
        <f t="shared" si="5"/>
        <v>-5902.0101300000051</v>
      </c>
      <c r="G67" s="41">
        <f t="shared" si="5"/>
        <v>88790.338754999975</v>
      </c>
      <c r="H67" s="39">
        <f t="shared" si="5"/>
        <v>83339.630000000019</v>
      </c>
      <c r="I67" s="39">
        <f t="shared" si="5"/>
        <v>5450.7087549999815</v>
      </c>
      <c r="J67" s="41">
        <f t="shared" si="5"/>
        <v>3651.5005000000001</v>
      </c>
      <c r="K67" s="39">
        <f t="shared" si="5"/>
        <v>3116.4999999999995</v>
      </c>
      <c r="L67" s="39">
        <f t="shared" si="5"/>
        <v>535.0005000000001</v>
      </c>
      <c r="M67" s="41">
        <f t="shared" si="5"/>
        <v>7393.6834999999992</v>
      </c>
      <c r="N67" s="39">
        <f t="shared" si="5"/>
        <v>7308.9</v>
      </c>
      <c r="O67" s="39">
        <f t="shared" si="5"/>
        <v>84.783500000000515</v>
      </c>
      <c r="P67" s="41">
        <f t="shared" si="5"/>
        <v>164582.16112500001</v>
      </c>
      <c r="Q67" s="39">
        <f t="shared" si="5"/>
        <v>164413.67850000001</v>
      </c>
      <c r="R67" s="39">
        <f t="shared" si="5"/>
        <v>168.48262499997034</v>
      </c>
      <c r="S67" s="42">
        <f>SUM(S6:S66)</f>
        <v>0.99999999999999989</v>
      </c>
    </row>
    <row r="68" spans="1:19" x14ac:dyDescent="0.2">
      <c r="A68" s="36"/>
      <c r="B68" s="8" t="s">
        <v>137</v>
      </c>
    </row>
    <row r="69" spans="1:19" x14ac:dyDescent="0.2">
      <c r="A69" s="36"/>
      <c r="B69" s="8" t="s">
        <v>137</v>
      </c>
    </row>
    <row r="70" spans="1:19" hidden="1" x14ac:dyDescent="0.2">
      <c r="A70" s="36"/>
      <c r="B70" s="8" t="s">
        <v>137</v>
      </c>
    </row>
    <row r="71" spans="1:19" ht="29.25" hidden="1" customHeight="1" x14ac:dyDescent="0.2">
      <c r="A71" s="36"/>
      <c r="B71" s="8" t="s">
        <v>137</v>
      </c>
    </row>
    <row r="72" spans="1:19" ht="30.75" hidden="1" customHeight="1" x14ac:dyDescent="0.2">
      <c r="A72" s="36"/>
      <c r="B72" s="8" t="s">
        <v>137</v>
      </c>
    </row>
    <row r="73" spans="1:19" x14ac:dyDescent="0.2">
      <c r="A73" s="36"/>
      <c r="B73" s="8" t="s">
        <v>137</v>
      </c>
    </row>
    <row r="74" spans="1:19" ht="15" thickBot="1" x14ac:dyDescent="0.25">
      <c r="A74" s="36"/>
      <c r="B74" s="8" t="s">
        <v>137</v>
      </c>
    </row>
    <row r="75" spans="1:19" x14ac:dyDescent="0.2">
      <c r="A75" s="36"/>
      <c r="B75" s="8" t="s">
        <v>137</v>
      </c>
      <c r="C75" s="765" t="s">
        <v>138</v>
      </c>
      <c r="D75" s="766"/>
      <c r="E75" s="766"/>
      <c r="F75" s="766"/>
      <c r="G75" s="766"/>
      <c r="H75" s="766"/>
      <c r="I75" s="766"/>
      <c r="J75" s="766"/>
      <c r="K75" s="766"/>
      <c r="L75" s="766"/>
      <c r="M75" s="766"/>
      <c r="N75" s="766"/>
      <c r="O75" s="766"/>
      <c r="P75" s="766"/>
      <c r="Q75" s="766"/>
      <c r="R75" s="766"/>
      <c r="S75" s="767"/>
    </row>
    <row r="76" spans="1:19" x14ac:dyDescent="0.2">
      <c r="A76" s="36"/>
      <c r="B76" s="8" t="s">
        <v>137</v>
      </c>
      <c r="C76" s="768"/>
      <c r="D76" s="769"/>
      <c r="E76" s="769"/>
      <c r="F76" s="769"/>
      <c r="G76" s="769"/>
      <c r="H76" s="769"/>
      <c r="I76" s="769"/>
      <c r="J76" s="769"/>
      <c r="K76" s="769"/>
      <c r="L76" s="769"/>
      <c r="M76" s="769"/>
      <c r="N76" s="769"/>
      <c r="O76" s="769"/>
      <c r="P76" s="769"/>
      <c r="Q76" s="769"/>
      <c r="R76" s="769"/>
      <c r="S76" s="770"/>
    </row>
    <row r="77" spans="1:19" ht="26.25" customHeight="1" x14ac:dyDescent="0.2">
      <c r="A77" s="36"/>
      <c r="B77" s="8" t="s">
        <v>137</v>
      </c>
      <c r="C77" s="771" t="s">
        <v>1</v>
      </c>
      <c r="D77" s="773" t="s">
        <v>2</v>
      </c>
      <c r="E77" s="773"/>
      <c r="F77" s="773"/>
      <c r="G77" s="773" t="s">
        <v>3</v>
      </c>
      <c r="H77" s="773"/>
      <c r="I77" s="773"/>
      <c r="J77" s="773" t="s">
        <v>4</v>
      </c>
      <c r="K77" s="773"/>
      <c r="L77" s="773"/>
      <c r="M77" s="773" t="s">
        <v>5</v>
      </c>
      <c r="N77" s="773"/>
      <c r="O77" s="773"/>
      <c r="P77" s="773" t="s">
        <v>6</v>
      </c>
      <c r="Q77" s="773"/>
      <c r="R77" s="773"/>
      <c r="S77" s="774" t="s">
        <v>139</v>
      </c>
    </row>
    <row r="78" spans="1:19" ht="25.5" customHeight="1" thickBot="1" x14ac:dyDescent="0.25">
      <c r="A78" s="36"/>
      <c r="B78" s="8" t="s">
        <v>137</v>
      </c>
      <c r="C78" s="772"/>
      <c r="D78" s="43" t="s">
        <v>8</v>
      </c>
      <c r="E78" s="43" t="s">
        <v>9</v>
      </c>
      <c r="F78" s="43" t="s">
        <v>10</v>
      </c>
      <c r="G78" s="43" t="s">
        <v>8</v>
      </c>
      <c r="H78" s="43" t="s">
        <v>9</v>
      </c>
      <c r="I78" s="43" t="s">
        <v>10</v>
      </c>
      <c r="J78" s="43" t="s">
        <v>8</v>
      </c>
      <c r="K78" s="43" t="s">
        <v>9</v>
      </c>
      <c r="L78" s="43" t="s">
        <v>10</v>
      </c>
      <c r="M78" s="43" t="s">
        <v>8</v>
      </c>
      <c r="N78" s="43" t="s">
        <v>9</v>
      </c>
      <c r="O78" s="43" t="s">
        <v>10</v>
      </c>
      <c r="P78" s="43" t="s">
        <v>11</v>
      </c>
      <c r="Q78" s="43" t="s">
        <v>9</v>
      </c>
      <c r="R78" s="43" t="s">
        <v>10</v>
      </c>
      <c r="S78" s="775"/>
    </row>
    <row r="79" spans="1:19" ht="20.25" customHeight="1" x14ac:dyDescent="0.25">
      <c r="A79" s="36"/>
      <c r="B79" s="8" t="s">
        <v>140</v>
      </c>
      <c r="C79" s="44" t="s">
        <v>141</v>
      </c>
      <c r="D79" s="14">
        <v>330.87025500000004</v>
      </c>
      <c r="E79" s="10">
        <v>300.84999999999997</v>
      </c>
      <c r="F79" s="45">
        <f t="shared" ref="F79:F86" si="6">+D79-E79</f>
        <v>30.020255000000077</v>
      </c>
      <c r="G79" s="10"/>
      <c r="H79" s="10"/>
      <c r="I79" s="10">
        <f t="shared" ref="I79:I86" si="7">+G79-H79</f>
        <v>0</v>
      </c>
      <c r="J79" s="10"/>
      <c r="K79" s="10"/>
      <c r="L79" s="45">
        <f t="shared" ref="L79:L86" si="8">+J79-K79</f>
        <v>0</v>
      </c>
      <c r="M79" s="10"/>
      <c r="N79" s="10"/>
      <c r="O79" s="10">
        <f t="shared" ref="O79:O86" si="9">+M79-N79</f>
        <v>0</v>
      </c>
      <c r="P79" s="10">
        <v>330.87025500000004</v>
      </c>
      <c r="Q79" s="10">
        <v>300.84999999999997</v>
      </c>
      <c r="R79" s="45">
        <f t="shared" ref="R79:R86" si="10">+P79-Q79</f>
        <v>30.020255000000077</v>
      </c>
      <c r="S79" s="46">
        <f>+Q79/TOTAL_RESUMEN_NOCOES</f>
        <v>9.7872640163282718E-2</v>
      </c>
    </row>
    <row r="80" spans="1:19" ht="20.25" customHeight="1" x14ac:dyDescent="0.25">
      <c r="A80" s="36"/>
      <c r="B80" s="8" t="s">
        <v>142</v>
      </c>
      <c r="C80" s="47" t="s">
        <v>143</v>
      </c>
      <c r="D80" s="21">
        <v>230.87969499999994</v>
      </c>
      <c r="E80" s="17">
        <v>241.94685000000001</v>
      </c>
      <c r="F80" s="48">
        <f t="shared" si="6"/>
        <v>-11.067155000000071</v>
      </c>
      <c r="G80" s="17"/>
      <c r="H80" s="17"/>
      <c r="I80" s="17">
        <f t="shared" si="7"/>
        <v>0</v>
      </c>
      <c r="J80" s="17"/>
      <c r="K80" s="17"/>
      <c r="L80" s="48">
        <f t="shared" si="8"/>
        <v>0</v>
      </c>
      <c r="M80" s="17"/>
      <c r="N80" s="17"/>
      <c r="O80" s="17">
        <f t="shared" si="9"/>
        <v>0</v>
      </c>
      <c r="P80" s="17">
        <v>230.87969499999994</v>
      </c>
      <c r="Q80" s="17">
        <v>241.94685000000001</v>
      </c>
      <c r="R80" s="48">
        <f t="shared" si="10"/>
        <v>-11.067155000000071</v>
      </c>
      <c r="S80" s="49">
        <f>+Q80/TOTAL_RESUMEN_NOCOES</f>
        <v>7.8710244270200236E-2</v>
      </c>
    </row>
    <row r="81" spans="1:19" ht="20.25" customHeight="1" x14ac:dyDescent="0.25">
      <c r="A81" s="36"/>
      <c r="B81" s="8" t="s">
        <v>144</v>
      </c>
      <c r="C81" s="47" t="s">
        <v>145</v>
      </c>
      <c r="D81" s="21">
        <v>36.1</v>
      </c>
      <c r="E81" s="17">
        <v>64.82950000000001</v>
      </c>
      <c r="F81" s="48">
        <f t="shared" si="6"/>
        <v>-28.729500000000009</v>
      </c>
      <c r="G81" s="17"/>
      <c r="H81" s="17"/>
      <c r="I81" s="17">
        <f t="shared" si="7"/>
        <v>0</v>
      </c>
      <c r="J81" s="17"/>
      <c r="K81" s="17"/>
      <c r="L81" s="48">
        <f t="shared" si="8"/>
        <v>0</v>
      </c>
      <c r="M81" s="17"/>
      <c r="N81" s="17"/>
      <c r="O81" s="17">
        <f t="shared" si="9"/>
        <v>0</v>
      </c>
      <c r="P81" s="17">
        <v>36.1</v>
      </c>
      <c r="Q81" s="17">
        <v>64.82950000000001</v>
      </c>
      <c r="R81" s="48">
        <f t="shared" si="10"/>
        <v>-28.729500000000009</v>
      </c>
      <c r="S81" s="49">
        <f>+Q81/TOTAL_RESUMEN_NOCOES</f>
        <v>2.1090358402744019E-2</v>
      </c>
    </row>
    <row r="82" spans="1:19" ht="20.25" customHeight="1" x14ac:dyDescent="0.25">
      <c r="A82" s="36"/>
      <c r="B82" s="8" t="s">
        <v>146</v>
      </c>
      <c r="C82" s="47" t="s">
        <v>147</v>
      </c>
      <c r="D82" s="21"/>
      <c r="E82" s="17"/>
      <c r="F82" s="48">
        <f t="shared" si="6"/>
        <v>0</v>
      </c>
      <c r="G82" s="17">
        <v>648</v>
      </c>
      <c r="H82" s="17">
        <v>654.49195499999996</v>
      </c>
      <c r="I82" s="17">
        <f t="shared" si="7"/>
        <v>-6.4919549999999617</v>
      </c>
      <c r="J82" s="17"/>
      <c r="K82" s="17"/>
      <c r="L82" s="48">
        <f t="shared" si="8"/>
        <v>0</v>
      </c>
      <c r="M82" s="17"/>
      <c r="N82" s="17"/>
      <c r="O82" s="17">
        <f t="shared" si="9"/>
        <v>0</v>
      </c>
      <c r="P82" s="17">
        <f>+G82</f>
        <v>648</v>
      </c>
      <c r="Q82" s="17">
        <f>+H82</f>
        <v>654.49195499999996</v>
      </c>
      <c r="R82" s="48">
        <f t="shared" si="10"/>
        <v>-6.4919549999999617</v>
      </c>
      <c r="S82" s="49">
        <f>+Q82/TOTAL_RESUMEN_NOCOES</f>
        <v>0.21291957986198579</v>
      </c>
    </row>
    <row r="83" spans="1:19" ht="19.899999999999999" customHeight="1" x14ac:dyDescent="0.25">
      <c r="A83" s="36"/>
      <c r="B83" s="8" t="s">
        <v>148</v>
      </c>
      <c r="C83" s="47" t="s">
        <v>149</v>
      </c>
      <c r="D83" s="21">
        <v>161.14770499999992</v>
      </c>
      <c r="E83" s="17">
        <v>151.54309499999999</v>
      </c>
      <c r="F83" s="48">
        <f t="shared" si="6"/>
        <v>9.6046099999999228</v>
      </c>
      <c r="G83" s="17"/>
      <c r="H83" s="17"/>
      <c r="I83" s="17">
        <f t="shared" si="7"/>
        <v>0</v>
      </c>
      <c r="J83" s="17"/>
      <c r="K83" s="17"/>
      <c r="L83" s="48">
        <f t="shared" si="8"/>
        <v>0</v>
      </c>
      <c r="M83" s="17"/>
      <c r="N83" s="17"/>
      <c r="O83" s="17">
        <f t="shared" si="9"/>
        <v>0</v>
      </c>
      <c r="P83" s="17">
        <v>161.14770499999992</v>
      </c>
      <c r="Q83" s="17">
        <v>151.54309499999999</v>
      </c>
      <c r="R83" s="48">
        <f t="shared" si="10"/>
        <v>9.6046099999999228</v>
      </c>
      <c r="S83" s="49">
        <f>+Q83/TOTAL_RESUMEN_NOCOES</f>
        <v>4.9300059186189689E-2</v>
      </c>
    </row>
    <row r="84" spans="1:19" ht="20.25" customHeight="1" x14ac:dyDescent="0.25">
      <c r="A84" s="36"/>
      <c r="B84" s="8" t="s">
        <v>150</v>
      </c>
      <c r="C84" s="47" t="s">
        <v>151</v>
      </c>
      <c r="D84" s="21"/>
      <c r="E84" s="17"/>
      <c r="F84" s="48">
        <f t="shared" si="6"/>
        <v>0</v>
      </c>
      <c r="G84" s="17">
        <v>432</v>
      </c>
      <c r="H84" s="17">
        <v>449.69136000000003</v>
      </c>
      <c r="I84" s="17">
        <f t="shared" si="7"/>
        <v>-17.691360000000032</v>
      </c>
      <c r="J84" s="17"/>
      <c r="K84" s="17"/>
      <c r="L84" s="48">
        <f t="shared" si="8"/>
        <v>0</v>
      </c>
      <c r="M84" s="17"/>
      <c r="N84" s="17"/>
      <c r="O84" s="17">
        <f t="shared" si="9"/>
        <v>0</v>
      </c>
      <c r="P84" s="17">
        <f>+G84</f>
        <v>432</v>
      </c>
      <c r="Q84" s="17">
        <f>+H84</f>
        <v>449.69136000000003</v>
      </c>
      <c r="R84" s="48">
        <f t="shared" si="10"/>
        <v>-17.691360000000032</v>
      </c>
      <c r="S84" s="49">
        <f>+Q84/TOTAL_RESUMEN_NOCOES</f>
        <v>0.14629376985812609</v>
      </c>
    </row>
    <row r="85" spans="1:19" ht="20.25" customHeight="1" x14ac:dyDescent="0.25">
      <c r="A85" s="36"/>
      <c r="B85" s="8" t="s">
        <v>152</v>
      </c>
      <c r="C85" s="47" t="s">
        <v>153</v>
      </c>
      <c r="D85" s="21">
        <v>180</v>
      </c>
      <c r="E85" s="17">
        <v>180</v>
      </c>
      <c r="F85" s="48">
        <f t="shared" si="6"/>
        <v>0</v>
      </c>
      <c r="G85" s="17"/>
      <c r="H85" s="17"/>
      <c r="I85" s="17">
        <f t="shared" si="7"/>
        <v>0</v>
      </c>
      <c r="J85" s="17"/>
      <c r="K85" s="17"/>
      <c r="L85" s="48">
        <f t="shared" si="8"/>
        <v>0</v>
      </c>
      <c r="M85" s="17"/>
      <c r="N85" s="17"/>
      <c r="O85" s="17">
        <f t="shared" si="9"/>
        <v>0</v>
      </c>
      <c r="P85" s="17">
        <f>+D85</f>
        <v>180</v>
      </c>
      <c r="Q85" s="17">
        <f>+E85</f>
        <v>180</v>
      </c>
      <c r="R85" s="48">
        <f t="shared" si="10"/>
        <v>0</v>
      </c>
      <c r="S85" s="49">
        <f>+Q85/TOTAL_RESUMEN_NOCOES</f>
        <v>5.8557670697659596E-2</v>
      </c>
    </row>
    <row r="86" spans="1:19" ht="20.25" customHeight="1" x14ac:dyDescent="0.25">
      <c r="A86" s="36"/>
      <c r="B86" s="8" t="s">
        <v>154</v>
      </c>
      <c r="C86" s="47" t="s">
        <v>155</v>
      </c>
      <c r="D86" s="21"/>
      <c r="E86" s="17"/>
      <c r="F86" s="48">
        <f t="shared" si="6"/>
        <v>0</v>
      </c>
      <c r="G86" s="17">
        <v>0</v>
      </c>
      <c r="H86" s="17">
        <v>1030.5400000000002</v>
      </c>
      <c r="I86" s="17">
        <f t="shared" si="7"/>
        <v>-1030.5400000000002</v>
      </c>
      <c r="J86" s="17"/>
      <c r="K86" s="17"/>
      <c r="L86" s="48">
        <f t="shared" si="8"/>
        <v>0</v>
      </c>
      <c r="M86" s="17"/>
      <c r="N86" s="17"/>
      <c r="O86" s="17">
        <f t="shared" si="9"/>
        <v>0</v>
      </c>
      <c r="P86" s="17">
        <f>+G86</f>
        <v>0</v>
      </c>
      <c r="Q86" s="17">
        <f>+H86</f>
        <v>1030.5400000000002</v>
      </c>
      <c r="R86" s="48">
        <f t="shared" si="10"/>
        <v>-1030.5400000000002</v>
      </c>
      <c r="S86" s="49">
        <f>+Q86/TOTAL_RESUMEN_NOCOES</f>
        <v>0.33525567755981184</v>
      </c>
    </row>
    <row r="87" spans="1:19" ht="20.25" hidden="1" customHeight="1" x14ac:dyDescent="0.25">
      <c r="A87" s="36"/>
      <c r="B87" s="8" t="s">
        <v>137</v>
      </c>
      <c r="C87" s="50"/>
      <c r="D87" s="21"/>
      <c r="E87" s="17"/>
      <c r="F87" s="48">
        <v>0</v>
      </c>
      <c r="G87" s="17"/>
      <c r="H87" s="17"/>
      <c r="I87" s="17">
        <v>0</v>
      </c>
      <c r="J87" s="17"/>
      <c r="K87" s="17"/>
      <c r="L87" s="48">
        <v>0</v>
      </c>
      <c r="M87" s="17"/>
      <c r="N87" s="17"/>
      <c r="O87" s="17">
        <v>0</v>
      </c>
      <c r="P87" s="17"/>
      <c r="Q87" s="17"/>
      <c r="R87" s="48">
        <v>0</v>
      </c>
      <c r="S87" s="49">
        <v>0</v>
      </c>
    </row>
    <row r="88" spans="1:19" ht="20.25" hidden="1" customHeight="1" x14ac:dyDescent="0.25">
      <c r="A88" s="36"/>
      <c r="B88" s="8" t="s">
        <v>137</v>
      </c>
      <c r="C88" s="51"/>
      <c r="D88" s="34"/>
      <c r="E88" s="30"/>
      <c r="F88" s="52">
        <v>0</v>
      </c>
      <c r="G88" s="30"/>
      <c r="H88" s="30"/>
      <c r="I88" s="30">
        <v>0</v>
      </c>
      <c r="J88" s="30"/>
      <c r="K88" s="30"/>
      <c r="L88" s="52">
        <v>0</v>
      </c>
      <c r="M88" s="30"/>
      <c r="N88" s="30"/>
      <c r="O88" s="30">
        <v>0</v>
      </c>
      <c r="P88" s="30"/>
      <c r="Q88" s="30"/>
      <c r="R88" s="52">
        <v>0</v>
      </c>
      <c r="S88" s="53">
        <v>0</v>
      </c>
    </row>
    <row r="89" spans="1:19" ht="16.5" thickBot="1" x14ac:dyDescent="0.3">
      <c r="A89" s="36"/>
      <c r="B89" s="8" t="s">
        <v>156</v>
      </c>
      <c r="C89" s="54" t="s">
        <v>157</v>
      </c>
      <c r="D89" s="55">
        <f>+SUM(D79:D86)</f>
        <v>938.9976549999999</v>
      </c>
      <c r="E89" s="56">
        <f t="shared" ref="E89:R89" si="11">+SUM(E79:E86)</f>
        <v>939.169445</v>
      </c>
      <c r="F89" s="55">
        <f t="shared" si="11"/>
        <v>-0.1717900000000796</v>
      </c>
      <c r="G89" s="56">
        <f t="shared" si="11"/>
        <v>1080</v>
      </c>
      <c r="H89" s="55">
        <f t="shared" si="11"/>
        <v>2134.7233150000002</v>
      </c>
      <c r="I89" s="56">
        <f t="shared" si="11"/>
        <v>-1054.7233150000002</v>
      </c>
      <c r="J89" s="55">
        <f t="shared" si="11"/>
        <v>0</v>
      </c>
      <c r="K89" s="56">
        <f t="shared" si="11"/>
        <v>0</v>
      </c>
      <c r="L89" s="55">
        <f t="shared" si="11"/>
        <v>0</v>
      </c>
      <c r="M89" s="56">
        <f t="shared" si="11"/>
        <v>0</v>
      </c>
      <c r="N89" s="55">
        <f t="shared" si="11"/>
        <v>0</v>
      </c>
      <c r="O89" s="56">
        <f t="shared" si="11"/>
        <v>0</v>
      </c>
      <c r="P89" s="55">
        <f t="shared" si="11"/>
        <v>2018.9976549999999</v>
      </c>
      <c r="Q89" s="56">
        <f t="shared" si="11"/>
        <v>3073.8927600000002</v>
      </c>
      <c r="R89" s="55">
        <f t="shared" si="11"/>
        <v>-1054.8951050000003</v>
      </c>
      <c r="S89" s="57">
        <f>SUM(S79:S86)</f>
        <v>1</v>
      </c>
    </row>
  </sheetData>
  <sortState xmlns:xlrd2="http://schemas.microsoft.com/office/spreadsheetml/2017/richdata2" ref="C6:S66">
    <sortCondition descending="1" ref="Q6:Q66"/>
  </sortState>
  <mergeCells count="19">
    <mergeCell ref="C1:G1"/>
    <mergeCell ref="C2:S2"/>
    <mergeCell ref="C3:C4"/>
    <mergeCell ref="D3:F4"/>
    <mergeCell ref="G3:I4"/>
    <mergeCell ref="J3:L4"/>
    <mergeCell ref="M3:O4"/>
    <mergeCell ref="P3:R4"/>
    <mergeCell ref="S3:S4"/>
    <mergeCell ref="V9:AN9"/>
    <mergeCell ref="V10:AN10"/>
    <mergeCell ref="C75:S76"/>
    <mergeCell ref="C77:C78"/>
    <mergeCell ref="D77:F77"/>
    <mergeCell ref="G77:I77"/>
    <mergeCell ref="J77:L77"/>
    <mergeCell ref="M77:O77"/>
    <mergeCell ref="P77:R77"/>
    <mergeCell ref="S77:S7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CDF76-7023-42B4-8CAD-0B2391F8A0D7}">
  <dimension ref="B1:AP59"/>
  <sheetViews>
    <sheetView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"/>
    </sheetView>
  </sheetViews>
  <sheetFormatPr baseColWidth="10" defaultColWidth="7.5703125" defaultRowHeight="11.25" x14ac:dyDescent="0.2"/>
  <cols>
    <col min="1" max="1" width="2.42578125" style="3" customWidth="1"/>
    <col min="2" max="2" width="15.85546875" style="3" customWidth="1"/>
    <col min="3" max="7" width="11.5703125" style="3" customWidth="1"/>
    <col min="8" max="8" width="12" style="3" customWidth="1"/>
    <col min="9" max="20" width="11.5703125" style="3" customWidth="1"/>
    <col min="21" max="22" width="13.140625" style="3" customWidth="1"/>
    <col min="23" max="23" width="11.5703125" style="3" customWidth="1"/>
    <col min="24" max="24" width="18" style="3" customWidth="1"/>
    <col min="25" max="26" width="11.5703125" style="3" customWidth="1"/>
    <col min="27" max="27" width="13.42578125" style="3" customWidth="1"/>
    <col min="28" max="29" width="11.5703125" style="3" customWidth="1"/>
    <col min="30" max="30" width="17.5703125" style="3" customWidth="1"/>
    <col min="31" max="32" width="12.85546875" style="3" customWidth="1"/>
    <col min="33" max="35" width="11.5703125" style="3" customWidth="1"/>
    <col min="36" max="36" width="14.42578125" style="3" customWidth="1"/>
    <col min="37" max="42" width="11.5703125" style="3" hidden="1" customWidth="1"/>
    <col min="43" max="43" width="11.5703125" style="3" customWidth="1"/>
    <col min="44" max="44" width="12.42578125" style="3" customWidth="1"/>
    <col min="45" max="62" width="11.5703125" style="3" customWidth="1"/>
    <col min="63" max="63" width="15.5703125" style="3" customWidth="1"/>
    <col min="64" max="81" width="11.5703125" style="3" customWidth="1"/>
    <col min="82" max="82" width="13.140625" style="3" customWidth="1"/>
    <col min="83" max="84" width="11.5703125" style="3" customWidth="1"/>
    <col min="85" max="85" width="14.7109375" style="3" customWidth="1"/>
    <col min="86" max="96" width="11.5703125" style="3" customWidth="1"/>
    <col min="97" max="97" width="13.7109375" style="3" customWidth="1"/>
    <col min="98" max="99" width="11.5703125" style="3" customWidth="1"/>
    <col min="100" max="100" width="14.140625" style="3" customWidth="1"/>
    <col min="101" max="115" width="17.5703125" style="3" customWidth="1"/>
    <col min="116" max="116" width="3.85546875" style="3" customWidth="1"/>
    <col min="117" max="120" width="16.140625" style="3" customWidth="1"/>
    <col min="121" max="16384" width="7.5703125" style="3"/>
  </cols>
  <sheetData>
    <row r="1" spans="2:30" ht="66" customHeight="1" x14ac:dyDescent="0.35">
      <c r="B1" s="58"/>
    </row>
    <row r="2" spans="2:30" ht="41.25" customHeight="1" x14ac:dyDescent="0.35">
      <c r="B2" s="798">
        <v>45218</v>
      </c>
      <c r="C2" s="798"/>
      <c r="D2" s="798"/>
      <c r="E2" s="798"/>
      <c r="F2" s="798"/>
      <c r="G2" s="798"/>
      <c r="H2" s="798"/>
      <c r="I2" s="59"/>
      <c r="J2" s="59"/>
      <c r="K2" s="59"/>
      <c r="L2" s="59"/>
      <c r="M2" s="59"/>
      <c r="N2" s="59"/>
      <c r="O2" s="59"/>
      <c r="P2" s="59"/>
      <c r="Q2" s="59"/>
      <c r="R2" s="60"/>
      <c r="T2" s="61"/>
      <c r="U2" s="61"/>
      <c r="V2" s="61"/>
      <c r="W2" s="61"/>
      <c r="X2" s="61"/>
    </row>
    <row r="3" spans="2:30" ht="10.5" customHeight="1" x14ac:dyDescent="0.2">
      <c r="C3" s="59" t="s">
        <v>158</v>
      </c>
      <c r="D3" s="59" t="s">
        <v>159</v>
      </c>
      <c r="E3" s="59" t="s">
        <v>160</v>
      </c>
      <c r="F3" s="59" t="s">
        <v>161</v>
      </c>
      <c r="G3" s="59" t="s">
        <v>162</v>
      </c>
      <c r="H3" s="59" t="s">
        <v>163</v>
      </c>
      <c r="I3" s="59" t="s">
        <v>164</v>
      </c>
      <c r="J3" s="59" t="s">
        <v>165</v>
      </c>
      <c r="K3" s="59" t="s">
        <v>166</v>
      </c>
      <c r="L3" s="59" t="s">
        <v>167</v>
      </c>
      <c r="M3" s="59" t="s">
        <v>168</v>
      </c>
      <c r="N3" s="59" t="s">
        <v>169</v>
      </c>
      <c r="O3" s="59" t="s">
        <v>137</v>
      </c>
      <c r="P3" s="59" t="s">
        <v>170</v>
      </c>
      <c r="Q3" s="59" t="s">
        <v>171</v>
      </c>
      <c r="R3" s="60"/>
      <c r="T3" s="61" t="s">
        <v>172</v>
      </c>
      <c r="U3" s="61" t="s">
        <v>173</v>
      </c>
      <c r="V3" s="61" t="s">
        <v>171</v>
      </c>
      <c r="W3" s="61" t="s">
        <v>174</v>
      </c>
      <c r="X3" s="61"/>
    </row>
    <row r="4" spans="2:30" ht="25.5" customHeight="1" x14ac:dyDescent="0.2">
      <c r="B4" s="799" t="s">
        <v>175</v>
      </c>
      <c r="C4" s="802" t="s">
        <v>176</v>
      </c>
      <c r="D4" s="802"/>
      <c r="E4" s="802"/>
      <c r="F4" s="802"/>
      <c r="G4" s="802"/>
      <c r="H4" s="802"/>
      <c r="I4" s="802"/>
      <c r="J4" s="802"/>
      <c r="K4" s="802"/>
      <c r="L4" s="802"/>
      <c r="M4" s="802"/>
      <c r="N4" s="802"/>
      <c r="O4" s="802"/>
      <c r="P4" s="802"/>
      <c r="Q4" s="802"/>
      <c r="R4" s="802"/>
      <c r="S4" s="788" t="s">
        <v>175</v>
      </c>
      <c r="T4" s="803" t="s">
        <v>177</v>
      </c>
      <c r="U4" s="803"/>
      <c r="V4" s="803"/>
      <c r="W4" s="803"/>
      <c r="X4" s="803"/>
      <c r="Y4" s="788" t="s">
        <v>175</v>
      </c>
      <c r="Z4" s="791" t="s">
        <v>177</v>
      </c>
      <c r="AA4" s="791"/>
      <c r="AB4" s="791"/>
      <c r="AC4" s="791"/>
      <c r="AD4" s="792"/>
    </row>
    <row r="5" spans="2:30" ht="20.25" customHeight="1" x14ac:dyDescent="0.3">
      <c r="B5" s="800"/>
      <c r="C5" s="793" t="s">
        <v>178</v>
      </c>
      <c r="D5" s="793"/>
      <c r="E5" s="793"/>
      <c r="F5" s="793"/>
      <c r="G5" s="793" t="s">
        <v>179</v>
      </c>
      <c r="H5" s="793"/>
      <c r="I5" s="793"/>
      <c r="J5" s="793"/>
      <c r="K5" s="793" t="s">
        <v>180</v>
      </c>
      <c r="L5" s="793"/>
      <c r="M5" s="793"/>
      <c r="N5" s="793"/>
      <c r="O5" s="794" t="s">
        <v>181</v>
      </c>
      <c r="P5" s="794"/>
      <c r="Q5" s="794"/>
      <c r="R5" s="794"/>
      <c r="S5" s="789"/>
      <c r="T5" s="795" t="s">
        <v>182</v>
      </c>
      <c r="U5" s="795"/>
      <c r="V5" s="795"/>
      <c r="W5" s="795"/>
      <c r="X5" s="795"/>
      <c r="Y5" s="789"/>
      <c r="Z5" s="796" t="s">
        <v>183</v>
      </c>
      <c r="AA5" s="796"/>
      <c r="AB5" s="796"/>
      <c r="AC5" s="796"/>
      <c r="AD5" s="797"/>
    </row>
    <row r="6" spans="2:30" ht="51.75" customHeight="1" x14ac:dyDescent="0.2">
      <c r="B6" s="801"/>
      <c r="C6" s="62" t="s">
        <v>184</v>
      </c>
      <c r="D6" s="62" t="s">
        <v>185</v>
      </c>
      <c r="E6" s="62" t="s">
        <v>186</v>
      </c>
      <c r="F6" s="62" t="s">
        <v>187</v>
      </c>
      <c r="G6" s="62" t="s">
        <v>188</v>
      </c>
      <c r="H6" s="62" t="s">
        <v>189</v>
      </c>
      <c r="I6" s="62" t="s">
        <v>190</v>
      </c>
      <c r="J6" s="62" t="s">
        <v>191</v>
      </c>
      <c r="K6" s="62" t="s">
        <v>192</v>
      </c>
      <c r="L6" s="62" t="s">
        <v>193</v>
      </c>
      <c r="M6" s="62" t="s">
        <v>194</v>
      </c>
      <c r="N6" s="62" t="s">
        <v>195</v>
      </c>
      <c r="O6" s="63" t="s">
        <v>196</v>
      </c>
      <c r="P6" s="63" t="s">
        <v>197</v>
      </c>
      <c r="Q6" s="63" t="s">
        <v>198</v>
      </c>
      <c r="R6" s="63" t="s">
        <v>199</v>
      </c>
      <c r="S6" s="790"/>
      <c r="T6" s="64" t="s">
        <v>200</v>
      </c>
      <c r="U6" s="64" t="s">
        <v>201</v>
      </c>
      <c r="V6" s="64" t="s">
        <v>202</v>
      </c>
      <c r="W6" s="64" t="s">
        <v>203</v>
      </c>
      <c r="X6" s="64" t="s">
        <v>199</v>
      </c>
      <c r="Y6" s="790"/>
      <c r="Z6" s="65" t="s">
        <v>200</v>
      </c>
      <c r="AA6" s="65" t="s">
        <v>201</v>
      </c>
      <c r="AB6" s="65" t="s">
        <v>202</v>
      </c>
      <c r="AC6" s="65" t="s">
        <v>203</v>
      </c>
      <c r="AD6" s="66" t="s">
        <v>204</v>
      </c>
    </row>
    <row r="7" spans="2:30" ht="12.75" x14ac:dyDescent="0.2">
      <c r="B7" s="67">
        <v>2.0833333333333332E-2</v>
      </c>
      <c r="C7" s="68">
        <v>250.69000000000003</v>
      </c>
      <c r="D7" s="68">
        <v>116.78999999999999</v>
      </c>
      <c r="E7" s="68"/>
      <c r="F7" s="68">
        <v>95.5</v>
      </c>
      <c r="G7" s="69">
        <v>1974.3359999999998</v>
      </c>
      <c r="H7" s="68">
        <v>3507.2</v>
      </c>
      <c r="I7" s="68">
        <v>0</v>
      </c>
      <c r="J7" s="68">
        <v>14.8</v>
      </c>
      <c r="K7" s="68">
        <v>319.58900000000006</v>
      </c>
      <c r="L7" s="68">
        <v>0</v>
      </c>
      <c r="M7" s="68">
        <v>0</v>
      </c>
      <c r="N7" s="68"/>
      <c r="O7" s="68">
        <v>462.98</v>
      </c>
      <c r="P7" s="68">
        <v>5496.3360000000002</v>
      </c>
      <c r="Q7" s="68">
        <v>319.58900000000006</v>
      </c>
      <c r="R7" s="70">
        <v>6278.9050000000007</v>
      </c>
      <c r="S7" s="67">
        <v>2.0833333333333332E-2</v>
      </c>
      <c r="T7" s="68">
        <v>2544.6149999999998</v>
      </c>
      <c r="U7" s="68">
        <v>3623.99</v>
      </c>
      <c r="V7" s="68">
        <v>0</v>
      </c>
      <c r="W7" s="68">
        <v>110.3</v>
      </c>
      <c r="X7" s="70">
        <v>6278.9049999999997</v>
      </c>
      <c r="Y7" s="67">
        <v>2.0833333333333332E-2</v>
      </c>
      <c r="Z7" s="68">
        <v>219.4</v>
      </c>
      <c r="AA7" s="68">
        <v>23.799999999999997</v>
      </c>
      <c r="AB7" s="68">
        <v>0</v>
      </c>
      <c r="AC7" s="68">
        <v>110.3</v>
      </c>
      <c r="AD7" s="70">
        <v>353.5</v>
      </c>
    </row>
    <row r="8" spans="2:30" ht="12.75" x14ac:dyDescent="0.2">
      <c r="B8" s="71">
        <v>4.1666666666666664E-2</v>
      </c>
      <c r="C8" s="72">
        <v>222.58999999999997</v>
      </c>
      <c r="D8" s="72">
        <v>117.47999999999999</v>
      </c>
      <c r="E8" s="72"/>
      <c r="F8" s="72">
        <v>83</v>
      </c>
      <c r="G8" s="73">
        <v>1907.6759999999999</v>
      </c>
      <c r="H8" s="72">
        <v>3514.7</v>
      </c>
      <c r="I8" s="72">
        <v>0</v>
      </c>
      <c r="J8" s="72">
        <v>21.6</v>
      </c>
      <c r="K8" s="72">
        <v>311.49200000000002</v>
      </c>
      <c r="L8" s="72">
        <v>0</v>
      </c>
      <c r="M8" s="72">
        <v>0</v>
      </c>
      <c r="N8" s="72"/>
      <c r="O8" s="72">
        <v>423.06999999999994</v>
      </c>
      <c r="P8" s="72">
        <v>5443.9760000000006</v>
      </c>
      <c r="Q8" s="72">
        <v>311.49200000000002</v>
      </c>
      <c r="R8" s="74">
        <v>6178.5380000000005</v>
      </c>
      <c r="S8" s="71">
        <v>4.1666666666666664E-2</v>
      </c>
      <c r="T8" s="72">
        <v>2441.7580000000003</v>
      </c>
      <c r="U8" s="72">
        <v>3632.18</v>
      </c>
      <c r="V8" s="72">
        <v>0</v>
      </c>
      <c r="W8" s="72">
        <v>104.6</v>
      </c>
      <c r="X8" s="74">
        <v>6178.5380000000005</v>
      </c>
      <c r="Y8" s="71">
        <v>4.1666666666666664E-2</v>
      </c>
      <c r="Z8" s="72">
        <v>212.5</v>
      </c>
      <c r="AA8" s="72">
        <v>24.4</v>
      </c>
      <c r="AB8" s="72">
        <v>0</v>
      </c>
      <c r="AC8" s="72">
        <v>104.6</v>
      </c>
      <c r="AD8" s="74">
        <v>341.50000000000006</v>
      </c>
    </row>
    <row r="9" spans="2:30" ht="12.75" x14ac:dyDescent="0.2">
      <c r="B9" s="71">
        <v>6.25E-2</v>
      </c>
      <c r="C9" s="72">
        <v>196.49</v>
      </c>
      <c r="D9" s="72">
        <v>117.19</v>
      </c>
      <c r="E9" s="72"/>
      <c r="F9" s="72">
        <v>62.7</v>
      </c>
      <c r="G9" s="73">
        <v>1831.624</v>
      </c>
      <c r="H9" s="72">
        <v>3504.2</v>
      </c>
      <c r="I9" s="72">
        <v>0</v>
      </c>
      <c r="J9" s="72">
        <v>22.3</v>
      </c>
      <c r="K9" s="72">
        <v>306.392</v>
      </c>
      <c r="L9" s="72">
        <v>0</v>
      </c>
      <c r="M9" s="72">
        <v>0</v>
      </c>
      <c r="N9" s="72"/>
      <c r="O9" s="72">
        <v>376.38</v>
      </c>
      <c r="P9" s="72">
        <v>5358.1239999999998</v>
      </c>
      <c r="Q9" s="72">
        <v>306.392</v>
      </c>
      <c r="R9" s="74">
        <v>6040.8959999999997</v>
      </c>
      <c r="S9" s="71">
        <v>6.25E-2</v>
      </c>
      <c r="T9" s="72">
        <v>2334.5059999999999</v>
      </c>
      <c r="U9" s="72">
        <v>3621.39</v>
      </c>
      <c r="V9" s="72">
        <v>0</v>
      </c>
      <c r="W9" s="72">
        <v>85</v>
      </c>
      <c r="X9" s="74">
        <v>6040.8959999999997</v>
      </c>
      <c r="Y9" s="71">
        <v>6.25E-2</v>
      </c>
      <c r="Z9" s="72">
        <v>211.4</v>
      </c>
      <c r="AA9" s="72">
        <v>23.7</v>
      </c>
      <c r="AB9" s="72">
        <v>0</v>
      </c>
      <c r="AC9" s="72">
        <v>85</v>
      </c>
      <c r="AD9" s="74">
        <v>320.09999999999997</v>
      </c>
    </row>
    <row r="10" spans="2:30" ht="12.75" x14ac:dyDescent="0.2">
      <c r="B10" s="71">
        <v>8.3333333333333329E-2</v>
      </c>
      <c r="C10" s="72">
        <v>203.30500000000001</v>
      </c>
      <c r="D10" s="72">
        <v>117.26</v>
      </c>
      <c r="E10" s="72"/>
      <c r="F10" s="72">
        <v>52.2</v>
      </c>
      <c r="G10" s="73">
        <v>1706.43</v>
      </c>
      <c r="H10" s="72">
        <v>3513.8</v>
      </c>
      <c r="I10" s="72">
        <v>0</v>
      </c>
      <c r="J10" s="72">
        <v>39.799999999999997</v>
      </c>
      <c r="K10" s="72">
        <v>312.09100000000007</v>
      </c>
      <c r="L10" s="72">
        <v>0</v>
      </c>
      <c r="M10" s="72">
        <v>0</v>
      </c>
      <c r="N10" s="72"/>
      <c r="O10" s="72">
        <v>372.76499999999999</v>
      </c>
      <c r="P10" s="72">
        <v>5260.0300000000007</v>
      </c>
      <c r="Q10" s="72">
        <v>312.09100000000007</v>
      </c>
      <c r="R10" s="74">
        <v>5944.8860000000013</v>
      </c>
      <c r="S10" s="71">
        <v>8.3333333333333329E-2</v>
      </c>
      <c r="T10" s="72">
        <v>2221.826</v>
      </c>
      <c r="U10" s="72">
        <v>3631.0600000000004</v>
      </c>
      <c r="V10" s="72">
        <v>0</v>
      </c>
      <c r="W10" s="72">
        <v>92</v>
      </c>
      <c r="X10" s="74">
        <v>5944.8860000000013</v>
      </c>
      <c r="Y10" s="71">
        <v>8.3333333333333329E-2</v>
      </c>
      <c r="Z10" s="72">
        <v>211.60000000000002</v>
      </c>
      <c r="AA10" s="72">
        <v>23.7</v>
      </c>
      <c r="AB10" s="72">
        <v>0</v>
      </c>
      <c r="AC10" s="72">
        <v>91.999999999999986</v>
      </c>
      <c r="AD10" s="74">
        <v>327.3</v>
      </c>
    </row>
    <row r="11" spans="2:30" ht="12.75" x14ac:dyDescent="0.2">
      <c r="B11" s="71">
        <v>0.10416666666666667</v>
      </c>
      <c r="C11" s="72">
        <v>166.90800000000002</v>
      </c>
      <c r="D11" s="72">
        <v>113.92</v>
      </c>
      <c r="E11" s="72"/>
      <c r="F11" s="72">
        <v>57</v>
      </c>
      <c r="G11" s="73">
        <v>1693.5129999999999</v>
      </c>
      <c r="H11" s="72">
        <v>3503.3999999999996</v>
      </c>
      <c r="I11" s="72">
        <v>0</v>
      </c>
      <c r="J11" s="72">
        <v>70.099999999999994</v>
      </c>
      <c r="K11" s="72">
        <v>305.995</v>
      </c>
      <c r="L11" s="72">
        <v>0</v>
      </c>
      <c r="M11" s="72">
        <v>0</v>
      </c>
      <c r="N11" s="72"/>
      <c r="O11" s="72">
        <v>337.82800000000003</v>
      </c>
      <c r="P11" s="72">
        <v>5267.0129999999999</v>
      </c>
      <c r="Q11" s="72">
        <v>305.995</v>
      </c>
      <c r="R11" s="74">
        <v>5910.8360000000002</v>
      </c>
      <c r="S11" s="71">
        <v>0.10416666666666667</v>
      </c>
      <c r="T11" s="72">
        <v>2166.4159999999997</v>
      </c>
      <c r="U11" s="72">
        <v>3617.3199999999997</v>
      </c>
      <c r="V11" s="72">
        <v>0</v>
      </c>
      <c r="W11" s="72">
        <v>127.1</v>
      </c>
      <c r="X11" s="74">
        <v>5910.8360000000002</v>
      </c>
      <c r="Y11" s="71">
        <v>0.10416666666666667</v>
      </c>
      <c r="Z11" s="72">
        <v>209.1</v>
      </c>
      <c r="AA11" s="72">
        <v>23.8</v>
      </c>
      <c r="AB11" s="72">
        <v>0</v>
      </c>
      <c r="AC11" s="72">
        <v>127.10000000000001</v>
      </c>
      <c r="AD11" s="74">
        <v>359.99999999999989</v>
      </c>
    </row>
    <row r="12" spans="2:30" ht="12.75" x14ac:dyDescent="0.2">
      <c r="B12" s="71">
        <v>0.125</v>
      </c>
      <c r="C12" s="72">
        <v>172.41800000000001</v>
      </c>
      <c r="D12" s="72">
        <v>119.05</v>
      </c>
      <c r="E12" s="72"/>
      <c r="F12" s="72">
        <v>60.099999999999994</v>
      </c>
      <c r="G12" s="73">
        <v>1672.6490000000008</v>
      </c>
      <c r="H12" s="72">
        <v>3516.7</v>
      </c>
      <c r="I12" s="72">
        <v>0</v>
      </c>
      <c r="J12" s="72">
        <v>89.6</v>
      </c>
      <c r="K12" s="72">
        <v>312.61500000000001</v>
      </c>
      <c r="L12" s="72">
        <v>0</v>
      </c>
      <c r="M12" s="72">
        <v>0</v>
      </c>
      <c r="N12" s="72"/>
      <c r="O12" s="72">
        <v>351.56799999999998</v>
      </c>
      <c r="P12" s="72">
        <v>5278.9490000000005</v>
      </c>
      <c r="Q12" s="72">
        <v>312.61500000000001</v>
      </c>
      <c r="R12" s="74">
        <v>5943.1320000000005</v>
      </c>
      <c r="S12" s="71">
        <v>0.125</v>
      </c>
      <c r="T12" s="72">
        <v>2157.6820000000007</v>
      </c>
      <c r="U12" s="72">
        <v>3635.75</v>
      </c>
      <c r="V12" s="72">
        <v>0</v>
      </c>
      <c r="W12" s="72">
        <v>149.69999999999999</v>
      </c>
      <c r="X12" s="74">
        <v>5943.1320000000005</v>
      </c>
      <c r="Y12" s="71">
        <v>0.125</v>
      </c>
      <c r="Z12" s="72">
        <v>206.09999999999994</v>
      </c>
      <c r="AA12" s="72">
        <v>23.7</v>
      </c>
      <c r="AB12" s="72">
        <v>0</v>
      </c>
      <c r="AC12" s="72">
        <v>149.69999999999999</v>
      </c>
      <c r="AD12" s="74">
        <v>379.5</v>
      </c>
    </row>
    <row r="13" spans="2:30" ht="12.75" x14ac:dyDescent="0.2">
      <c r="B13" s="71">
        <v>0.14583333333333334</v>
      </c>
      <c r="C13" s="72">
        <v>173.917</v>
      </c>
      <c r="D13" s="72">
        <v>119.79</v>
      </c>
      <c r="E13" s="72"/>
      <c r="F13" s="72">
        <v>63.5</v>
      </c>
      <c r="G13" s="73">
        <v>1658.4220000000005</v>
      </c>
      <c r="H13" s="72">
        <v>3507.8999999999996</v>
      </c>
      <c r="I13" s="72">
        <v>0</v>
      </c>
      <c r="J13" s="72">
        <v>116</v>
      </c>
      <c r="K13" s="72">
        <v>311.60799999999995</v>
      </c>
      <c r="L13" s="72">
        <v>0</v>
      </c>
      <c r="M13" s="72">
        <v>0</v>
      </c>
      <c r="N13" s="72"/>
      <c r="O13" s="72">
        <v>357.20699999999999</v>
      </c>
      <c r="P13" s="72">
        <v>5282.3220000000001</v>
      </c>
      <c r="Q13" s="72">
        <v>311.60799999999995</v>
      </c>
      <c r="R13" s="74">
        <v>5951.1370000000006</v>
      </c>
      <c r="S13" s="71">
        <v>0.14583333333333334</v>
      </c>
      <c r="T13" s="72">
        <v>2143.9470000000001</v>
      </c>
      <c r="U13" s="72">
        <v>3627.6899999999996</v>
      </c>
      <c r="V13" s="72">
        <v>0</v>
      </c>
      <c r="W13" s="72">
        <v>179.5</v>
      </c>
      <c r="X13" s="74">
        <v>5951.1370000000006</v>
      </c>
      <c r="Y13" s="71">
        <v>0.14583333333333334</v>
      </c>
      <c r="Z13" s="72">
        <v>206.69999999999996</v>
      </c>
      <c r="AA13" s="72">
        <v>23.799999999999997</v>
      </c>
      <c r="AB13" s="72">
        <v>0</v>
      </c>
      <c r="AC13" s="72">
        <v>179.5</v>
      </c>
      <c r="AD13" s="74">
        <v>409.99999999999994</v>
      </c>
    </row>
    <row r="14" spans="2:30" ht="12.75" x14ac:dyDescent="0.2">
      <c r="B14" s="75">
        <v>0.16666666666666666</v>
      </c>
      <c r="C14" s="76">
        <v>166.125</v>
      </c>
      <c r="D14" s="76">
        <v>120.46</v>
      </c>
      <c r="E14" s="76"/>
      <c r="F14" s="76">
        <v>62.4</v>
      </c>
      <c r="G14" s="77">
        <v>1599.2510000000002</v>
      </c>
      <c r="H14" s="76">
        <v>3537.1</v>
      </c>
      <c r="I14" s="76">
        <v>0</v>
      </c>
      <c r="J14" s="76">
        <v>170.5</v>
      </c>
      <c r="K14" s="76">
        <v>304.91700000000003</v>
      </c>
      <c r="L14" s="76">
        <v>0</v>
      </c>
      <c r="M14" s="76">
        <v>0</v>
      </c>
      <c r="N14" s="76"/>
      <c r="O14" s="76">
        <v>348.98499999999996</v>
      </c>
      <c r="P14" s="76">
        <v>5306.8510000000006</v>
      </c>
      <c r="Q14" s="76">
        <v>304.91700000000003</v>
      </c>
      <c r="R14" s="78">
        <v>5960.7530000000006</v>
      </c>
      <c r="S14" s="75">
        <v>0.16666666666666666</v>
      </c>
      <c r="T14" s="76">
        <v>2070.2930000000001</v>
      </c>
      <c r="U14" s="76">
        <v>3657.56</v>
      </c>
      <c r="V14" s="76">
        <v>0</v>
      </c>
      <c r="W14" s="76">
        <v>232.9</v>
      </c>
      <c r="X14" s="78">
        <v>5960.7530000000006</v>
      </c>
      <c r="Y14" s="75">
        <v>0.16666666666666666</v>
      </c>
      <c r="Z14" s="76">
        <v>203.89999999999998</v>
      </c>
      <c r="AA14" s="76">
        <v>23.799999999999997</v>
      </c>
      <c r="AB14" s="76">
        <v>0</v>
      </c>
      <c r="AC14" s="76">
        <v>232.9</v>
      </c>
      <c r="AD14" s="78">
        <v>460.59999999999997</v>
      </c>
    </row>
    <row r="15" spans="2:30" ht="12.75" x14ac:dyDescent="0.2">
      <c r="B15" s="67">
        <v>0.1875</v>
      </c>
      <c r="C15" s="68">
        <v>201.02199999999999</v>
      </c>
      <c r="D15" s="68">
        <v>117.49999999999999</v>
      </c>
      <c r="E15" s="68"/>
      <c r="F15" s="68">
        <v>62</v>
      </c>
      <c r="G15" s="69">
        <v>1551.0000000000002</v>
      </c>
      <c r="H15" s="68">
        <v>3519.2999999999993</v>
      </c>
      <c r="I15" s="68">
        <v>0</v>
      </c>
      <c r="J15" s="68">
        <v>192.8</v>
      </c>
      <c r="K15" s="68">
        <v>312.11</v>
      </c>
      <c r="L15" s="68">
        <v>0</v>
      </c>
      <c r="M15" s="68">
        <v>0</v>
      </c>
      <c r="N15" s="68"/>
      <c r="O15" s="68">
        <v>380.52199999999999</v>
      </c>
      <c r="P15" s="68">
        <v>5263.0999999999995</v>
      </c>
      <c r="Q15" s="68">
        <v>312.11</v>
      </c>
      <c r="R15" s="70">
        <v>5955.7319999999991</v>
      </c>
      <c r="S15" s="67">
        <v>0.1875</v>
      </c>
      <c r="T15" s="68">
        <v>2064.1320000000001</v>
      </c>
      <c r="U15" s="68">
        <v>3636.7999999999993</v>
      </c>
      <c r="V15" s="68">
        <v>0</v>
      </c>
      <c r="W15" s="68">
        <v>254.8</v>
      </c>
      <c r="X15" s="70">
        <v>5955.7319999999991</v>
      </c>
      <c r="Y15" s="67">
        <v>0.1875</v>
      </c>
      <c r="Z15" s="68">
        <v>204</v>
      </c>
      <c r="AA15" s="68">
        <v>23.5</v>
      </c>
      <c r="AB15" s="68">
        <v>0</v>
      </c>
      <c r="AC15" s="68">
        <v>254.80000000000004</v>
      </c>
      <c r="AD15" s="70">
        <v>482.29999999999995</v>
      </c>
    </row>
    <row r="16" spans="2:30" ht="12.75" x14ac:dyDescent="0.2">
      <c r="B16" s="71">
        <v>0.20833333333333334</v>
      </c>
      <c r="C16" s="72">
        <v>171.61999999999998</v>
      </c>
      <c r="D16" s="72">
        <v>119.28</v>
      </c>
      <c r="E16" s="72"/>
      <c r="F16" s="72">
        <v>64.199999999999989</v>
      </c>
      <c r="G16" s="73">
        <v>1660.0390000000004</v>
      </c>
      <c r="H16" s="72">
        <v>3511.2999999999993</v>
      </c>
      <c r="I16" s="72">
        <v>0</v>
      </c>
      <c r="J16" s="72">
        <v>222.89999999999998</v>
      </c>
      <c r="K16" s="72">
        <v>307.61100000000005</v>
      </c>
      <c r="L16" s="72">
        <v>0</v>
      </c>
      <c r="M16" s="72">
        <v>0.1</v>
      </c>
      <c r="N16" s="72"/>
      <c r="O16" s="72">
        <v>355.09999999999997</v>
      </c>
      <c r="P16" s="72">
        <v>5394.2389999999996</v>
      </c>
      <c r="Q16" s="72">
        <v>307.71100000000007</v>
      </c>
      <c r="R16" s="74">
        <v>6057.05</v>
      </c>
      <c r="S16" s="71">
        <v>0.20833333333333334</v>
      </c>
      <c r="T16" s="72">
        <v>2139.2700000000004</v>
      </c>
      <c r="U16" s="72">
        <v>3630.5799999999995</v>
      </c>
      <c r="V16" s="72">
        <v>0.1</v>
      </c>
      <c r="W16" s="72">
        <v>287.09999999999997</v>
      </c>
      <c r="X16" s="74">
        <v>6057.0499999999993</v>
      </c>
      <c r="Y16" s="71">
        <v>0.20833333333333334</v>
      </c>
      <c r="Z16" s="72">
        <v>204.29999999999998</v>
      </c>
      <c r="AA16" s="72">
        <v>23.5</v>
      </c>
      <c r="AB16" s="72">
        <v>0.1</v>
      </c>
      <c r="AC16" s="72">
        <v>287.10000000000002</v>
      </c>
      <c r="AD16" s="74">
        <v>515.00000000000011</v>
      </c>
    </row>
    <row r="17" spans="2:30" ht="12.75" x14ac:dyDescent="0.2">
      <c r="B17" s="71">
        <v>0.22916666666666666</v>
      </c>
      <c r="C17" s="72">
        <v>191.92000000000002</v>
      </c>
      <c r="D17" s="72">
        <v>119.22</v>
      </c>
      <c r="E17" s="72"/>
      <c r="F17" s="72">
        <v>71.5</v>
      </c>
      <c r="G17" s="73">
        <v>1795.6880000000003</v>
      </c>
      <c r="H17" s="72">
        <v>3414.599999999999</v>
      </c>
      <c r="I17" s="72">
        <v>0</v>
      </c>
      <c r="J17" s="72">
        <v>285.2</v>
      </c>
      <c r="K17" s="72">
        <v>315.40899999999999</v>
      </c>
      <c r="L17" s="72">
        <v>0</v>
      </c>
      <c r="M17" s="72">
        <v>8.1</v>
      </c>
      <c r="N17" s="72"/>
      <c r="O17" s="72">
        <v>382.64</v>
      </c>
      <c r="P17" s="72">
        <v>5495.4879999999994</v>
      </c>
      <c r="Q17" s="72">
        <v>323.50900000000001</v>
      </c>
      <c r="R17" s="74">
        <v>6201.6369999999997</v>
      </c>
      <c r="S17" s="71">
        <v>0.22916666666666666</v>
      </c>
      <c r="T17" s="72">
        <v>2303.0170000000003</v>
      </c>
      <c r="U17" s="72">
        <v>3533.8199999999988</v>
      </c>
      <c r="V17" s="72">
        <v>8.1</v>
      </c>
      <c r="W17" s="72">
        <v>356.7</v>
      </c>
      <c r="X17" s="74">
        <v>6201.6369999999997</v>
      </c>
      <c r="Y17" s="71">
        <v>0.22916666666666666</v>
      </c>
      <c r="Z17" s="72">
        <v>203.8</v>
      </c>
      <c r="AA17" s="72">
        <v>23.299999999999997</v>
      </c>
      <c r="AB17" s="72">
        <v>8.1</v>
      </c>
      <c r="AC17" s="72">
        <v>356.70000000000005</v>
      </c>
      <c r="AD17" s="74">
        <v>591.89999999999986</v>
      </c>
    </row>
    <row r="18" spans="2:30" ht="12.75" x14ac:dyDescent="0.2">
      <c r="B18" s="71">
        <v>0.25</v>
      </c>
      <c r="C18" s="72">
        <v>248.52199999999996</v>
      </c>
      <c r="D18" s="72">
        <v>117.33</v>
      </c>
      <c r="E18" s="72"/>
      <c r="F18" s="72">
        <v>59.3</v>
      </c>
      <c r="G18" s="73">
        <v>1815.8989999999999</v>
      </c>
      <c r="H18" s="72">
        <v>3277.9999999999991</v>
      </c>
      <c r="I18" s="72">
        <v>0</v>
      </c>
      <c r="J18" s="72">
        <v>291.39999999999998</v>
      </c>
      <c r="K18" s="72">
        <v>313.70000000000005</v>
      </c>
      <c r="L18" s="72">
        <v>0</v>
      </c>
      <c r="M18" s="72">
        <v>58.5</v>
      </c>
      <c r="N18" s="72"/>
      <c r="O18" s="72">
        <v>425.15199999999999</v>
      </c>
      <c r="P18" s="72">
        <v>5385.2989999999991</v>
      </c>
      <c r="Q18" s="72">
        <v>372.20000000000005</v>
      </c>
      <c r="R18" s="74">
        <v>6182.6509999999989</v>
      </c>
      <c r="S18" s="71">
        <v>0.25</v>
      </c>
      <c r="T18" s="72">
        <v>2378.1210000000001</v>
      </c>
      <c r="U18" s="72">
        <v>3395.329999999999</v>
      </c>
      <c r="V18" s="72">
        <v>58.5</v>
      </c>
      <c r="W18" s="72">
        <v>350.7</v>
      </c>
      <c r="X18" s="74">
        <v>6182.6509999999989</v>
      </c>
      <c r="Y18" s="71">
        <v>0.25</v>
      </c>
      <c r="Z18" s="72">
        <v>203.70000000000002</v>
      </c>
      <c r="AA18" s="72">
        <v>23.299999999999997</v>
      </c>
      <c r="AB18" s="72">
        <v>58.5</v>
      </c>
      <c r="AC18" s="72">
        <v>350.7</v>
      </c>
      <c r="AD18" s="74">
        <v>636.19999999999993</v>
      </c>
    </row>
    <row r="19" spans="2:30" ht="12.75" x14ac:dyDescent="0.2">
      <c r="B19" s="71">
        <v>0.27083333333333331</v>
      </c>
      <c r="C19" s="72">
        <v>276.63</v>
      </c>
      <c r="D19" s="72">
        <v>100.67</v>
      </c>
      <c r="E19" s="72"/>
      <c r="F19" s="72">
        <v>55.7</v>
      </c>
      <c r="G19" s="73">
        <v>1969.0820000000001</v>
      </c>
      <c r="H19" s="72">
        <v>3279.3999999999996</v>
      </c>
      <c r="I19" s="72">
        <v>0.1</v>
      </c>
      <c r="J19" s="72">
        <v>294.5</v>
      </c>
      <c r="K19" s="72">
        <v>306.80500000000001</v>
      </c>
      <c r="L19" s="72">
        <v>0</v>
      </c>
      <c r="M19" s="72">
        <v>71.899999999999991</v>
      </c>
      <c r="N19" s="72"/>
      <c r="O19" s="72">
        <v>433</v>
      </c>
      <c r="P19" s="72">
        <v>5543.0820000000003</v>
      </c>
      <c r="Q19" s="72">
        <v>378.70499999999998</v>
      </c>
      <c r="R19" s="74">
        <v>6354.7870000000003</v>
      </c>
      <c r="S19" s="71">
        <v>0.27083333333333331</v>
      </c>
      <c r="T19" s="72">
        <v>2552.5169999999998</v>
      </c>
      <c r="U19" s="72">
        <v>3380.0699999999997</v>
      </c>
      <c r="V19" s="72">
        <v>71.999999999999986</v>
      </c>
      <c r="W19" s="72">
        <v>350.2</v>
      </c>
      <c r="X19" s="74">
        <v>6354.7870000000003</v>
      </c>
      <c r="Y19" s="71">
        <v>0.27083333333333331</v>
      </c>
      <c r="Z19" s="72">
        <v>201.79999999999998</v>
      </c>
      <c r="AA19" s="72">
        <v>23.4</v>
      </c>
      <c r="AB19" s="72">
        <v>72</v>
      </c>
      <c r="AC19" s="72">
        <v>350.2</v>
      </c>
      <c r="AD19" s="74">
        <v>647.39999999999975</v>
      </c>
    </row>
    <row r="20" spans="2:30" ht="12.75" x14ac:dyDescent="0.2">
      <c r="B20" s="71">
        <v>0.29166666666666669</v>
      </c>
      <c r="C20" s="72">
        <v>296.67999999999995</v>
      </c>
      <c r="D20" s="72">
        <v>68.739999999999995</v>
      </c>
      <c r="E20" s="72"/>
      <c r="F20" s="72">
        <v>52.099999999999994</v>
      </c>
      <c r="G20" s="73">
        <v>2202.7849999999989</v>
      </c>
      <c r="H20" s="72">
        <v>3218.3999999999987</v>
      </c>
      <c r="I20" s="72">
        <v>0.1</v>
      </c>
      <c r="J20" s="72">
        <v>285.10000000000002</v>
      </c>
      <c r="K20" s="72">
        <v>310.29999999999995</v>
      </c>
      <c r="L20" s="72">
        <v>0</v>
      </c>
      <c r="M20" s="72">
        <v>72.5</v>
      </c>
      <c r="N20" s="72"/>
      <c r="O20" s="72">
        <v>417.52</v>
      </c>
      <c r="P20" s="72">
        <v>5706.3849999999984</v>
      </c>
      <c r="Q20" s="72">
        <v>382.79999999999995</v>
      </c>
      <c r="R20" s="74">
        <v>6506.704999999999</v>
      </c>
      <c r="S20" s="71">
        <v>0.29166666666666669</v>
      </c>
      <c r="T20" s="72">
        <v>2809.7649999999985</v>
      </c>
      <c r="U20" s="72">
        <v>3287.1399999999985</v>
      </c>
      <c r="V20" s="72">
        <v>72.599999999999994</v>
      </c>
      <c r="W20" s="72">
        <v>337.20000000000005</v>
      </c>
      <c r="X20" s="74">
        <v>6506.704999999999</v>
      </c>
      <c r="Y20" s="71">
        <v>0.29166666666666669</v>
      </c>
      <c r="Z20" s="72">
        <v>202.19999999999996</v>
      </c>
      <c r="AA20" s="72">
        <v>23.4</v>
      </c>
      <c r="AB20" s="72">
        <v>72.599999999999994</v>
      </c>
      <c r="AC20" s="72">
        <v>337.2</v>
      </c>
      <c r="AD20" s="74">
        <v>635.40000000000009</v>
      </c>
    </row>
    <row r="21" spans="2:30" ht="12.75" x14ac:dyDescent="0.2">
      <c r="B21" s="71">
        <v>0.3125</v>
      </c>
      <c r="C21" s="72">
        <v>257.88</v>
      </c>
      <c r="D21" s="72">
        <v>77.27000000000001</v>
      </c>
      <c r="E21" s="72"/>
      <c r="F21" s="72">
        <v>52.5</v>
      </c>
      <c r="G21" s="73">
        <v>2212.5810000000006</v>
      </c>
      <c r="H21" s="72">
        <v>3329.099999999999</v>
      </c>
      <c r="I21" s="72">
        <v>0.1</v>
      </c>
      <c r="J21" s="72">
        <v>294.3</v>
      </c>
      <c r="K21" s="72">
        <v>328.80600000000004</v>
      </c>
      <c r="L21" s="72">
        <v>0</v>
      </c>
      <c r="M21" s="72">
        <v>129.1</v>
      </c>
      <c r="N21" s="72"/>
      <c r="O21" s="72">
        <v>387.65</v>
      </c>
      <c r="P21" s="72">
        <v>5836.0810000000001</v>
      </c>
      <c r="Q21" s="72">
        <v>457.90600000000006</v>
      </c>
      <c r="R21" s="74">
        <v>6681.6369999999997</v>
      </c>
      <c r="S21" s="71">
        <v>0.3125</v>
      </c>
      <c r="T21" s="72">
        <v>2799.2670000000007</v>
      </c>
      <c r="U21" s="72">
        <v>3406.369999999999</v>
      </c>
      <c r="V21" s="72">
        <v>129.19999999999999</v>
      </c>
      <c r="W21" s="72">
        <v>346.8</v>
      </c>
      <c r="X21" s="74">
        <v>6681.6370000000006</v>
      </c>
      <c r="Y21" s="71">
        <v>0.3125</v>
      </c>
      <c r="Z21" s="72">
        <v>202.1</v>
      </c>
      <c r="AA21" s="72">
        <v>23.4</v>
      </c>
      <c r="AB21" s="72">
        <v>129.19999999999999</v>
      </c>
      <c r="AC21" s="72">
        <v>346.8</v>
      </c>
      <c r="AD21" s="74">
        <v>701.50000000000011</v>
      </c>
    </row>
    <row r="22" spans="2:30" ht="12.75" x14ac:dyDescent="0.2">
      <c r="B22" s="75">
        <v>0.33333333333333331</v>
      </c>
      <c r="C22" s="76">
        <v>243.09000000000003</v>
      </c>
      <c r="D22" s="76">
        <v>82.710000000000008</v>
      </c>
      <c r="E22" s="76"/>
      <c r="F22" s="76">
        <v>51.1</v>
      </c>
      <c r="G22" s="77">
        <v>2162.7599999999998</v>
      </c>
      <c r="H22" s="76">
        <v>3363.8</v>
      </c>
      <c r="I22" s="76">
        <v>0.5</v>
      </c>
      <c r="J22" s="76">
        <v>306.70000000000005</v>
      </c>
      <c r="K22" s="76">
        <v>337.80500000000001</v>
      </c>
      <c r="L22" s="76">
        <v>0</v>
      </c>
      <c r="M22" s="76">
        <v>177.8</v>
      </c>
      <c r="N22" s="76"/>
      <c r="O22" s="76">
        <v>376.90000000000009</v>
      </c>
      <c r="P22" s="76">
        <v>5833.7599999999993</v>
      </c>
      <c r="Q22" s="76">
        <v>515.60500000000002</v>
      </c>
      <c r="R22" s="78">
        <v>6726.2649999999994</v>
      </c>
      <c r="S22" s="75">
        <v>0.33333333333333331</v>
      </c>
      <c r="T22" s="76">
        <v>2743.6549999999997</v>
      </c>
      <c r="U22" s="76">
        <v>3446.51</v>
      </c>
      <c r="V22" s="76">
        <v>178.3</v>
      </c>
      <c r="W22" s="76">
        <v>357.80000000000007</v>
      </c>
      <c r="X22" s="78">
        <v>6726.2650000000003</v>
      </c>
      <c r="Y22" s="75">
        <v>0.33333333333333331</v>
      </c>
      <c r="Z22" s="76">
        <v>201.9</v>
      </c>
      <c r="AA22" s="76">
        <v>23.4</v>
      </c>
      <c r="AB22" s="76">
        <v>178.29999999999998</v>
      </c>
      <c r="AC22" s="76">
        <v>357.80000000000007</v>
      </c>
      <c r="AD22" s="78">
        <v>761.40000000000009</v>
      </c>
    </row>
    <row r="23" spans="2:30" ht="12.75" x14ac:dyDescent="0.2">
      <c r="B23" s="67">
        <v>0.35416666666666669</v>
      </c>
      <c r="C23" s="68">
        <v>248.601</v>
      </c>
      <c r="D23" s="68">
        <v>83.41</v>
      </c>
      <c r="E23" s="68"/>
      <c r="F23" s="68">
        <v>58.699999999999996</v>
      </c>
      <c r="G23" s="69">
        <v>2200.614</v>
      </c>
      <c r="H23" s="68">
        <v>3374.9999999999991</v>
      </c>
      <c r="I23" s="68">
        <v>0.8</v>
      </c>
      <c r="J23" s="68">
        <v>306.29999999999995</v>
      </c>
      <c r="K23" s="68">
        <v>335.90899999999999</v>
      </c>
      <c r="L23" s="68">
        <v>0</v>
      </c>
      <c r="M23" s="68">
        <v>296.00000000000006</v>
      </c>
      <c r="N23" s="68"/>
      <c r="O23" s="68">
        <v>390.71099999999996</v>
      </c>
      <c r="P23" s="68">
        <v>5882.7139999999999</v>
      </c>
      <c r="Q23" s="68">
        <v>631.90900000000011</v>
      </c>
      <c r="R23" s="70">
        <v>6905.3340000000007</v>
      </c>
      <c r="S23" s="67">
        <v>0.35416666666666669</v>
      </c>
      <c r="T23" s="68">
        <v>2785.1240000000003</v>
      </c>
      <c r="U23" s="68">
        <v>3458.4099999999989</v>
      </c>
      <c r="V23" s="68">
        <v>296.80000000000007</v>
      </c>
      <c r="W23" s="68">
        <v>364.99999999999994</v>
      </c>
      <c r="X23" s="70">
        <v>6905.3339999999989</v>
      </c>
      <c r="Y23" s="67">
        <v>0.35416666666666669</v>
      </c>
      <c r="Z23" s="68">
        <v>213.1</v>
      </c>
      <c r="AA23" s="68">
        <v>23.5</v>
      </c>
      <c r="AB23" s="68">
        <v>296.8</v>
      </c>
      <c r="AC23" s="68">
        <v>364.99999999999994</v>
      </c>
      <c r="AD23" s="70">
        <v>898.39999999999964</v>
      </c>
    </row>
    <row r="24" spans="2:30" ht="12.75" x14ac:dyDescent="0.2">
      <c r="B24" s="71">
        <v>0.375</v>
      </c>
      <c r="C24" s="72">
        <v>283.69899999999996</v>
      </c>
      <c r="D24" s="72">
        <v>80.41</v>
      </c>
      <c r="E24" s="72"/>
      <c r="F24" s="72">
        <v>62.699999999999996</v>
      </c>
      <c r="G24" s="73">
        <v>2402.393</v>
      </c>
      <c r="H24" s="72">
        <v>3364.3999999999996</v>
      </c>
      <c r="I24" s="72">
        <v>1</v>
      </c>
      <c r="J24" s="72">
        <v>277.5</v>
      </c>
      <c r="K24" s="72">
        <v>324.00899999999996</v>
      </c>
      <c r="L24" s="72">
        <v>0</v>
      </c>
      <c r="M24" s="72">
        <v>352.40000000000003</v>
      </c>
      <c r="N24" s="72"/>
      <c r="O24" s="72">
        <v>426.80899999999991</v>
      </c>
      <c r="P24" s="72">
        <v>6045.2929999999997</v>
      </c>
      <c r="Q24" s="72">
        <v>676.40899999999999</v>
      </c>
      <c r="R24" s="74">
        <v>7148.5109999999995</v>
      </c>
      <c r="S24" s="71">
        <v>0.375</v>
      </c>
      <c r="T24" s="72">
        <v>3010.1010000000001</v>
      </c>
      <c r="U24" s="72">
        <v>3444.8099999999995</v>
      </c>
      <c r="V24" s="72">
        <v>353.40000000000003</v>
      </c>
      <c r="W24" s="72">
        <v>340.2</v>
      </c>
      <c r="X24" s="74">
        <v>7148.5109999999986</v>
      </c>
      <c r="Y24" s="71">
        <v>0.375</v>
      </c>
      <c r="Z24" s="72">
        <v>210.8</v>
      </c>
      <c r="AA24" s="72">
        <v>23.5</v>
      </c>
      <c r="AB24" s="72">
        <v>353.40000000000003</v>
      </c>
      <c r="AC24" s="72">
        <v>340.2</v>
      </c>
      <c r="AD24" s="74">
        <v>927.9</v>
      </c>
    </row>
    <row r="25" spans="2:30" ht="12.75" x14ac:dyDescent="0.2">
      <c r="B25" s="71">
        <v>0.39583333333333331</v>
      </c>
      <c r="C25" s="72">
        <v>290.79500000000002</v>
      </c>
      <c r="D25" s="72">
        <v>101.75</v>
      </c>
      <c r="E25" s="72"/>
      <c r="F25" s="72">
        <v>67.099999999999994</v>
      </c>
      <c r="G25" s="73">
        <v>2355.751999999999</v>
      </c>
      <c r="H25" s="72">
        <v>3367.6000000000004</v>
      </c>
      <c r="I25" s="72">
        <v>1.1000000000000001</v>
      </c>
      <c r="J25" s="72">
        <v>236.9</v>
      </c>
      <c r="K25" s="72">
        <v>321.541</v>
      </c>
      <c r="L25" s="72">
        <v>0</v>
      </c>
      <c r="M25" s="72">
        <v>361.89999999999992</v>
      </c>
      <c r="N25" s="72"/>
      <c r="O25" s="72">
        <v>459.64499999999998</v>
      </c>
      <c r="P25" s="72">
        <v>5961.351999999999</v>
      </c>
      <c r="Q25" s="72">
        <v>683.44099999999992</v>
      </c>
      <c r="R25" s="74">
        <v>7104.4379999999992</v>
      </c>
      <c r="S25" s="71">
        <v>0.39583333333333331</v>
      </c>
      <c r="T25" s="72">
        <v>2968.0879999999993</v>
      </c>
      <c r="U25" s="72">
        <v>3469.3500000000004</v>
      </c>
      <c r="V25" s="72">
        <v>362.99999999999994</v>
      </c>
      <c r="W25" s="72">
        <v>304</v>
      </c>
      <c r="X25" s="74">
        <v>7104.4379999999992</v>
      </c>
      <c r="Y25" s="71">
        <v>0.39583333333333331</v>
      </c>
      <c r="Z25" s="72">
        <v>211.09999999999997</v>
      </c>
      <c r="AA25" s="72">
        <v>23.6</v>
      </c>
      <c r="AB25" s="72">
        <v>362.99999999999994</v>
      </c>
      <c r="AC25" s="72">
        <v>304</v>
      </c>
      <c r="AD25" s="74">
        <v>901.7</v>
      </c>
    </row>
    <row r="26" spans="2:30" ht="12.75" x14ac:dyDescent="0.2">
      <c r="B26" s="71">
        <v>0.41666666666666669</v>
      </c>
      <c r="C26" s="72">
        <v>269.19499999999999</v>
      </c>
      <c r="D26" s="72">
        <v>102.09</v>
      </c>
      <c r="E26" s="72"/>
      <c r="F26" s="72">
        <v>76.400000000000006</v>
      </c>
      <c r="G26" s="73">
        <v>2453.9669999999996</v>
      </c>
      <c r="H26" s="72">
        <v>3352.3</v>
      </c>
      <c r="I26" s="72">
        <v>1.2</v>
      </c>
      <c r="J26" s="72">
        <v>240.70000000000002</v>
      </c>
      <c r="K26" s="72">
        <v>330.334</v>
      </c>
      <c r="L26" s="72">
        <v>0</v>
      </c>
      <c r="M26" s="72">
        <v>290.89999999999998</v>
      </c>
      <c r="N26" s="72"/>
      <c r="O26" s="72">
        <v>447.68499999999995</v>
      </c>
      <c r="P26" s="72">
        <v>6048.1669999999995</v>
      </c>
      <c r="Q26" s="72">
        <v>621.23399999999992</v>
      </c>
      <c r="R26" s="74">
        <v>7117.0859999999993</v>
      </c>
      <c r="S26" s="71">
        <v>0.41666666666666669</v>
      </c>
      <c r="T26" s="72">
        <v>3053.4959999999996</v>
      </c>
      <c r="U26" s="72">
        <v>3454.3900000000003</v>
      </c>
      <c r="V26" s="72">
        <v>292.09999999999997</v>
      </c>
      <c r="W26" s="72">
        <v>317.10000000000002</v>
      </c>
      <c r="X26" s="74">
        <v>7117.0859999999984</v>
      </c>
      <c r="Y26" s="71">
        <v>0.41666666666666669</v>
      </c>
      <c r="Z26" s="72">
        <v>209.20000000000002</v>
      </c>
      <c r="AA26" s="72">
        <v>23.6</v>
      </c>
      <c r="AB26" s="72">
        <v>292.09999999999997</v>
      </c>
      <c r="AC26" s="72">
        <v>317.10000000000002</v>
      </c>
      <c r="AD26" s="74">
        <v>842.00000000000023</v>
      </c>
    </row>
    <row r="27" spans="2:30" ht="12.75" x14ac:dyDescent="0.2">
      <c r="B27" s="71">
        <v>0.4375</v>
      </c>
      <c r="C27" s="72">
        <v>292.79199999999997</v>
      </c>
      <c r="D27" s="72">
        <v>96.72</v>
      </c>
      <c r="E27" s="72"/>
      <c r="F27" s="72">
        <v>70.8</v>
      </c>
      <c r="G27" s="73">
        <v>2442.0529999999994</v>
      </c>
      <c r="H27" s="72">
        <v>3345.9</v>
      </c>
      <c r="I27" s="72">
        <v>1.3</v>
      </c>
      <c r="J27" s="72">
        <v>221.8</v>
      </c>
      <c r="K27" s="72">
        <v>331.16699999999997</v>
      </c>
      <c r="L27" s="72">
        <v>0</v>
      </c>
      <c r="M27" s="72">
        <v>356.00000000000006</v>
      </c>
      <c r="N27" s="72"/>
      <c r="O27" s="72">
        <v>460.31199999999995</v>
      </c>
      <c r="P27" s="72">
        <v>6011.0529999999999</v>
      </c>
      <c r="Q27" s="72">
        <v>687.16700000000003</v>
      </c>
      <c r="R27" s="74">
        <v>7158.5320000000002</v>
      </c>
      <c r="S27" s="71">
        <v>0.4375</v>
      </c>
      <c r="T27" s="72">
        <v>3066.0119999999993</v>
      </c>
      <c r="U27" s="72">
        <v>3442.62</v>
      </c>
      <c r="V27" s="72">
        <v>357.30000000000007</v>
      </c>
      <c r="W27" s="72">
        <v>292.60000000000002</v>
      </c>
      <c r="X27" s="74">
        <v>7158.5320000000002</v>
      </c>
      <c r="Y27" s="71">
        <v>0.4375</v>
      </c>
      <c r="Z27" s="72">
        <v>211.2</v>
      </c>
      <c r="AA27" s="72">
        <v>23.6</v>
      </c>
      <c r="AB27" s="72">
        <v>357.30000000000007</v>
      </c>
      <c r="AC27" s="72">
        <v>292.60000000000002</v>
      </c>
      <c r="AD27" s="74">
        <v>884.69999999999993</v>
      </c>
    </row>
    <row r="28" spans="2:30" ht="12.75" x14ac:dyDescent="0.2">
      <c r="B28" s="71">
        <v>0.45833333333333331</v>
      </c>
      <c r="C28" s="72">
        <v>324.70099999999996</v>
      </c>
      <c r="D28" s="72">
        <v>97.749999999999986</v>
      </c>
      <c r="E28" s="72"/>
      <c r="F28" s="72">
        <v>80.5</v>
      </c>
      <c r="G28" s="73">
        <v>2707.4349999999999</v>
      </c>
      <c r="H28" s="72">
        <v>3364.7999999999997</v>
      </c>
      <c r="I28" s="72">
        <v>1.3</v>
      </c>
      <c r="J28" s="72">
        <v>195.50000000000003</v>
      </c>
      <c r="K28" s="72">
        <v>346.14600000000002</v>
      </c>
      <c r="L28" s="72">
        <v>0</v>
      </c>
      <c r="M28" s="72">
        <v>262.59999999999997</v>
      </c>
      <c r="N28" s="72"/>
      <c r="O28" s="72">
        <v>502.95099999999996</v>
      </c>
      <c r="P28" s="72">
        <v>6269.0349999999999</v>
      </c>
      <c r="Q28" s="72">
        <v>608.74599999999998</v>
      </c>
      <c r="R28" s="74">
        <v>7380.732</v>
      </c>
      <c r="S28" s="71">
        <v>0.45833333333333331</v>
      </c>
      <c r="T28" s="72">
        <v>3378.2820000000002</v>
      </c>
      <c r="U28" s="72">
        <v>3462.5499999999997</v>
      </c>
      <c r="V28" s="72">
        <v>263.89999999999998</v>
      </c>
      <c r="W28" s="72">
        <v>276</v>
      </c>
      <c r="X28" s="74">
        <v>7380.732</v>
      </c>
      <c r="Y28" s="71">
        <v>0.45833333333333331</v>
      </c>
      <c r="Z28" s="72">
        <v>216.20000000000005</v>
      </c>
      <c r="AA28" s="72">
        <v>23.5</v>
      </c>
      <c r="AB28" s="72">
        <v>263.89999999999998</v>
      </c>
      <c r="AC28" s="72">
        <v>276</v>
      </c>
      <c r="AD28" s="74">
        <v>779.59999999999991</v>
      </c>
    </row>
    <row r="29" spans="2:30" ht="12.75" x14ac:dyDescent="0.2">
      <c r="B29" s="71">
        <v>0.47916666666666669</v>
      </c>
      <c r="C29" s="72">
        <v>293.697</v>
      </c>
      <c r="D29" s="72">
        <v>91.02</v>
      </c>
      <c r="E29" s="72"/>
      <c r="F29" s="72">
        <v>76.2</v>
      </c>
      <c r="G29" s="73">
        <v>2735.2209999999995</v>
      </c>
      <c r="H29" s="72">
        <v>3413.0999999999995</v>
      </c>
      <c r="I29" s="72">
        <v>1.3</v>
      </c>
      <c r="J29" s="72">
        <v>189.9</v>
      </c>
      <c r="K29" s="72">
        <v>377.05</v>
      </c>
      <c r="L29" s="72">
        <v>0</v>
      </c>
      <c r="M29" s="72">
        <v>249.5</v>
      </c>
      <c r="N29" s="72"/>
      <c r="O29" s="72">
        <v>460.91699999999997</v>
      </c>
      <c r="P29" s="72">
        <v>6339.5209999999988</v>
      </c>
      <c r="Q29" s="72">
        <v>626.54999999999995</v>
      </c>
      <c r="R29" s="74">
        <v>7426.9879999999994</v>
      </c>
      <c r="S29" s="71">
        <v>0.47916666666666669</v>
      </c>
      <c r="T29" s="72">
        <v>3405.9679999999998</v>
      </c>
      <c r="U29" s="72">
        <v>3504.1199999999994</v>
      </c>
      <c r="V29" s="72">
        <v>250.8</v>
      </c>
      <c r="W29" s="72">
        <v>266.10000000000002</v>
      </c>
      <c r="X29" s="74">
        <v>7426.9879999999994</v>
      </c>
      <c r="Y29" s="71">
        <v>0.47916666666666669</v>
      </c>
      <c r="Z29" s="72">
        <v>224.4</v>
      </c>
      <c r="AA29" s="72">
        <v>23.5</v>
      </c>
      <c r="AB29" s="72">
        <v>250.8</v>
      </c>
      <c r="AC29" s="72">
        <v>266.10000000000002</v>
      </c>
      <c r="AD29" s="74">
        <v>764.79999999999984</v>
      </c>
    </row>
    <row r="30" spans="2:30" ht="12.75" x14ac:dyDescent="0.2">
      <c r="B30" s="75">
        <v>0.5</v>
      </c>
      <c r="C30" s="76">
        <v>298.58800000000002</v>
      </c>
      <c r="D30" s="76">
        <v>88.51</v>
      </c>
      <c r="E30" s="76"/>
      <c r="F30" s="76">
        <v>84.6</v>
      </c>
      <c r="G30" s="77">
        <v>2573.0820000000008</v>
      </c>
      <c r="H30" s="76">
        <v>3388.5999999999995</v>
      </c>
      <c r="I30" s="76">
        <v>1.3</v>
      </c>
      <c r="J30" s="76">
        <v>198.59999999999997</v>
      </c>
      <c r="K30" s="76">
        <v>310.22299999999996</v>
      </c>
      <c r="L30" s="76">
        <v>0</v>
      </c>
      <c r="M30" s="76">
        <v>393.3</v>
      </c>
      <c r="N30" s="76"/>
      <c r="O30" s="76">
        <v>471.69799999999998</v>
      </c>
      <c r="P30" s="76">
        <v>6161.5820000000012</v>
      </c>
      <c r="Q30" s="76">
        <v>703.52299999999991</v>
      </c>
      <c r="R30" s="78">
        <v>7336.8030000000017</v>
      </c>
      <c r="S30" s="75">
        <v>0.5</v>
      </c>
      <c r="T30" s="76">
        <v>3181.8930000000009</v>
      </c>
      <c r="U30" s="76">
        <v>3477.1099999999997</v>
      </c>
      <c r="V30" s="76">
        <v>394.6</v>
      </c>
      <c r="W30" s="76">
        <v>283.19999999999993</v>
      </c>
      <c r="X30" s="78">
        <v>7336.8030000000008</v>
      </c>
      <c r="Y30" s="75">
        <v>0.5</v>
      </c>
      <c r="Z30" s="76">
        <v>223.49999999999997</v>
      </c>
      <c r="AA30" s="76">
        <v>23.5</v>
      </c>
      <c r="AB30" s="76">
        <v>394.6</v>
      </c>
      <c r="AC30" s="76">
        <v>283.2</v>
      </c>
      <c r="AD30" s="78">
        <v>924.80000000000007</v>
      </c>
    </row>
    <row r="31" spans="2:30" ht="12.75" x14ac:dyDescent="0.2">
      <c r="B31" s="71">
        <v>0.52083333333333337</v>
      </c>
      <c r="C31" s="72">
        <v>292.29000000000002</v>
      </c>
      <c r="D31" s="72">
        <v>89.81</v>
      </c>
      <c r="E31" s="72"/>
      <c r="F31" s="72">
        <v>92.8</v>
      </c>
      <c r="G31" s="73">
        <v>2464.132000000001</v>
      </c>
      <c r="H31" s="72">
        <v>3373.6</v>
      </c>
      <c r="I31" s="72">
        <v>1.3</v>
      </c>
      <c r="J31" s="72">
        <v>217.2</v>
      </c>
      <c r="K31" s="72">
        <v>324.33</v>
      </c>
      <c r="L31" s="72">
        <v>0</v>
      </c>
      <c r="M31" s="72">
        <v>367.79999999999995</v>
      </c>
      <c r="N31" s="72"/>
      <c r="O31" s="72">
        <v>474.90000000000003</v>
      </c>
      <c r="P31" s="72">
        <v>6056.2320000000009</v>
      </c>
      <c r="Q31" s="72">
        <v>692.12999999999988</v>
      </c>
      <c r="R31" s="74">
        <v>7223.2620000000006</v>
      </c>
      <c r="S31" s="71">
        <v>0.52083333333333337</v>
      </c>
      <c r="T31" s="72">
        <v>3080.7520000000009</v>
      </c>
      <c r="U31" s="72">
        <v>3463.41</v>
      </c>
      <c r="V31" s="72">
        <v>369.09999999999997</v>
      </c>
      <c r="W31" s="72">
        <v>310</v>
      </c>
      <c r="X31" s="74">
        <v>7223.2620000000015</v>
      </c>
      <c r="Y31" s="71">
        <v>0.52083333333333337</v>
      </c>
      <c r="Z31" s="72">
        <v>222.80000000000004</v>
      </c>
      <c r="AA31" s="72">
        <v>23.4</v>
      </c>
      <c r="AB31" s="72">
        <v>369.09999999999997</v>
      </c>
      <c r="AC31" s="72">
        <v>310</v>
      </c>
      <c r="AD31" s="74">
        <v>925.3</v>
      </c>
    </row>
    <row r="32" spans="2:30" ht="12.75" x14ac:dyDescent="0.2">
      <c r="B32" s="71">
        <v>0.54166666666666663</v>
      </c>
      <c r="C32" s="72">
        <v>285.71099999999996</v>
      </c>
      <c r="D32" s="72">
        <v>90.33</v>
      </c>
      <c r="E32" s="72"/>
      <c r="F32" s="72">
        <v>88.2</v>
      </c>
      <c r="G32" s="73">
        <v>2495.2390000000005</v>
      </c>
      <c r="H32" s="72">
        <v>3294.8000000000006</v>
      </c>
      <c r="I32" s="72">
        <v>1.3</v>
      </c>
      <c r="J32" s="72">
        <v>232.8</v>
      </c>
      <c r="K32" s="72">
        <v>311.53000000000003</v>
      </c>
      <c r="L32" s="72">
        <v>0</v>
      </c>
      <c r="M32" s="72">
        <v>375.6</v>
      </c>
      <c r="N32" s="72"/>
      <c r="O32" s="72">
        <v>464.24099999999993</v>
      </c>
      <c r="P32" s="72">
        <v>6024.139000000001</v>
      </c>
      <c r="Q32" s="72">
        <v>687.13000000000011</v>
      </c>
      <c r="R32" s="74">
        <v>7175.5100000000011</v>
      </c>
      <c r="S32" s="71">
        <v>0.54166666666666663</v>
      </c>
      <c r="T32" s="72">
        <v>3092.4800000000005</v>
      </c>
      <c r="U32" s="72">
        <v>3385.1300000000006</v>
      </c>
      <c r="V32" s="72">
        <v>376.90000000000003</v>
      </c>
      <c r="W32" s="72">
        <v>321</v>
      </c>
      <c r="X32" s="74">
        <v>7175.5100000000011</v>
      </c>
      <c r="Y32" s="71">
        <v>0.54166666666666663</v>
      </c>
      <c r="Z32" s="72">
        <v>221.29999999999998</v>
      </c>
      <c r="AA32" s="72">
        <v>23.3</v>
      </c>
      <c r="AB32" s="72">
        <v>376.90000000000003</v>
      </c>
      <c r="AC32" s="72">
        <v>321.00000000000006</v>
      </c>
      <c r="AD32" s="74">
        <v>942.49999999999989</v>
      </c>
    </row>
    <row r="33" spans="2:30" ht="12.75" x14ac:dyDescent="0.2">
      <c r="B33" s="71">
        <v>0.5625</v>
      </c>
      <c r="C33" s="72">
        <v>329.01400000000001</v>
      </c>
      <c r="D33" s="72">
        <v>89.84</v>
      </c>
      <c r="E33" s="72"/>
      <c r="F33" s="72">
        <v>94.699999999999989</v>
      </c>
      <c r="G33" s="73">
        <v>2506.8259999999996</v>
      </c>
      <c r="H33" s="72">
        <v>3306.0999999999995</v>
      </c>
      <c r="I33" s="72">
        <v>0.8</v>
      </c>
      <c r="J33" s="72">
        <v>252.7</v>
      </c>
      <c r="K33" s="72">
        <v>317.93400000000003</v>
      </c>
      <c r="L33" s="72">
        <v>0</v>
      </c>
      <c r="M33" s="72">
        <v>379.50000000000006</v>
      </c>
      <c r="N33" s="72"/>
      <c r="O33" s="72">
        <v>513.55400000000009</v>
      </c>
      <c r="P33" s="72">
        <v>6066.4259999999995</v>
      </c>
      <c r="Q33" s="72">
        <v>697.43400000000008</v>
      </c>
      <c r="R33" s="74">
        <v>7277.4139999999998</v>
      </c>
      <c r="S33" s="71">
        <v>0.5625</v>
      </c>
      <c r="T33" s="72">
        <v>3153.7739999999999</v>
      </c>
      <c r="U33" s="72">
        <v>3395.9399999999996</v>
      </c>
      <c r="V33" s="72">
        <v>380.30000000000007</v>
      </c>
      <c r="W33" s="72">
        <v>347.4</v>
      </c>
      <c r="X33" s="74">
        <v>7277.4139999999998</v>
      </c>
      <c r="Y33" s="71">
        <v>0.5625</v>
      </c>
      <c r="Z33" s="72">
        <v>222.39999999999998</v>
      </c>
      <c r="AA33" s="72">
        <v>23.3</v>
      </c>
      <c r="AB33" s="72">
        <v>380.30000000000007</v>
      </c>
      <c r="AC33" s="72">
        <v>347.4</v>
      </c>
      <c r="AD33" s="74">
        <v>973.4</v>
      </c>
    </row>
    <row r="34" spans="2:30" ht="12.75" x14ac:dyDescent="0.2">
      <c r="B34" s="71">
        <v>0.58333333333333337</v>
      </c>
      <c r="C34" s="72">
        <v>332.41399999999999</v>
      </c>
      <c r="D34" s="72">
        <v>89.36</v>
      </c>
      <c r="E34" s="72"/>
      <c r="F34" s="72">
        <v>112</v>
      </c>
      <c r="G34" s="73">
        <v>2470.951</v>
      </c>
      <c r="H34" s="72">
        <v>3298</v>
      </c>
      <c r="I34" s="72">
        <v>0.8</v>
      </c>
      <c r="J34" s="72">
        <v>253.09999999999997</v>
      </c>
      <c r="K34" s="72">
        <v>313.733</v>
      </c>
      <c r="L34" s="72">
        <v>0</v>
      </c>
      <c r="M34" s="72">
        <v>375.9</v>
      </c>
      <c r="N34" s="72"/>
      <c r="O34" s="72">
        <v>533.774</v>
      </c>
      <c r="P34" s="72">
        <v>6022.8510000000006</v>
      </c>
      <c r="Q34" s="72">
        <v>689.63300000000004</v>
      </c>
      <c r="R34" s="74">
        <v>7246.2580000000007</v>
      </c>
      <c r="S34" s="71">
        <v>0.58333333333333337</v>
      </c>
      <c r="T34" s="72">
        <v>3117.098</v>
      </c>
      <c r="U34" s="72">
        <v>3387.36</v>
      </c>
      <c r="V34" s="72">
        <v>376.7</v>
      </c>
      <c r="W34" s="72">
        <v>365.09999999999997</v>
      </c>
      <c r="X34" s="74">
        <v>7246.2580000000007</v>
      </c>
      <c r="Y34" s="71">
        <v>0.58333333333333337</v>
      </c>
      <c r="Z34" s="72">
        <v>218</v>
      </c>
      <c r="AA34" s="72">
        <v>23.3</v>
      </c>
      <c r="AB34" s="72">
        <v>376.7</v>
      </c>
      <c r="AC34" s="72">
        <v>365.09999999999997</v>
      </c>
      <c r="AD34" s="74">
        <v>983.09999999999991</v>
      </c>
    </row>
    <row r="35" spans="2:30" ht="12.75" x14ac:dyDescent="0.2">
      <c r="B35" s="71">
        <v>0.60416666666666663</v>
      </c>
      <c r="C35" s="72">
        <v>333.20299999999997</v>
      </c>
      <c r="D35" s="72">
        <v>98.85</v>
      </c>
      <c r="E35" s="72"/>
      <c r="F35" s="72">
        <v>117.6</v>
      </c>
      <c r="G35" s="73">
        <v>2585.1350000000007</v>
      </c>
      <c r="H35" s="72">
        <v>3297.7</v>
      </c>
      <c r="I35" s="72">
        <v>0.5</v>
      </c>
      <c r="J35" s="72">
        <v>284.89999999999998</v>
      </c>
      <c r="K35" s="72">
        <v>313.73200000000003</v>
      </c>
      <c r="L35" s="72">
        <v>0</v>
      </c>
      <c r="M35" s="72">
        <v>366.5</v>
      </c>
      <c r="N35" s="72"/>
      <c r="O35" s="72">
        <v>549.65300000000002</v>
      </c>
      <c r="P35" s="72">
        <v>6168.2350000000006</v>
      </c>
      <c r="Q35" s="72">
        <v>680.23199999999997</v>
      </c>
      <c r="R35" s="74">
        <v>7398.1200000000008</v>
      </c>
      <c r="S35" s="71">
        <v>0.60416666666666663</v>
      </c>
      <c r="T35" s="72">
        <v>3232.0700000000006</v>
      </c>
      <c r="U35" s="72">
        <v>3396.5499999999997</v>
      </c>
      <c r="V35" s="72">
        <v>367</v>
      </c>
      <c r="W35" s="72">
        <v>402.5</v>
      </c>
      <c r="X35" s="74">
        <v>7398.12</v>
      </c>
      <c r="Y35" s="71">
        <v>0.60416666666666663</v>
      </c>
      <c r="Z35" s="72">
        <v>216.00000000000003</v>
      </c>
      <c r="AA35" s="72">
        <v>23.2</v>
      </c>
      <c r="AB35" s="72">
        <v>367</v>
      </c>
      <c r="AC35" s="72">
        <v>402.49999999999994</v>
      </c>
      <c r="AD35" s="74">
        <v>1008.7000000000002</v>
      </c>
    </row>
    <row r="36" spans="2:30" ht="12.75" x14ac:dyDescent="0.2">
      <c r="B36" s="71">
        <v>0.625</v>
      </c>
      <c r="C36" s="72">
        <v>334.20699999999999</v>
      </c>
      <c r="D36" s="72">
        <v>98.57</v>
      </c>
      <c r="E36" s="72"/>
      <c r="F36" s="72">
        <v>114</v>
      </c>
      <c r="G36" s="73">
        <v>2523.4910000000009</v>
      </c>
      <c r="H36" s="72">
        <v>3382.3</v>
      </c>
      <c r="I36" s="72">
        <v>0.6</v>
      </c>
      <c r="J36" s="72">
        <v>294.5</v>
      </c>
      <c r="K36" s="72">
        <v>318.73199999999997</v>
      </c>
      <c r="L36" s="72">
        <v>0</v>
      </c>
      <c r="M36" s="72">
        <v>352.09999999999997</v>
      </c>
      <c r="N36" s="72"/>
      <c r="O36" s="72">
        <v>546.77700000000004</v>
      </c>
      <c r="P36" s="72">
        <v>6200.8910000000014</v>
      </c>
      <c r="Q36" s="72">
        <v>670.83199999999988</v>
      </c>
      <c r="R36" s="74">
        <v>7418.5000000000018</v>
      </c>
      <c r="S36" s="71">
        <v>0.625</v>
      </c>
      <c r="T36" s="72">
        <v>3176.4300000000007</v>
      </c>
      <c r="U36" s="72">
        <v>3480.8700000000003</v>
      </c>
      <c r="V36" s="72">
        <v>352.7</v>
      </c>
      <c r="W36" s="72">
        <v>408.5</v>
      </c>
      <c r="X36" s="74">
        <v>7418.5000000000018</v>
      </c>
      <c r="Y36" s="71">
        <v>0.625</v>
      </c>
      <c r="Z36" s="72">
        <v>213.60000000000002</v>
      </c>
      <c r="AA36" s="72">
        <v>23.2</v>
      </c>
      <c r="AB36" s="72">
        <v>352.7</v>
      </c>
      <c r="AC36" s="72">
        <v>408.5</v>
      </c>
      <c r="AD36" s="74">
        <v>998</v>
      </c>
    </row>
    <row r="37" spans="2:30" ht="12.75" x14ac:dyDescent="0.2">
      <c r="B37" s="71">
        <v>0.64583333333333337</v>
      </c>
      <c r="C37" s="72">
        <v>331.55399999999997</v>
      </c>
      <c r="D37" s="72">
        <v>96.91</v>
      </c>
      <c r="E37" s="72"/>
      <c r="F37" s="72">
        <v>116.3</v>
      </c>
      <c r="G37" s="73">
        <v>2464.3720000000008</v>
      </c>
      <c r="H37" s="72">
        <v>3390.1000000000004</v>
      </c>
      <c r="I37" s="72">
        <v>0.8</v>
      </c>
      <c r="J37" s="72">
        <v>309.60000000000002</v>
      </c>
      <c r="K37" s="72">
        <v>309.43299999999999</v>
      </c>
      <c r="L37" s="72">
        <v>0</v>
      </c>
      <c r="M37" s="72">
        <v>330.1</v>
      </c>
      <c r="N37" s="72"/>
      <c r="O37" s="72">
        <v>544.7639999999999</v>
      </c>
      <c r="P37" s="72">
        <v>6164.8720000000021</v>
      </c>
      <c r="Q37" s="72">
        <v>639.53300000000002</v>
      </c>
      <c r="R37" s="74">
        <v>7349.1690000000026</v>
      </c>
      <c r="S37" s="71">
        <v>0.64583333333333337</v>
      </c>
      <c r="T37" s="72">
        <v>3105.3590000000008</v>
      </c>
      <c r="U37" s="72">
        <v>3487.01</v>
      </c>
      <c r="V37" s="72">
        <v>330.90000000000003</v>
      </c>
      <c r="W37" s="72">
        <v>425.90000000000003</v>
      </c>
      <c r="X37" s="74">
        <v>7349.1690000000017</v>
      </c>
      <c r="Y37" s="71">
        <v>0.64583333333333337</v>
      </c>
      <c r="Z37" s="72">
        <v>211.4</v>
      </c>
      <c r="AA37" s="72">
        <v>23.2</v>
      </c>
      <c r="AB37" s="72">
        <v>330.90000000000003</v>
      </c>
      <c r="AC37" s="72">
        <v>425.90000000000003</v>
      </c>
      <c r="AD37" s="74">
        <v>991.39999999999986</v>
      </c>
    </row>
    <row r="38" spans="2:30" ht="12.75" x14ac:dyDescent="0.2">
      <c r="B38" s="71">
        <v>0.66666666666666663</v>
      </c>
      <c r="C38" s="72">
        <v>336.13400000000001</v>
      </c>
      <c r="D38" s="72">
        <v>94.19</v>
      </c>
      <c r="E38" s="72"/>
      <c r="F38" s="72">
        <v>123.1</v>
      </c>
      <c r="G38" s="73">
        <v>2711.1220000000003</v>
      </c>
      <c r="H38" s="72">
        <v>3249.6000000000004</v>
      </c>
      <c r="I38" s="72">
        <v>0.4</v>
      </c>
      <c r="J38" s="72">
        <v>316.59999999999997</v>
      </c>
      <c r="K38" s="72">
        <v>318.33399999999995</v>
      </c>
      <c r="L38" s="72">
        <v>0</v>
      </c>
      <c r="M38" s="72">
        <v>292.69999999999993</v>
      </c>
      <c r="N38" s="72"/>
      <c r="O38" s="72">
        <v>553.42399999999998</v>
      </c>
      <c r="P38" s="72">
        <v>6277.7220000000007</v>
      </c>
      <c r="Q38" s="72">
        <v>611.03399999999988</v>
      </c>
      <c r="R38" s="74">
        <v>7442.18</v>
      </c>
      <c r="S38" s="71">
        <v>0.66666666666666663</v>
      </c>
      <c r="T38" s="72">
        <v>3365.59</v>
      </c>
      <c r="U38" s="72">
        <v>3343.7900000000004</v>
      </c>
      <c r="V38" s="72">
        <v>293.09999999999991</v>
      </c>
      <c r="W38" s="72">
        <v>439.69999999999993</v>
      </c>
      <c r="X38" s="74">
        <v>7442.18</v>
      </c>
      <c r="Y38" s="71">
        <v>0.66666666666666663</v>
      </c>
      <c r="Z38" s="72">
        <v>206.60000000000002</v>
      </c>
      <c r="AA38" s="72">
        <v>23.4</v>
      </c>
      <c r="AB38" s="72">
        <v>293.09999999999997</v>
      </c>
      <c r="AC38" s="72">
        <v>439.69999999999993</v>
      </c>
      <c r="AD38" s="74">
        <v>962.8</v>
      </c>
    </row>
    <row r="39" spans="2:30" ht="12.75" x14ac:dyDescent="0.2">
      <c r="B39" s="67">
        <v>0.6875</v>
      </c>
      <c r="C39" s="68">
        <v>328.84899999999999</v>
      </c>
      <c r="D39" s="68">
        <v>94.46</v>
      </c>
      <c r="E39" s="68"/>
      <c r="F39" s="68">
        <v>126.4</v>
      </c>
      <c r="G39" s="69">
        <v>2680.4740000000006</v>
      </c>
      <c r="H39" s="68">
        <v>3186.4</v>
      </c>
      <c r="I39" s="68">
        <v>0.2</v>
      </c>
      <c r="J39" s="68">
        <v>311.89999999999998</v>
      </c>
      <c r="K39" s="68">
        <v>323.75599999999991</v>
      </c>
      <c r="L39" s="68">
        <v>0</v>
      </c>
      <c r="M39" s="68">
        <v>191.79999999999998</v>
      </c>
      <c r="N39" s="68"/>
      <c r="O39" s="68">
        <v>549.70899999999995</v>
      </c>
      <c r="P39" s="68">
        <v>6178.9740000000002</v>
      </c>
      <c r="Q39" s="68">
        <v>515.55599999999993</v>
      </c>
      <c r="R39" s="70">
        <v>7244.2389999999996</v>
      </c>
      <c r="S39" s="67">
        <v>0.6875</v>
      </c>
      <c r="T39" s="68">
        <v>3333.0790000000006</v>
      </c>
      <c r="U39" s="68">
        <v>3280.86</v>
      </c>
      <c r="V39" s="68">
        <v>191.99999999999997</v>
      </c>
      <c r="W39" s="68">
        <v>438.29999999999995</v>
      </c>
      <c r="X39" s="70">
        <v>7244.2390000000005</v>
      </c>
      <c r="Y39" s="67">
        <v>0.6875</v>
      </c>
      <c r="Z39" s="68">
        <v>206.39999999999998</v>
      </c>
      <c r="AA39" s="68">
        <v>23.2</v>
      </c>
      <c r="AB39" s="68">
        <v>191.99999999999997</v>
      </c>
      <c r="AC39" s="68">
        <v>438.29999999999995</v>
      </c>
      <c r="AD39" s="70">
        <v>859.9000000000002</v>
      </c>
    </row>
    <row r="40" spans="2:30" ht="12.75" x14ac:dyDescent="0.2">
      <c r="B40" s="71">
        <v>0.70833333333333337</v>
      </c>
      <c r="C40" s="72">
        <v>342.96600000000007</v>
      </c>
      <c r="D40" s="72">
        <v>113.71</v>
      </c>
      <c r="E40" s="72"/>
      <c r="F40" s="72">
        <v>127.89999999999999</v>
      </c>
      <c r="G40" s="73">
        <v>2676.9519999999993</v>
      </c>
      <c r="H40" s="72">
        <v>3192.2000000000007</v>
      </c>
      <c r="I40" s="72">
        <v>0.1</v>
      </c>
      <c r="J40" s="72">
        <v>321.3</v>
      </c>
      <c r="K40" s="72">
        <v>334.15</v>
      </c>
      <c r="L40" s="72">
        <v>0</v>
      </c>
      <c r="M40" s="72">
        <v>90.5</v>
      </c>
      <c r="N40" s="72"/>
      <c r="O40" s="72">
        <v>584.57600000000002</v>
      </c>
      <c r="P40" s="72">
        <v>6190.5520000000006</v>
      </c>
      <c r="Q40" s="72">
        <v>424.65</v>
      </c>
      <c r="R40" s="74">
        <v>7199.7780000000002</v>
      </c>
      <c r="S40" s="71">
        <v>0.70833333333333337</v>
      </c>
      <c r="T40" s="72">
        <v>3354.0679999999993</v>
      </c>
      <c r="U40" s="72">
        <v>3305.9100000000008</v>
      </c>
      <c r="V40" s="72">
        <v>90.6</v>
      </c>
      <c r="W40" s="72">
        <v>449.2</v>
      </c>
      <c r="X40" s="74">
        <v>7199.7780000000002</v>
      </c>
      <c r="Y40" s="71">
        <v>0.70833333333333337</v>
      </c>
      <c r="Z40" s="72">
        <v>208.39999999999998</v>
      </c>
      <c r="AA40" s="72">
        <v>23.2</v>
      </c>
      <c r="AB40" s="72">
        <v>90.6</v>
      </c>
      <c r="AC40" s="72">
        <v>449.19999999999993</v>
      </c>
      <c r="AD40" s="74">
        <v>771.39999999999986</v>
      </c>
    </row>
    <row r="41" spans="2:30" ht="12.75" x14ac:dyDescent="0.2">
      <c r="B41" s="71">
        <v>0.72916666666666663</v>
      </c>
      <c r="C41" s="72">
        <v>340.161</v>
      </c>
      <c r="D41" s="72">
        <v>116.60000000000001</v>
      </c>
      <c r="E41" s="72"/>
      <c r="F41" s="72">
        <v>122.8</v>
      </c>
      <c r="G41" s="73">
        <v>2729.8409999999994</v>
      </c>
      <c r="H41" s="72">
        <v>3200.8000000000006</v>
      </c>
      <c r="I41" s="72">
        <v>0.1</v>
      </c>
      <c r="J41" s="72">
        <v>306.2</v>
      </c>
      <c r="K41" s="72">
        <v>328.95099999999996</v>
      </c>
      <c r="L41" s="72">
        <v>0</v>
      </c>
      <c r="M41" s="72">
        <v>12.9</v>
      </c>
      <c r="N41" s="72"/>
      <c r="O41" s="72">
        <v>579.56100000000004</v>
      </c>
      <c r="P41" s="72">
        <v>6236.9409999999998</v>
      </c>
      <c r="Q41" s="72">
        <v>341.85099999999994</v>
      </c>
      <c r="R41" s="74">
        <v>7158.3529999999992</v>
      </c>
      <c r="S41" s="71">
        <v>0.72916666666666663</v>
      </c>
      <c r="T41" s="72">
        <v>3398.9529999999995</v>
      </c>
      <c r="U41" s="72">
        <v>3317.4000000000005</v>
      </c>
      <c r="V41" s="72">
        <v>13</v>
      </c>
      <c r="W41" s="72">
        <v>429</v>
      </c>
      <c r="X41" s="74">
        <v>7158.3530000000001</v>
      </c>
      <c r="Y41" s="71">
        <v>0.72916666666666663</v>
      </c>
      <c r="Z41" s="72">
        <v>207.99999999999994</v>
      </c>
      <c r="AA41" s="72">
        <v>23.299999999999997</v>
      </c>
      <c r="AB41" s="72">
        <v>13</v>
      </c>
      <c r="AC41" s="72">
        <v>429</v>
      </c>
      <c r="AD41" s="74">
        <v>673.30000000000007</v>
      </c>
    </row>
    <row r="42" spans="2:30" ht="12.75" x14ac:dyDescent="0.2">
      <c r="B42" s="71">
        <v>0.75</v>
      </c>
      <c r="C42" s="72">
        <v>341.57000000000011</v>
      </c>
      <c r="D42" s="72">
        <v>115.69</v>
      </c>
      <c r="E42" s="72"/>
      <c r="F42" s="72">
        <v>116.7</v>
      </c>
      <c r="G42" s="73">
        <v>2542.4370000000004</v>
      </c>
      <c r="H42" s="72">
        <v>3192.1000000000004</v>
      </c>
      <c r="I42" s="72">
        <v>0</v>
      </c>
      <c r="J42" s="72">
        <v>286.10000000000002</v>
      </c>
      <c r="K42" s="72">
        <v>439.65100000000001</v>
      </c>
      <c r="L42" s="72">
        <v>0</v>
      </c>
      <c r="M42" s="72">
        <v>0</v>
      </c>
      <c r="N42" s="72"/>
      <c r="O42" s="72">
        <v>573.96000000000015</v>
      </c>
      <c r="P42" s="72">
        <v>6020.6370000000006</v>
      </c>
      <c r="Q42" s="72">
        <v>439.65100000000001</v>
      </c>
      <c r="R42" s="74">
        <v>7034.2480000000005</v>
      </c>
      <c r="S42" s="71">
        <v>0.75</v>
      </c>
      <c r="T42" s="72">
        <v>3323.6580000000004</v>
      </c>
      <c r="U42" s="72">
        <v>3307.7900000000004</v>
      </c>
      <c r="V42" s="72">
        <v>0</v>
      </c>
      <c r="W42" s="72">
        <v>402.8</v>
      </c>
      <c r="X42" s="74">
        <v>7034.2480000000014</v>
      </c>
      <c r="Y42" s="71">
        <v>0.75</v>
      </c>
      <c r="Z42" s="72">
        <v>208.40000000000003</v>
      </c>
      <c r="AA42" s="72">
        <v>23.5</v>
      </c>
      <c r="AB42" s="72">
        <v>0</v>
      </c>
      <c r="AC42" s="72">
        <v>402.80000000000007</v>
      </c>
      <c r="AD42" s="74">
        <v>634.70000000000005</v>
      </c>
    </row>
    <row r="43" spans="2:30" ht="12.75" x14ac:dyDescent="0.2">
      <c r="B43" s="71">
        <v>0.77083333333333337</v>
      </c>
      <c r="C43" s="72">
        <v>339.47399999999999</v>
      </c>
      <c r="D43" s="72">
        <v>117.06</v>
      </c>
      <c r="E43" s="72"/>
      <c r="F43" s="72">
        <v>110.7</v>
      </c>
      <c r="G43" s="73">
        <v>2774.8310000000006</v>
      </c>
      <c r="H43" s="72">
        <v>3258.2</v>
      </c>
      <c r="I43" s="72">
        <v>0</v>
      </c>
      <c r="J43" s="72">
        <v>271.3</v>
      </c>
      <c r="K43" s="72">
        <v>436.35</v>
      </c>
      <c r="L43" s="72">
        <v>0</v>
      </c>
      <c r="M43" s="72">
        <v>0</v>
      </c>
      <c r="N43" s="72"/>
      <c r="O43" s="72">
        <v>567.23400000000004</v>
      </c>
      <c r="P43" s="72">
        <v>6304.331000000001</v>
      </c>
      <c r="Q43" s="72">
        <v>436.35</v>
      </c>
      <c r="R43" s="74">
        <v>7307.9150000000018</v>
      </c>
      <c r="S43" s="71">
        <v>0.77083333333333337</v>
      </c>
      <c r="T43" s="72">
        <v>3550.6550000000007</v>
      </c>
      <c r="U43" s="72">
        <v>3375.2599999999998</v>
      </c>
      <c r="V43" s="72">
        <v>0</v>
      </c>
      <c r="W43" s="72">
        <v>382</v>
      </c>
      <c r="X43" s="74">
        <v>7307.9150000000009</v>
      </c>
      <c r="Y43" s="71">
        <v>0.77083333333333337</v>
      </c>
      <c r="Z43" s="72">
        <v>213.50000000000003</v>
      </c>
      <c r="AA43" s="72">
        <v>22.5</v>
      </c>
      <c r="AB43" s="72">
        <v>0</v>
      </c>
      <c r="AC43" s="72">
        <v>382</v>
      </c>
      <c r="AD43" s="74">
        <v>618.00000000000011</v>
      </c>
    </row>
    <row r="44" spans="2:30" ht="12.75" x14ac:dyDescent="0.2">
      <c r="B44" s="71">
        <v>0.79166666666666663</v>
      </c>
      <c r="C44" s="72">
        <v>339.49</v>
      </c>
      <c r="D44" s="72">
        <v>117.61000000000001</v>
      </c>
      <c r="E44" s="72"/>
      <c r="F44" s="72">
        <v>103.8</v>
      </c>
      <c r="G44" s="73">
        <v>2720.4970000000003</v>
      </c>
      <c r="H44" s="72">
        <v>3354.8999999999996</v>
      </c>
      <c r="I44" s="72">
        <v>0</v>
      </c>
      <c r="J44" s="72">
        <v>257.5</v>
      </c>
      <c r="K44" s="72">
        <v>439.15300000000002</v>
      </c>
      <c r="L44" s="72">
        <v>0</v>
      </c>
      <c r="M44" s="72">
        <v>0</v>
      </c>
      <c r="N44" s="72"/>
      <c r="O44" s="72">
        <v>560.9</v>
      </c>
      <c r="P44" s="72">
        <v>6332.8969999999999</v>
      </c>
      <c r="Q44" s="72">
        <v>439.15300000000002</v>
      </c>
      <c r="R44" s="74">
        <v>7332.95</v>
      </c>
      <c r="S44" s="71">
        <v>0.79166666666666663</v>
      </c>
      <c r="T44" s="72">
        <v>3499.1400000000003</v>
      </c>
      <c r="U44" s="72">
        <v>3472.5099999999998</v>
      </c>
      <c r="V44" s="72">
        <v>0</v>
      </c>
      <c r="W44" s="72">
        <v>361.3</v>
      </c>
      <c r="X44" s="74">
        <v>7332.9500000000007</v>
      </c>
      <c r="Y44" s="71">
        <v>0.79166666666666663</v>
      </c>
      <c r="Z44" s="72">
        <v>224.2</v>
      </c>
      <c r="AA44" s="72">
        <v>22.5</v>
      </c>
      <c r="AB44" s="72">
        <v>0</v>
      </c>
      <c r="AC44" s="72">
        <v>361.3</v>
      </c>
      <c r="AD44" s="74">
        <v>608</v>
      </c>
    </row>
    <row r="45" spans="2:30" ht="12.75" x14ac:dyDescent="0.2">
      <c r="B45" s="71">
        <v>0.8125</v>
      </c>
      <c r="C45" s="72">
        <v>335.69800000000009</v>
      </c>
      <c r="D45" s="72">
        <v>117.89</v>
      </c>
      <c r="E45" s="72"/>
      <c r="F45" s="72">
        <v>93.3</v>
      </c>
      <c r="G45" s="73">
        <v>2694.11</v>
      </c>
      <c r="H45" s="72">
        <v>3398.6999999999994</v>
      </c>
      <c r="I45" s="72">
        <v>0</v>
      </c>
      <c r="J45" s="72">
        <v>267.09999999999997</v>
      </c>
      <c r="K45" s="72">
        <v>438.45299999999997</v>
      </c>
      <c r="L45" s="72">
        <v>0</v>
      </c>
      <c r="M45" s="72">
        <v>0</v>
      </c>
      <c r="N45" s="72"/>
      <c r="O45" s="72">
        <v>546.88800000000003</v>
      </c>
      <c r="P45" s="72">
        <v>6359.91</v>
      </c>
      <c r="Q45" s="72">
        <v>438.45299999999997</v>
      </c>
      <c r="R45" s="74">
        <v>7345.2510000000002</v>
      </c>
      <c r="S45" s="71">
        <v>0.8125</v>
      </c>
      <c r="T45" s="72">
        <v>3468.261</v>
      </c>
      <c r="U45" s="72">
        <v>3516.5899999999992</v>
      </c>
      <c r="V45" s="72">
        <v>0</v>
      </c>
      <c r="W45" s="72">
        <v>360.4</v>
      </c>
      <c r="X45" s="74">
        <v>7345.2510000000002</v>
      </c>
      <c r="Y45" s="71">
        <v>0.8125</v>
      </c>
      <c r="Z45" s="72">
        <v>228</v>
      </c>
      <c r="AA45" s="72">
        <v>22.7</v>
      </c>
      <c r="AB45" s="72">
        <v>0</v>
      </c>
      <c r="AC45" s="72">
        <v>360.4</v>
      </c>
      <c r="AD45" s="74">
        <v>611.09999999999991</v>
      </c>
    </row>
    <row r="46" spans="2:30" ht="12.75" x14ac:dyDescent="0.2">
      <c r="B46" s="75">
        <v>0.83333333333333337</v>
      </c>
      <c r="C46" s="76">
        <v>335.20300000000003</v>
      </c>
      <c r="D46" s="76">
        <v>116.72</v>
      </c>
      <c r="E46" s="76"/>
      <c r="F46" s="76">
        <v>84.100000000000009</v>
      </c>
      <c r="G46" s="77">
        <v>2661.5559999999996</v>
      </c>
      <c r="H46" s="76">
        <v>3430.9</v>
      </c>
      <c r="I46" s="76">
        <v>0</v>
      </c>
      <c r="J46" s="76">
        <v>279.8</v>
      </c>
      <c r="K46" s="76">
        <v>412.65199999999993</v>
      </c>
      <c r="L46" s="76">
        <v>0</v>
      </c>
      <c r="M46" s="76">
        <v>0</v>
      </c>
      <c r="N46" s="76"/>
      <c r="O46" s="76">
        <v>536.02300000000002</v>
      </c>
      <c r="P46" s="76">
        <v>6372.2560000000003</v>
      </c>
      <c r="Q46" s="76">
        <v>412.65199999999993</v>
      </c>
      <c r="R46" s="78">
        <v>7320.9310000000005</v>
      </c>
      <c r="S46" s="75">
        <v>0.83333333333333337</v>
      </c>
      <c r="T46" s="76">
        <v>3409.4109999999996</v>
      </c>
      <c r="U46" s="76">
        <v>3547.62</v>
      </c>
      <c r="V46" s="76">
        <v>0</v>
      </c>
      <c r="W46" s="76">
        <v>363.90000000000003</v>
      </c>
      <c r="X46" s="78">
        <v>7320.9309999999996</v>
      </c>
      <c r="Y46" s="75">
        <v>0.83333333333333337</v>
      </c>
      <c r="Z46" s="76">
        <v>228.6</v>
      </c>
      <c r="AA46" s="76">
        <v>22.7</v>
      </c>
      <c r="AB46" s="76">
        <v>0</v>
      </c>
      <c r="AC46" s="76">
        <v>363.9</v>
      </c>
      <c r="AD46" s="78">
        <v>615.20000000000005</v>
      </c>
    </row>
    <row r="47" spans="2:30" ht="12.75" x14ac:dyDescent="0.2">
      <c r="B47" s="71">
        <v>0.85416666666666663</v>
      </c>
      <c r="C47" s="72">
        <v>335.81300000000005</v>
      </c>
      <c r="D47" s="72">
        <v>116.89999999999999</v>
      </c>
      <c r="E47" s="72"/>
      <c r="F47" s="72">
        <v>72.2</v>
      </c>
      <c r="G47" s="73">
        <v>2693.3560000000007</v>
      </c>
      <c r="H47" s="72">
        <v>3432.4</v>
      </c>
      <c r="I47" s="72">
        <v>0</v>
      </c>
      <c r="J47" s="72">
        <v>277.60000000000002</v>
      </c>
      <c r="K47" s="72">
        <v>409.05199999999996</v>
      </c>
      <c r="L47" s="72">
        <v>0</v>
      </c>
      <c r="M47" s="72">
        <v>0</v>
      </c>
      <c r="N47" s="72"/>
      <c r="O47" s="72">
        <v>524.91300000000001</v>
      </c>
      <c r="P47" s="72">
        <v>6403.3560000000016</v>
      </c>
      <c r="Q47" s="72">
        <v>409.05199999999996</v>
      </c>
      <c r="R47" s="74">
        <v>7337.3210000000017</v>
      </c>
      <c r="S47" s="71">
        <v>0.85416666666666663</v>
      </c>
      <c r="T47" s="72">
        <v>3438.2210000000009</v>
      </c>
      <c r="U47" s="72">
        <v>3549.3</v>
      </c>
      <c r="V47" s="72">
        <v>0</v>
      </c>
      <c r="W47" s="72">
        <v>349.8</v>
      </c>
      <c r="X47" s="74">
        <v>7337.3210000000008</v>
      </c>
      <c r="Y47" s="71">
        <v>0.85416666666666663</v>
      </c>
      <c r="Z47" s="72">
        <v>229.5</v>
      </c>
      <c r="AA47" s="72">
        <v>22.7</v>
      </c>
      <c r="AB47" s="72">
        <v>0</v>
      </c>
      <c r="AC47" s="72">
        <v>349.8</v>
      </c>
      <c r="AD47" s="74">
        <v>602</v>
      </c>
    </row>
    <row r="48" spans="2:30" ht="12.75" x14ac:dyDescent="0.2">
      <c r="B48" s="71">
        <v>0.875</v>
      </c>
      <c r="C48" s="72">
        <v>297.62099999999998</v>
      </c>
      <c r="D48" s="72">
        <v>118.96</v>
      </c>
      <c r="E48" s="72"/>
      <c r="F48" s="72">
        <v>73.300000000000011</v>
      </c>
      <c r="G48" s="73">
        <v>2707.6050000000005</v>
      </c>
      <c r="H48" s="72">
        <v>3443.4</v>
      </c>
      <c r="I48" s="72">
        <v>0</v>
      </c>
      <c r="J48" s="72">
        <v>230.99999999999997</v>
      </c>
      <c r="K48" s="72">
        <v>415.05599999999998</v>
      </c>
      <c r="L48" s="72">
        <v>0</v>
      </c>
      <c r="M48" s="72">
        <v>0</v>
      </c>
      <c r="N48" s="72"/>
      <c r="O48" s="72">
        <v>489.88099999999997</v>
      </c>
      <c r="P48" s="72">
        <v>6382.005000000001</v>
      </c>
      <c r="Q48" s="72">
        <v>415.05599999999998</v>
      </c>
      <c r="R48" s="74">
        <v>7286.9420000000009</v>
      </c>
      <c r="S48" s="71">
        <v>0.875</v>
      </c>
      <c r="T48" s="72">
        <v>3420.2820000000006</v>
      </c>
      <c r="U48" s="72">
        <v>3562.36</v>
      </c>
      <c r="V48" s="72">
        <v>0</v>
      </c>
      <c r="W48" s="72">
        <v>304.29999999999995</v>
      </c>
      <c r="X48" s="74">
        <v>7286.942</v>
      </c>
      <c r="Y48" s="71">
        <v>0.875</v>
      </c>
      <c r="Z48" s="72">
        <v>229.5</v>
      </c>
      <c r="AA48" s="72">
        <v>22.7</v>
      </c>
      <c r="AB48" s="72">
        <v>0</v>
      </c>
      <c r="AC48" s="72">
        <v>304.3</v>
      </c>
      <c r="AD48" s="74">
        <v>556.5</v>
      </c>
    </row>
    <row r="49" spans="2:35" ht="12.75" x14ac:dyDescent="0.2">
      <c r="B49" s="71">
        <v>0.89583333333333337</v>
      </c>
      <c r="C49" s="72">
        <v>309.65399999999994</v>
      </c>
      <c r="D49" s="72">
        <v>117.55999999999999</v>
      </c>
      <c r="E49" s="72"/>
      <c r="F49" s="72">
        <v>67.3</v>
      </c>
      <c r="G49" s="73">
        <v>2640.7380000000007</v>
      </c>
      <c r="H49" s="72">
        <v>3424.6999999999994</v>
      </c>
      <c r="I49" s="72">
        <v>0</v>
      </c>
      <c r="J49" s="72">
        <v>240.7</v>
      </c>
      <c r="K49" s="72">
        <v>406.95000000000005</v>
      </c>
      <c r="L49" s="72">
        <v>0</v>
      </c>
      <c r="M49" s="72">
        <v>0</v>
      </c>
      <c r="N49" s="72"/>
      <c r="O49" s="72">
        <v>494.51399999999995</v>
      </c>
      <c r="P49" s="72">
        <v>6306.1379999999999</v>
      </c>
      <c r="Q49" s="72">
        <v>406.95000000000005</v>
      </c>
      <c r="R49" s="74">
        <v>7207.6019999999999</v>
      </c>
      <c r="S49" s="71">
        <v>0.89583333333333337</v>
      </c>
      <c r="T49" s="72">
        <v>3357.3420000000006</v>
      </c>
      <c r="U49" s="72">
        <v>3542.2599999999993</v>
      </c>
      <c r="V49" s="72">
        <v>0</v>
      </c>
      <c r="W49" s="72">
        <v>308</v>
      </c>
      <c r="X49" s="74">
        <v>7207.6019999999999</v>
      </c>
      <c r="Y49" s="71">
        <v>0.89583333333333337</v>
      </c>
      <c r="Z49" s="72">
        <v>229.80000000000004</v>
      </c>
      <c r="AA49" s="72">
        <v>7.6999999999999993</v>
      </c>
      <c r="AB49" s="72">
        <v>0</v>
      </c>
      <c r="AC49" s="72">
        <v>308</v>
      </c>
      <c r="AD49" s="74">
        <v>545.5</v>
      </c>
    </row>
    <row r="50" spans="2:35" ht="12.75" x14ac:dyDescent="0.2">
      <c r="B50" s="71">
        <v>0.91666666666666663</v>
      </c>
      <c r="C50" s="72">
        <v>313.14999999999998</v>
      </c>
      <c r="D50" s="72">
        <v>118.48</v>
      </c>
      <c r="E50" s="72"/>
      <c r="F50" s="72">
        <v>59</v>
      </c>
      <c r="G50" s="73">
        <v>2641.12</v>
      </c>
      <c r="H50" s="72">
        <v>3413.2</v>
      </c>
      <c r="I50" s="72">
        <v>0</v>
      </c>
      <c r="J50" s="72">
        <v>235.1</v>
      </c>
      <c r="K50" s="72">
        <v>339.55100000000004</v>
      </c>
      <c r="L50" s="72">
        <v>0</v>
      </c>
      <c r="M50" s="72">
        <v>0</v>
      </c>
      <c r="N50" s="72"/>
      <c r="O50" s="72">
        <v>490.63</v>
      </c>
      <c r="P50" s="72">
        <v>6289.42</v>
      </c>
      <c r="Q50" s="72">
        <v>339.55100000000004</v>
      </c>
      <c r="R50" s="74">
        <v>7119.6010000000006</v>
      </c>
      <c r="S50" s="71">
        <v>0.91666666666666663</v>
      </c>
      <c r="T50" s="72">
        <v>3293.8209999999999</v>
      </c>
      <c r="U50" s="72">
        <v>3531.68</v>
      </c>
      <c r="V50" s="72">
        <v>0</v>
      </c>
      <c r="W50" s="72">
        <v>294.10000000000002</v>
      </c>
      <c r="X50" s="74">
        <v>7119.6010000000006</v>
      </c>
      <c r="Y50" s="71">
        <v>0.91666666666666663</v>
      </c>
      <c r="Z50" s="72">
        <v>231.00000000000003</v>
      </c>
      <c r="AA50" s="72">
        <v>16.100000000000001</v>
      </c>
      <c r="AB50" s="72">
        <v>0</v>
      </c>
      <c r="AC50" s="72">
        <v>294.09999999999997</v>
      </c>
      <c r="AD50" s="74">
        <v>541.20000000000016</v>
      </c>
    </row>
    <row r="51" spans="2:35" ht="12.75" x14ac:dyDescent="0.2">
      <c r="B51" s="71">
        <v>0.9375</v>
      </c>
      <c r="C51" s="72">
        <v>312.34900000000005</v>
      </c>
      <c r="D51" s="72">
        <v>118.58</v>
      </c>
      <c r="E51" s="72"/>
      <c r="F51" s="72">
        <v>47.900000000000006</v>
      </c>
      <c r="G51" s="73">
        <v>2698.6559999999995</v>
      </c>
      <c r="H51" s="72">
        <v>3350.5</v>
      </c>
      <c r="I51" s="72">
        <v>0</v>
      </c>
      <c r="J51" s="72">
        <v>216.6</v>
      </c>
      <c r="K51" s="72">
        <v>336.05099999999999</v>
      </c>
      <c r="L51" s="72">
        <v>0</v>
      </c>
      <c r="M51" s="72">
        <v>0</v>
      </c>
      <c r="N51" s="72"/>
      <c r="O51" s="72">
        <v>478.82900000000006</v>
      </c>
      <c r="P51" s="72">
        <v>6265.7559999999994</v>
      </c>
      <c r="Q51" s="72">
        <v>336.05099999999999</v>
      </c>
      <c r="R51" s="74">
        <v>7080.6359999999995</v>
      </c>
      <c r="S51" s="71">
        <v>0.9375</v>
      </c>
      <c r="T51" s="72">
        <v>3347.0559999999996</v>
      </c>
      <c r="U51" s="72">
        <v>3469.08</v>
      </c>
      <c r="V51" s="72">
        <v>0</v>
      </c>
      <c r="W51" s="72">
        <v>264.5</v>
      </c>
      <c r="X51" s="74">
        <v>7080.6360000000004</v>
      </c>
      <c r="Y51" s="71">
        <v>0.9375</v>
      </c>
      <c r="Z51" s="72">
        <v>228.1</v>
      </c>
      <c r="AA51" s="72">
        <v>8.1000000000000014</v>
      </c>
      <c r="AB51" s="72">
        <v>0</v>
      </c>
      <c r="AC51" s="72">
        <v>264.5</v>
      </c>
      <c r="AD51" s="74">
        <v>500.7</v>
      </c>
    </row>
    <row r="52" spans="2:35" ht="12.75" x14ac:dyDescent="0.2">
      <c r="B52" s="71">
        <v>0.95833333333333337</v>
      </c>
      <c r="C52" s="72">
        <v>310.55100000000004</v>
      </c>
      <c r="D52" s="72">
        <v>114</v>
      </c>
      <c r="E52" s="72"/>
      <c r="F52" s="72">
        <v>48.5</v>
      </c>
      <c r="G52" s="73">
        <v>2443.1469999999999</v>
      </c>
      <c r="H52" s="72">
        <v>3354.6999999999994</v>
      </c>
      <c r="I52" s="72">
        <v>0</v>
      </c>
      <c r="J52" s="72">
        <v>206.10000000000002</v>
      </c>
      <c r="K52" s="72">
        <v>333.55299999999994</v>
      </c>
      <c r="L52" s="72">
        <v>0</v>
      </c>
      <c r="M52" s="72">
        <v>0</v>
      </c>
      <c r="N52" s="72"/>
      <c r="O52" s="72">
        <v>473.05100000000004</v>
      </c>
      <c r="P52" s="72">
        <v>6003.9470000000001</v>
      </c>
      <c r="Q52" s="72">
        <v>333.55299999999994</v>
      </c>
      <c r="R52" s="74">
        <v>6810.5510000000004</v>
      </c>
      <c r="S52" s="71">
        <v>0.95833333333333337</v>
      </c>
      <c r="T52" s="72">
        <v>3087.2509999999997</v>
      </c>
      <c r="U52" s="72">
        <v>3468.6999999999994</v>
      </c>
      <c r="V52" s="72">
        <v>0</v>
      </c>
      <c r="W52" s="72">
        <v>254.60000000000002</v>
      </c>
      <c r="X52" s="74">
        <v>6810.5509999999995</v>
      </c>
      <c r="Y52" s="71">
        <v>0.95833333333333337</v>
      </c>
      <c r="Z52" s="72">
        <v>226.40000000000003</v>
      </c>
      <c r="AA52" s="72">
        <v>15.100000000000001</v>
      </c>
      <c r="AB52" s="72">
        <v>0</v>
      </c>
      <c r="AC52" s="72">
        <v>254.60000000000002</v>
      </c>
      <c r="AD52" s="74">
        <v>496.10000000000008</v>
      </c>
    </row>
    <row r="53" spans="2:35" ht="12.75" x14ac:dyDescent="0.2">
      <c r="B53" s="71">
        <v>0.97916666666666663</v>
      </c>
      <c r="C53" s="72">
        <v>279.84899999999999</v>
      </c>
      <c r="D53" s="72">
        <v>115.14999999999999</v>
      </c>
      <c r="E53" s="72"/>
      <c r="F53" s="72">
        <v>44.7</v>
      </c>
      <c r="G53" s="73">
        <v>2409.1379999999999</v>
      </c>
      <c r="H53" s="72">
        <v>3195.7999999999997</v>
      </c>
      <c r="I53" s="72">
        <v>0</v>
      </c>
      <c r="J53" s="72">
        <v>203.60000000000002</v>
      </c>
      <c r="K53" s="72">
        <v>310.25400000000002</v>
      </c>
      <c r="L53" s="72">
        <v>0</v>
      </c>
      <c r="M53" s="72">
        <v>0</v>
      </c>
      <c r="N53" s="72"/>
      <c r="O53" s="72">
        <v>439.69899999999996</v>
      </c>
      <c r="P53" s="72">
        <v>5808.5380000000005</v>
      </c>
      <c r="Q53" s="72">
        <v>310.25400000000002</v>
      </c>
      <c r="R53" s="74">
        <v>6558.491</v>
      </c>
      <c r="S53" s="71">
        <v>0.97916666666666663</v>
      </c>
      <c r="T53" s="72">
        <v>2999.241</v>
      </c>
      <c r="U53" s="72">
        <v>3310.95</v>
      </c>
      <c r="V53" s="72">
        <v>0</v>
      </c>
      <c r="W53" s="72">
        <v>248.3</v>
      </c>
      <c r="X53" s="74">
        <v>6558.491</v>
      </c>
      <c r="Y53" s="71">
        <v>0.97916666666666663</v>
      </c>
      <c r="Z53" s="72">
        <v>219.49999999999997</v>
      </c>
      <c r="AA53" s="72">
        <v>22.1</v>
      </c>
      <c r="AB53" s="72">
        <v>0</v>
      </c>
      <c r="AC53" s="72">
        <v>248.30000000000004</v>
      </c>
      <c r="AD53" s="74">
        <v>489.90000000000003</v>
      </c>
    </row>
    <row r="54" spans="2:35" ht="12.75" x14ac:dyDescent="0.2">
      <c r="B54" s="71">
        <v>1</v>
      </c>
      <c r="C54" s="72">
        <v>242.04300000000003</v>
      </c>
      <c r="D54" s="72">
        <v>117.11000000000001</v>
      </c>
      <c r="E54" s="72"/>
      <c r="F54" s="72">
        <v>45.5</v>
      </c>
      <c r="G54" s="73">
        <v>2414.0590000000007</v>
      </c>
      <c r="H54" s="72">
        <v>3186.9</v>
      </c>
      <c r="I54" s="72">
        <v>0</v>
      </c>
      <c r="J54" s="72">
        <v>175.09999999999997</v>
      </c>
      <c r="K54" s="72">
        <v>317.452</v>
      </c>
      <c r="L54" s="72">
        <v>0</v>
      </c>
      <c r="M54" s="72">
        <v>0</v>
      </c>
      <c r="N54" s="72"/>
      <c r="O54" s="72">
        <v>404.65300000000002</v>
      </c>
      <c r="P54" s="72">
        <v>5776.0590000000011</v>
      </c>
      <c r="Q54" s="72">
        <v>317.452</v>
      </c>
      <c r="R54" s="74">
        <v>6498.1640000000016</v>
      </c>
      <c r="S54" s="71">
        <v>1</v>
      </c>
      <c r="T54" s="72">
        <v>2973.554000000001</v>
      </c>
      <c r="U54" s="72">
        <v>3304.01</v>
      </c>
      <c r="V54" s="72">
        <v>0</v>
      </c>
      <c r="W54" s="72">
        <v>220.59999999999997</v>
      </c>
      <c r="X54" s="74">
        <v>6498.1640000000016</v>
      </c>
      <c r="Y54" s="71">
        <v>1</v>
      </c>
      <c r="Z54" s="72">
        <v>219.29999999999998</v>
      </c>
      <c r="AA54" s="72">
        <v>22.1</v>
      </c>
      <c r="AB54" s="72">
        <v>0</v>
      </c>
      <c r="AC54" s="72">
        <v>220.6</v>
      </c>
      <c r="AD54" s="74">
        <v>462</v>
      </c>
    </row>
    <row r="55" spans="2:35" s="83" customFormat="1" ht="24" customHeight="1" x14ac:dyDescent="0.25">
      <c r="B55" s="79" t="s">
        <v>205</v>
      </c>
      <c r="C55" s="80">
        <v>6710.4214999999995</v>
      </c>
      <c r="D55" s="80">
        <v>2540.3299999999995</v>
      </c>
      <c r="E55" s="80">
        <v>0</v>
      </c>
      <c r="F55" s="80">
        <v>1892.3000000000002</v>
      </c>
      <c r="G55" s="81">
        <v>55817.018500000006</v>
      </c>
      <c r="H55" s="80">
        <v>80799.300000000017</v>
      </c>
      <c r="I55" s="80">
        <v>8.5000000000000018</v>
      </c>
      <c r="J55" s="80">
        <v>5416.6000000000022</v>
      </c>
      <c r="K55" s="80">
        <v>8121.2084999999988</v>
      </c>
      <c r="L55" s="80">
        <v>0</v>
      </c>
      <c r="M55" s="80">
        <v>3108</v>
      </c>
      <c r="N55" s="80">
        <v>0</v>
      </c>
      <c r="O55" s="80">
        <v>11143.0515</v>
      </c>
      <c r="P55" s="80">
        <v>142041.41849999997</v>
      </c>
      <c r="Q55" s="80">
        <v>11229.208499999997</v>
      </c>
      <c r="R55" s="81">
        <v>164413.67849999995</v>
      </c>
      <c r="S55" s="79" t="s">
        <v>205</v>
      </c>
      <c r="T55" s="80">
        <v>70648.64850000001</v>
      </c>
      <c r="U55" s="80">
        <v>83339.62999999999</v>
      </c>
      <c r="V55" s="80">
        <v>3116.5</v>
      </c>
      <c r="W55" s="80">
        <v>7308.9</v>
      </c>
      <c r="X55" s="81">
        <v>164413.67849999995</v>
      </c>
      <c r="Y55" s="79" t="s">
        <v>205</v>
      </c>
      <c r="Z55" s="80">
        <v>5147.3499999999985</v>
      </c>
      <c r="AA55" s="80">
        <v>536.35</v>
      </c>
      <c r="AB55" s="80">
        <v>3116.5</v>
      </c>
      <c r="AC55" s="80">
        <v>7308.9</v>
      </c>
      <c r="AD55" s="81">
        <v>16109.1</v>
      </c>
      <c r="AE55" s="82"/>
      <c r="AF55" s="82"/>
      <c r="AG55" s="82"/>
      <c r="AH55" s="82"/>
      <c r="AI55" s="82"/>
    </row>
    <row r="56" spans="2:35" s="60" customFormat="1" ht="18" x14ac:dyDescent="0.25">
      <c r="C56" s="84" t="s">
        <v>172</v>
      </c>
      <c r="D56" s="84" t="s">
        <v>173</v>
      </c>
      <c r="E56" s="84" t="s">
        <v>171</v>
      </c>
      <c r="F56" s="84" t="s">
        <v>174</v>
      </c>
      <c r="G56" s="84" t="s">
        <v>172</v>
      </c>
      <c r="H56" s="84" t="s">
        <v>173</v>
      </c>
      <c r="I56" s="84" t="s">
        <v>171</v>
      </c>
      <c r="J56" s="84" t="s">
        <v>174</v>
      </c>
      <c r="K56" s="84" t="s">
        <v>172</v>
      </c>
      <c r="L56" s="84" t="s">
        <v>173</v>
      </c>
      <c r="M56" s="84" t="s">
        <v>171</v>
      </c>
      <c r="N56" s="84" t="s">
        <v>174</v>
      </c>
      <c r="O56" s="84" t="s">
        <v>206</v>
      </c>
      <c r="P56" s="85"/>
      <c r="Q56" s="85"/>
      <c r="R56" s="85"/>
      <c r="S56" s="85"/>
      <c r="T56" s="84"/>
      <c r="U56" s="84"/>
      <c r="V56" s="84"/>
      <c r="W56" s="84"/>
      <c r="X56" s="85"/>
      <c r="Y56" s="85"/>
      <c r="Z56" s="84" t="s">
        <v>207</v>
      </c>
      <c r="AA56" s="84" t="s">
        <v>208</v>
      </c>
      <c r="AB56" s="84" t="s">
        <v>209</v>
      </c>
      <c r="AC56" s="84" t="s">
        <v>210</v>
      </c>
      <c r="AD56" s="84" t="s">
        <v>204</v>
      </c>
    </row>
    <row r="57" spans="2:35" s="60" customFormat="1" ht="18" x14ac:dyDescent="0.25"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4" t="s">
        <v>172</v>
      </c>
      <c r="U57" s="84" t="s">
        <v>173</v>
      </c>
      <c r="V57" s="84" t="s">
        <v>171</v>
      </c>
      <c r="W57" s="84" t="s">
        <v>174</v>
      </c>
      <c r="X57" s="85" t="s">
        <v>211</v>
      </c>
      <c r="Y57" s="85"/>
      <c r="Z57" s="85"/>
      <c r="AA57" s="85"/>
      <c r="AB57" s="85"/>
      <c r="AC57" s="85"/>
      <c r="AD57" s="85"/>
    </row>
    <row r="58" spans="2:35" s="60" customFormat="1" x14ac:dyDescent="0.2"/>
    <row r="59" spans="2:35" s="60" customFormat="1" x14ac:dyDescent="0.2"/>
  </sheetData>
  <mergeCells count="14">
    <mergeCell ref="B2:F2"/>
    <mergeCell ref="G2:H2"/>
    <mergeCell ref="B4:B6"/>
    <mergeCell ref="C4:R4"/>
    <mergeCell ref="S4:S6"/>
    <mergeCell ref="Y4:Y6"/>
    <mergeCell ref="Z4:AD4"/>
    <mergeCell ref="C5:F5"/>
    <mergeCell ref="G5:J5"/>
    <mergeCell ref="K5:N5"/>
    <mergeCell ref="O5:R5"/>
    <mergeCell ref="T5:X5"/>
    <mergeCell ref="Z5:AD5"/>
    <mergeCell ref="T4:X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2688F-EE7C-4E48-BD25-398DC261FE6A}">
  <dimension ref="A1:BK116"/>
  <sheetViews>
    <sheetView zoomScale="40" zoomScaleNormal="4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7.5703125" defaultRowHeight="11.25" x14ac:dyDescent="0.2"/>
  <cols>
    <col min="1" max="1" width="3.42578125" style="60" customWidth="1"/>
    <col min="2" max="2" width="8.85546875" style="3" customWidth="1"/>
    <col min="3" max="15" width="19.140625" style="3" customWidth="1"/>
    <col min="16" max="16" width="20.5703125" style="3" customWidth="1"/>
    <col min="17" max="36" width="19.140625" style="3" customWidth="1"/>
    <col min="37" max="38" width="29.42578125" style="3" customWidth="1"/>
    <col min="39" max="55" width="19.140625" style="3" customWidth="1"/>
    <col min="56" max="56" width="18.42578125" style="3" customWidth="1"/>
    <col min="57" max="60" width="10.140625" style="3" bestFit="1" customWidth="1"/>
    <col min="61" max="16384" width="7.5703125" style="3"/>
  </cols>
  <sheetData>
    <row r="1" spans="2:57" s="60" customFormat="1" ht="12.75" customHeight="1" x14ac:dyDescent="0.2">
      <c r="C1" s="86">
        <v>225</v>
      </c>
      <c r="D1" s="86">
        <v>760</v>
      </c>
      <c r="E1" s="86">
        <v>2171</v>
      </c>
      <c r="F1" s="86">
        <v>2201</v>
      </c>
      <c r="G1" s="86">
        <v>213</v>
      </c>
      <c r="H1" s="86">
        <v>216</v>
      </c>
      <c r="I1" s="86">
        <v>198</v>
      </c>
      <c r="J1" s="86">
        <v>201</v>
      </c>
      <c r="K1" s="86">
        <v>226</v>
      </c>
      <c r="L1" s="86">
        <v>258</v>
      </c>
      <c r="M1" s="86">
        <v>259</v>
      </c>
      <c r="N1" s="86">
        <v>215</v>
      </c>
      <c r="O1" s="86">
        <v>917</v>
      </c>
      <c r="P1" s="86">
        <v>238</v>
      </c>
      <c r="Q1" s="86">
        <v>247</v>
      </c>
      <c r="R1" s="86">
        <v>214</v>
      </c>
      <c r="S1" s="86">
        <v>223</v>
      </c>
      <c r="T1" s="86">
        <v>211</v>
      </c>
      <c r="U1" s="86">
        <v>2175</v>
      </c>
      <c r="V1" s="86">
        <v>2178</v>
      </c>
      <c r="W1" s="86">
        <v>2181</v>
      </c>
      <c r="X1" s="86">
        <v>2184</v>
      </c>
      <c r="Y1" s="86">
        <v>228</v>
      </c>
      <c r="Z1" s="86">
        <v>260</v>
      </c>
      <c r="AA1" s="86">
        <v>2128</v>
      </c>
      <c r="AB1" s="86">
        <v>2135</v>
      </c>
      <c r="AC1" s="86">
        <v>2152</v>
      </c>
      <c r="AD1" s="86">
        <v>2165</v>
      </c>
      <c r="AE1" s="86">
        <v>2150</v>
      </c>
      <c r="AF1" s="86">
        <v>907</v>
      </c>
      <c r="AG1" s="86">
        <v>2161</v>
      </c>
      <c r="AH1" s="86">
        <v>920</v>
      </c>
      <c r="AI1" s="86">
        <v>296</v>
      </c>
      <c r="AJ1" s="86">
        <v>297</v>
      </c>
      <c r="AK1" s="86">
        <v>2194</v>
      </c>
      <c r="AL1" s="86">
        <v>999</v>
      </c>
      <c r="AM1" s="86">
        <v>233</v>
      </c>
      <c r="AN1" s="86">
        <v>234</v>
      </c>
      <c r="AO1" s="86">
        <v>235</v>
      </c>
      <c r="AP1" s="86">
        <v>237</v>
      </c>
      <c r="AQ1" s="86">
        <v>261</v>
      </c>
      <c r="AR1" s="86">
        <v>2148</v>
      </c>
      <c r="AS1" s="86">
        <v>900</v>
      </c>
      <c r="AT1" s="86">
        <v>901</v>
      </c>
      <c r="AU1" s="86">
        <v>905</v>
      </c>
      <c r="AV1" s="86">
        <v>906</v>
      </c>
      <c r="AW1" s="86">
        <v>303</v>
      </c>
      <c r="AX1" s="87">
        <v>253</v>
      </c>
      <c r="AY1" s="87">
        <v>770</v>
      </c>
      <c r="AZ1" s="86">
        <v>1262</v>
      </c>
      <c r="BA1" s="86">
        <v>1263</v>
      </c>
      <c r="BB1" s="86">
        <v>257</v>
      </c>
      <c r="BC1" s="86">
        <v>256</v>
      </c>
      <c r="BD1" s="60">
        <v>5001</v>
      </c>
      <c r="BE1" s="60">
        <v>5000</v>
      </c>
    </row>
    <row r="2" spans="2:57" s="36" customFormat="1" ht="99.75" customHeight="1" x14ac:dyDescent="0.2">
      <c r="H2" s="88"/>
      <c r="I2" s="88"/>
      <c r="O2" s="3"/>
      <c r="AH2" s="60"/>
      <c r="AI2" s="60"/>
      <c r="AJ2" s="60"/>
      <c r="AK2" s="60"/>
      <c r="AL2" s="60"/>
      <c r="AM2" s="60"/>
      <c r="AR2" s="89"/>
      <c r="AS2" s="89"/>
      <c r="AT2" s="89"/>
      <c r="AU2" s="89"/>
      <c r="AV2" s="89"/>
      <c r="AX2" s="89"/>
      <c r="AY2" s="89"/>
      <c r="AZ2" s="60"/>
      <c r="BA2" s="60"/>
      <c r="BB2" s="60"/>
    </row>
    <row r="3" spans="2:57" s="89" customFormat="1" ht="21.75" customHeight="1" x14ac:dyDescent="0.35">
      <c r="B3" s="776">
        <v>45218</v>
      </c>
      <c r="C3" s="776"/>
      <c r="D3" s="776"/>
      <c r="E3" s="776"/>
      <c r="F3" s="776"/>
      <c r="G3" s="776"/>
      <c r="O3" s="3"/>
      <c r="AZ3" s="60"/>
      <c r="BA3" s="60"/>
      <c r="BB3" s="60"/>
    </row>
    <row r="4" spans="2:57" ht="25.5" customHeight="1" x14ac:dyDescent="0.3">
      <c r="B4" s="808" t="s">
        <v>212</v>
      </c>
      <c r="C4" s="809"/>
      <c r="D4" s="809"/>
      <c r="E4" s="809"/>
      <c r="F4" s="809"/>
      <c r="G4" s="809"/>
      <c r="H4" s="809"/>
      <c r="I4" s="809"/>
      <c r="J4" s="809"/>
      <c r="K4" s="809"/>
      <c r="L4" s="809"/>
      <c r="M4" s="809"/>
      <c r="N4" s="809"/>
      <c r="O4" s="809"/>
      <c r="P4" s="809"/>
      <c r="Q4" s="809"/>
      <c r="R4" s="809"/>
      <c r="S4" s="809"/>
      <c r="T4" s="809"/>
      <c r="U4" s="809"/>
      <c r="V4" s="809"/>
      <c r="W4" s="809"/>
      <c r="X4" s="809"/>
      <c r="Y4" s="809"/>
      <c r="Z4" s="809"/>
      <c r="AA4" s="809"/>
      <c r="AB4" s="809"/>
      <c r="AC4" s="809"/>
      <c r="AD4" s="809"/>
      <c r="AE4" s="809"/>
      <c r="AF4" s="809"/>
      <c r="AG4" s="809"/>
      <c r="AH4" s="809"/>
      <c r="AI4" s="809"/>
      <c r="AJ4" s="809"/>
      <c r="AK4" s="809"/>
      <c r="AL4" s="809"/>
      <c r="AM4" s="809"/>
      <c r="AN4" s="809"/>
      <c r="AO4" s="809"/>
      <c r="AP4" s="809"/>
      <c r="AQ4" s="809"/>
      <c r="AR4" s="809"/>
      <c r="AS4" s="809"/>
      <c r="AT4" s="809"/>
      <c r="AU4" s="809"/>
      <c r="AV4" s="809"/>
      <c r="AW4" s="809"/>
      <c r="AX4" s="809"/>
      <c r="AY4" s="809"/>
      <c r="AZ4" s="809"/>
      <c r="BA4" s="809"/>
      <c r="BB4" s="809"/>
      <c r="BC4" s="809"/>
      <c r="BD4" s="810"/>
    </row>
    <row r="5" spans="2:57" ht="39" customHeight="1" x14ac:dyDescent="0.2">
      <c r="B5" s="811" t="s">
        <v>175</v>
      </c>
      <c r="C5" s="813" t="s">
        <v>62</v>
      </c>
      <c r="D5" s="814"/>
      <c r="E5" s="814"/>
      <c r="F5" s="815"/>
      <c r="G5" s="92" t="s">
        <v>56</v>
      </c>
      <c r="H5" s="807" t="s">
        <v>19</v>
      </c>
      <c r="I5" s="807"/>
      <c r="J5" s="813" t="s">
        <v>84</v>
      </c>
      <c r="K5" s="814"/>
      <c r="L5" s="814"/>
      <c r="M5" s="815"/>
      <c r="N5" s="813" t="s">
        <v>58</v>
      </c>
      <c r="O5" s="815"/>
      <c r="P5" s="93" t="s">
        <v>76</v>
      </c>
      <c r="Q5" s="93" t="s">
        <v>78</v>
      </c>
      <c r="R5" s="92" t="s">
        <v>60</v>
      </c>
      <c r="S5" s="93" t="s">
        <v>42</v>
      </c>
      <c r="T5" s="813" t="s">
        <v>54</v>
      </c>
      <c r="U5" s="814"/>
      <c r="V5" s="814"/>
      <c r="W5" s="815"/>
      <c r="X5" s="91" t="s">
        <v>116</v>
      </c>
      <c r="Y5" s="92" t="s">
        <v>64</v>
      </c>
      <c r="Z5" s="92" t="s">
        <v>88</v>
      </c>
      <c r="AA5" s="92" t="s">
        <v>106</v>
      </c>
      <c r="AB5" s="93" t="s">
        <v>110</v>
      </c>
      <c r="AC5" s="93" t="s">
        <v>112</v>
      </c>
      <c r="AD5" s="804" t="s">
        <v>213</v>
      </c>
      <c r="AE5" s="805"/>
      <c r="AF5" s="805"/>
      <c r="AG5" s="806"/>
      <c r="AH5" s="92" t="s">
        <v>120</v>
      </c>
      <c r="AI5" s="804" t="s">
        <v>124</v>
      </c>
      <c r="AJ5" s="806"/>
      <c r="AK5" s="95" t="s">
        <v>126</v>
      </c>
      <c r="AL5" s="95" t="s">
        <v>214</v>
      </c>
      <c r="AM5" s="93" t="s">
        <v>68</v>
      </c>
      <c r="AN5" s="93" t="s">
        <v>70</v>
      </c>
      <c r="AO5" s="93" t="s">
        <v>72</v>
      </c>
      <c r="AP5" s="92" t="s">
        <v>215</v>
      </c>
      <c r="AQ5" s="93" t="s">
        <v>216</v>
      </c>
      <c r="AR5" s="804" t="s">
        <v>36</v>
      </c>
      <c r="AS5" s="805"/>
      <c r="AT5" s="805"/>
      <c r="AU5" s="805"/>
      <c r="AV5" s="806"/>
      <c r="AW5" s="94" t="s">
        <v>217</v>
      </c>
      <c r="AX5" s="92" t="s">
        <v>218</v>
      </c>
      <c r="AY5" s="92" t="s">
        <v>98</v>
      </c>
      <c r="AZ5" s="92" t="s">
        <v>128</v>
      </c>
      <c r="BA5" s="92" t="s">
        <v>130</v>
      </c>
      <c r="BB5" s="807" t="s">
        <v>82</v>
      </c>
      <c r="BC5" s="807"/>
      <c r="BD5" s="96" t="s">
        <v>219</v>
      </c>
    </row>
    <row r="6" spans="2:57" ht="23.25" thickBot="1" x14ac:dyDescent="0.25">
      <c r="B6" s="812"/>
      <c r="C6" s="97" t="s">
        <v>220</v>
      </c>
      <c r="D6" s="97" t="s">
        <v>221</v>
      </c>
      <c r="E6" s="97" t="s">
        <v>222</v>
      </c>
      <c r="F6" s="97" t="s">
        <v>223</v>
      </c>
      <c r="G6" s="97" t="s">
        <v>224</v>
      </c>
      <c r="H6" s="98" t="s">
        <v>225</v>
      </c>
      <c r="I6" s="98" t="s">
        <v>226</v>
      </c>
      <c r="J6" s="97" t="s">
        <v>227</v>
      </c>
      <c r="K6" s="97" t="s">
        <v>228</v>
      </c>
      <c r="L6" s="97" t="s">
        <v>229</v>
      </c>
      <c r="M6" s="97" t="s">
        <v>230</v>
      </c>
      <c r="N6" s="97" t="s">
        <v>231</v>
      </c>
      <c r="O6" s="97" t="s">
        <v>232</v>
      </c>
      <c r="P6" s="97" t="s">
        <v>233</v>
      </c>
      <c r="Q6" s="97" t="s">
        <v>234</v>
      </c>
      <c r="R6" s="97" t="s">
        <v>235</v>
      </c>
      <c r="S6" s="97" t="s">
        <v>236</v>
      </c>
      <c r="T6" s="97" t="s">
        <v>237</v>
      </c>
      <c r="U6" s="97" t="s">
        <v>238</v>
      </c>
      <c r="V6" s="97" t="s">
        <v>239</v>
      </c>
      <c r="W6" s="97" t="s">
        <v>240</v>
      </c>
      <c r="X6" s="97" t="s">
        <v>241</v>
      </c>
      <c r="Y6" s="97" t="s">
        <v>242</v>
      </c>
      <c r="Z6" s="97" t="s">
        <v>243</v>
      </c>
      <c r="AA6" s="97" t="s">
        <v>244</v>
      </c>
      <c r="AB6" s="97" t="s">
        <v>245</v>
      </c>
      <c r="AC6" s="97" t="s">
        <v>246</v>
      </c>
      <c r="AD6" s="97" t="s">
        <v>247</v>
      </c>
      <c r="AE6" s="99" t="s">
        <v>248</v>
      </c>
      <c r="AF6" s="99" t="s">
        <v>249</v>
      </c>
      <c r="AG6" s="99" t="s">
        <v>250</v>
      </c>
      <c r="AH6" s="97" t="s">
        <v>251</v>
      </c>
      <c r="AI6" s="97" t="s">
        <v>252</v>
      </c>
      <c r="AJ6" s="97" t="s">
        <v>253</v>
      </c>
      <c r="AK6" s="97" t="s">
        <v>254</v>
      </c>
      <c r="AL6" s="97" t="s">
        <v>255</v>
      </c>
      <c r="AM6" s="97" t="s">
        <v>256</v>
      </c>
      <c r="AN6" s="97" t="s">
        <v>257</v>
      </c>
      <c r="AO6" s="99" t="s">
        <v>258</v>
      </c>
      <c r="AP6" s="99" t="s">
        <v>259</v>
      </c>
      <c r="AQ6" s="97" t="s">
        <v>260</v>
      </c>
      <c r="AR6" s="97" t="s">
        <v>261</v>
      </c>
      <c r="AS6" s="97" t="s">
        <v>262</v>
      </c>
      <c r="AT6" s="97" t="s">
        <v>263</v>
      </c>
      <c r="AU6" s="99" t="s">
        <v>264</v>
      </c>
      <c r="AV6" s="99" t="s">
        <v>265</v>
      </c>
      <c r="AW6" s="97" t="s">
        <v>245</v>
      </c>
      <c r="AX6" s="99" t="s">
        <v>266</v>
      </c>
      <c r="AY6" s="99" t="s">
        <v>267</v>
      </c>
      <c r="AZ6" s="99" t="s">
        <v>268</v>
      </c>
      <c r="BA6" s="99" t="s">
        <v>269</v>
      </c>
      <c r="BB6" s="99" t="s">
        <v>270</v>
      </c>
      <c r="BC6" s="99" t="s">
        <v>271</v>
      </c>
      <c r="BD6" s="100" t="s">
        <v>272</v>
      </c>
    </row>
    <row r="7" spans="2:57" ht="12.75" x14ac:dyDescent="0.2">
      <c r="B7" s="101">
        <v>2.0833333333333332E-2</v>
      </c>
      <c r="C7" s="102">
        <v>3</v>
      </c>
      <c r="D7" s="102">
        <v>1.6</v>
      </c>
      <c r="E7" s="102">
        <v>1.1000000000000001</v>
      </c>
      <c r="F7" s="102">
        <v>2.1</v>
      </c>
      <c r="G7" s="102">
        <v>16</v>
      </c>
      <c r="H7" s="102">
        <v>10</v>
      </c>
      <c r="I7" s="102">
        <v>4.0999999999999996</v>
      </c>
      <c r="J7" s="102">
        <v>7.8</v>
      </c>
      <c r="K7" s="102">
        <v>12</v>
      </c>
      <c r="L7" s="102">
        <v>7.5</v>
      </c>
      <c r="M7" s="102">
        <v>9.6999999999999993</v>
      </c>
      <c r="N7" s="102">
        <v>5.9</v>
      </c>
      <c r="O7" s="102">
        <v>18.600000000000001</v>
      </c>
      <c r="P7" s="102">
        <v>3.6</v>
      </c>
      <c r="Q7" s="102">
        <v>5.9</v>
      </c>
      <c r="R7" s="102">
        <v>3.5</v>
      </c>
      <c r="S7" s="102">
        <v>0.6</v>
      </c>
      <c r="T7" s="102">
        <v>3.5</v>
      </c>
      <c r="U7" s="102">
        <v>3.4</v>
      </c>
      <c r="V7" s="102">
        <v>4.5999999999999996</v>
      </c>
      <c r="W7" s="102">
        <v>4.8</v>
      </c>
      <c r="X7" s="102">
        <v>9.1</v>
      </c>
      <c r="Y7" s="102">
        <v>3.5</v>
      </c>
      <c r="Z7" s="102">
        <v>2.6</v>
      </c>
      <c r="AA7" s="102">
        <v>10.199999999999999</v>
      </c>
      <c r="AB7" s="102">
        <v>16.899999999999999</v>
      </c>
      <c r="AC7" s="102">
        <v>20.6</v>
      </c>
      <c r="AD7" s="102">
        <v>0.4</v>
      </c>
      <c r="AE7" s="102">
        <v>0</v>
      </c>
      <c r="AF7" s="102">
        <v>0</v>
      </c>
      <c r="AG7" s="102">
        <v>0</v>
      </c>
      <c r="AH7" s="102">
        <v>15.3</v>
      </c>
      <c r="AI7" s="102">
        <v>19.600000000000001</v>
      </c>
      <c r="AJ7" s="102">
        <v>5.8</v>
      </c>
      <c r="AK7" s="102">
        <v>9.9</v>
      </c>
      <c r="AL7" s="102"/>
      <c r="AM7" s="102">
        <v>0</v>
      </c>
      <c r="AN7" s="102">
        <v>0</v>
      </c>
      <c r="AO7" s="102">
        <v>0</v>
      </c>
      <c r="AP7" s="102">
        <v>0</v>
      </c>
      <c r="AQ7" s="102">
        <v>0</v>
      </c>
      <c r="AR7" s="102">
        <v>0</v>
      </c>
      <c r="AS7" s="102">
        <v>0.3</v>
      </c>
      <c r="AT7" s="102">
        <v>3.8</v>
      </c>
      <c r="AU7" s="102">
        <v>0.2</v>
      </c>
      <c r="AV7" s="102">
        <v>0</v>
      </c>
      <c r="AW7" s="102">
        <v>0</v>
      </c>
      <c r="AX7" s="102">
        <v>5.3</v>
      </c>
      <c r="AY7" s="102">
        <v>5.2</v>
      </c>
      <c r="AZ7" s="102">
        <v>8.6999999999999993</v>
      </c>
      <c r="BA7" s="102">
        <v>13.5</v>
      </c>
      <c r="BB7" s="102">
        <v>24.4</v>
      </c>
      <c r="BC7" s="102">
        <v>48.9</v>
      </c>
      <c r="BD7" s="103">
        <v>353.5</v>
      </c>
    </row>
    <row r="8" spans="2:57" ht="12.75" x14ac:dyDescent="0.2">
      <c r="B8" s="104">
        <v>4.1666666666666664E-2</v>
      </c>
      <c r="C8" s="105">
        <v>3</v>
      </c>
      <c r="D8" s="105">
        <v>1.6</v>
      </c>
      <c r="E8" s="105">
        <v>1.1000000000000001</v>
      </c>
      <c r="F8" s="105">
        <v>2.1</v>
      </c>
      <c r="G8" s="105">
        <v>16.600000000000001</v>
      </c>
      <c r="H8" s="105">
        <v>10</v>
      </c>
      <c r="I8" s="105">
        <v>4</v>
      </c>
      <c r="J8" s="105">
        <v>8.1999999999999993</v>
      </c>
      <c r="K8" s="105">
        <v>12</v>
      </c>
      <c r="L8" s="105">
        <v>7.4</v>
      </c>
      <c r="M8" s="105">
        <v>9.4</v>
      </c>
      <c r="N8" s="105">
        <v>5.5</v>
      </c>
      <c r="O8" s="105">
        <v>18.5</v>
      </c>
      <c r="P8" s="105">
        <v>3.7</v>
      </c>
      <c r="Q8" s="105">
        <v>6</v>
      </c>
      <c r="R8" s="105">
        <v>3.3</v>
      </c>
      <c r="S8" s="105">
        <v>0.6</v>
      </c>
      <c r="T8" s="105">
        <v>3.5</v>
      </c>
      <c r="U8" s="105">
        <v>3.4</v>
      </c>
      <c r="V8" s="105">
        <v>4.5999999999999996</v>
      </c>
      <c r="W8" s="105">
        <v>4.8</v>
      </c>
      <c r="X8" s="105">
        <v>3.1</v>
      </c>
      <c r="Y8" s="105">
        <v>3.5</v>
      </c>
      <c r="Z8" s="105">
        <v>2.6</v>
      </c>
      <c r="AA8" s="105">
        <v>10.199999999999999</v>
      </c>
      <c r="AB8" s="105">
        <v>16.899999999999999</v>
      </c>
      <c r="AC8" s="105">
        <v>20.399999999999999</v>
      </c>
      <c r="AD8" s="105">
        <v>0.4</v>
      </c>
      <c r="AE8" s="105">
        <v>0</v>
      </c>
      <c r="AF8" s="105">
        <v>0</v>
      </c>
      <c r="AG8" s="105">
        <v>0</v>
      </c>
      <c r="AH8" s="105">
        <v>15.2</v>
      </c>
      <c r="AI8" s="105">
        <v>19.600000000000001</v>
      </c>
      <c r="AJ8" s="105">
        <v>5.8</v>
      </c>
      <c r="AK8" s="105">
        <v>9.9</v>
      </c>
      <c r="AL8" s="105"/>
      <c r="AM8" s="105">
        <v>0</v>
      </c>
      <c r="AN8" s="105">
        <v>0</v>
      </c>
      <c r="AO8" s="105">
        <v>0</v>
      </c>
      <c r="AP8" s="105">
        <v>0</v>
      </c>
      <c r="AQ8" s="105">
        <v>0</v>
      </c>
      <c r="AR8" s="105">
        <v>0</v>
      </c>
      <c r="AS8" s="105">
        <v>2.9</v>
      </c>
      <c r="AT8" s="105">
        <v>7.2</v>
      </c>
      <c r="AU8" s="105">
        <v>0</v>
      </c>
      <c r="AV8" s="105">
        <v>0</v>
      </c>
      <c r="AW8" s="105">
        <v>0</v>
      </c>
      <c r="AX8" s="105">
        <v>4.9000000000000004</v>
      </c>
      <c r="AY8" s="105">
        <v>6.6</v>
      </c>
      <c r="AZ8" s="105">
        <v>10.1</v>
      </c>
      <c r="BA8" s="105">
        <v>15.3</v>
      </c>
      <c r="BB8" s="105">
        <v>20.3</v>
      </c>
      <c r="BC8" s="105">
        <v>37.299999999999997</v>
      </c>
      <c r="BD8" s="106">
        <v>341.50000000000006</v>
      </c>
    </row>
    <row r="9" spans="2:57" ht="12.75" x14ac:dyDescent="0.2">
      <c r="B9" s="104">
        <v>6.25E-2</v>
      </c>
      <c r="C9" s="105">
        <v>3</v>
      </c>
      <c r="D9" s="105">
        <v>1.5</v>
      </c>
      <c r="E9" s="105">
        <v>1.1000000000000001</v>
      </c>
      <c r="F9" s="105">
        <v>2.1</v>
      </c>
      <c r="G9" s="105">
        <v>16</v>
      </c>
      <c r="H9" s="105">
        <v>10</v>
      </c>
      <c r="I9" s="105">
        <v>4</v>
      </c>
      <c r="J9" s="105">
        <v>7.9</v>
      </c>
      <c r="K9" s="105">
        <v>12</v>
      </c>
      <c r="L9" s="105">
        <v>7.3</v>
      </c>
      <c r="M9" s="105">
        <v>9.6999999999999993</v>
      </c>
      <c r="N9" s="105">
        <v>5.9</v>
      </c>
      <c r="O9" s="105">
        <v>18.5</v>
      </c>
      <c r="P9" s="105">
        <v>3.7</v>
      </c>
      <c r="Q9" s="105">
        <v>6</v>
      </c>
      <c r="R9" s="105">
        <v>3.2</v>
      </c>
      <c r="S9" s="105">
        <v>0.7</v>
      </c>
      <c r="T9" s="105">
        <v>3.5</v>
      </c>
      <c r="U9" s="105">
        <v>3.2</v>
      </c>
      <c r="V9" s="105">
        <v>4.3</v>
      </c>
      <c r="W9" s="105">
        <v>4.5</v>
      </c>
      <c r="X9" s="105">
        <v>3</v>
      </c>
      <c r="Y9" s="105">
        <v>3.5</v>
      </c>
      <c r="Z9" s="105">
        <v>2.6</v>
      </c>
      <c r="AA9" s="105">
        <v>10.199999999999999</v>
      </c>
      <c r="AB9" s="105">
        <v>16.899999999999999</v>
      </c>
      <c r="AC9" s="105">
        <v>20.3</v>
      </c>
      <c r="AD9" s="105">
        <v>0.4</v>
      </c>
      <c r="AE9" s="105">
        <v>0</v>
      </c>
      <c r="AF9" s="105">
        <v>0</v>
      </c>
      <c r="AG9" s="105">
        <v>0</v>
      </c>
      <c r="AH9" s="105">
        <v>15.2</v>
      </c>
      <c r="AI9" s="105">
        <v>19.2</v>
      </c>
      <c r="AJ9" s="105">
        <v>5.8</v>
      </c>
      <c r="AK9" s="105">
        <v>9.9</v>
      </c>
      <c r="AL9" s="105"/>
      <c r="AM9" s="105">
        <v>0</v>
      </c>
      <c r="AN9" s="105">
        <v>0</v>
      </c>
      <c r="AO9" s="105">
        <v>0</v>
      </c>
      <c r="AP9" s="105">
        <v>0</v>
      </c>
      <c r="AQ9" s="105">
        <v>0</v>
      </c>
      <c r="AR9" s="105">
        <v>0</v>
      </c>
      <c r="AS9" s="105">
        <v>2.4</v>
      </c>
      <c r="AT9" s="105">
        <v>7.7</v>
      </c>
      <c r="AU9" s="105">
        <v>0</v>
      </c>
      <c r="AV9" s="105">
        <v>0</v>
      </c>
      <c r="AW9" s="105">
        <v>0</v>
      </c>
      <c r="AX9" s="105">
        <v>3.9</v>
      </c>
      <c r="AY9" s="105">
        <v>8.3000000000000007</v>
      </c>
      <c r="AZ9" s="105">
        <v>6.4</v>
      </c>
      <c r="BA9" s="105">
        <v>11.4</v>
      </c>
      <c r="BB9" s="105">
        <v>22.7</v>
      </c>
      <c r="BC9" s="105">
        <v>22.2</v>
      </c>
      <c r="BD9" s="106">
        <v>320.09999999999997</v>
      </c>
    </row>
    <row r="10" spans="2:57" ht="12.75" x14ac:dyDescent="0.2">
      <c r="B10" s="104">
        <v>8.3333333333333329E-2</v>
      </c>
      <c r="C10" s="105">
        <v>3</v>
      </c>
      <c r="D10" s="105">
        <v>1.5</v>
      </c>
      <c r="E10" s="105">
        <v>1.1000000000000001</v>
      </c>
      <c r="F10" s="105">
        <v>2.1</v>
      </c>
      <c r="G10" s="105">
        <v>16</v>
      </c>
      <c r="H10" s="105">
        <v>9.9</v>
      </c>
      <c r="I10" s="105">
        <v>4.0999999999999996</v>
      </c>
      <c r="J10" s="105">
        <v>7.9</v>
      </c>
      <c r="K10" s="105">
        <v>12</v>
      </c>
      <c r="L10" s="105">
        <v>7.3</v>
      </c>
      <c r="M10" s="105">
        <v>9.3000000000000007</v>
      </c>
      <c r="N10" s="105">
        <v>5.9</v>
      </c>
      <c r="O10" s="105">
        <v>18.5</v>
      </c>
      <c r="P10" s="105">
        <v>3.7</v>
      </c>
      <c r="Q10" s="105">
        <v>6</v>
      </c>
      <c r="R10" s="105">
        <v>3.2</v>
      </c>
      <c r="S10" s="105">
        <v>0.7</v>
      </c>
      <c r="T10" s="105">
        <v>3.5</v>
      </c>
      <c r="U10" s="105">
        <v>3.2</v>
      </c>
      <c r="V10" s="105">
        <v>4.3</v>
      </c>
      <c r="W10" s="105">
        <v>4.5</v>
      </c>
      <c r="X10" s="105">
        <v>3</v>
      </c>
      <c r="Y10" s="105">
        <v>3.5</v>
      </c>
      <c r="Z10" s="105">
        <v>2.6</v>
      </c>
      <c r="AA10" s="105">
        <v>10.199999999999999</v>
      </c>
      <c r="AB10" s="105">
        <v>16.899999999999999</v>
      </c>
      <c r="AC10" s="105">
        <v>20.399999999999999</v>
      </c>
      <c r="AD10" s="105">
        <v>0.3</v>
      </c>
      <c r="AE10" s="105">
        <v>0</v>
      </c>
      <c r="AF10" s="105">
        <v>0</v>
      </c>
      <c r="AG10" s="105">
        <v>0</v>
      </c>
      <c r="AH10" s="105">
        <v>15.2</v>
      </c>
      <c r="AI10" s="105">
        <v>19</v>
      </c>
      <c r="AJ10" s="105">
        <v>5.6</v>
      </c>
      <c r="AK10" s="105">
        <v>10.9</v>
      </c>
      <c r="AL10" s="105"/>
      <c r="AM10" s="105">
        <v>0</v>
      </c>
      <c r="AN10" s="105">
        <v>0</v>
      </c>
      <c r="AO10" s="105">
        <v>0</v>
      </c>
      <c r="AP10" s="105">
        <v>0</v>
      </c>
      <c r="AQ10" s="105">
        <v>0</v>
      </c>
      <c r="AR10" s="105">
        <v>0</v>
      </c>
      <c r="AS10" s="105">
        <v>6.3</v>
      </c>
      <c r="AT10" s="105">
        <v>13.2</v>
      </c>
      <c r="AU10" s="105">
        <v>0.5</v>
      </c>
      <c r="AV10" s="105">
        <v>0</v>
      </c>
      <c r="AW10" s="105">
        <v>0</v>
      </c>
      <c r="AX10" s="105">
        <v>5.6</v>
      </c>
      <c r="AY10" s="105">
        <v>14.2</v>
      </c>
      <c r="AZ10" s="105">
        <v>4.8</v>
      </c>
      <c r="BA10" s="105">
        <v>7.8</v>
      </c>
      <c r="BB10" s="105">
        <v>23.4</v>
      </c>
      <c r="BC10" s="105">
        <v>16.2</v>
      </c>
      <c r="BD10" s="106">
        <v>327.3</v>
      </c>
    </row>
    <row r="11" spans="2:57" ht="12.75" x14ac:dyDescent="0.2">
      <c r="B11" s="104">
        <v>0.10416666666666667</v>
      </c>
      <c r="C11" s="105">
        <v>3</v>
      </c>
      <c r="D11" s="105">
        <v>1.5</v>
      </c>
      <c r="E11" s="105">
        <v>1.1000000000000001</v>
      </c>
      <c r="F11" s="105">
        <v>2.1</v>
      </c>
      <c r="G11" s="105">
        <v>16.100000000000001</v>
      </c>
      <c r="H11" s="105">
        <v>9.9</v>
      </c>
      <c r="I11" s="105">
        <v>3.5</v>
      </c>
      <c r="J11" s="105">
        <v>7.8</v>
      </c>
      <c r="K11" s="105">
        <v>12</v>
      </c>
      <c r="L11" s="105">
        <v>7.3</v>
      </c>
      <c r="M11" s="105">
        <v>9.3000000000000007</v>
      </c>
      <c r="N11" s="105">
        <v>5.8</v>
      </c>
      <c r="O11" s="105">
        <v>18.399999999999999</v>
      </c>
      <c r="P11" s="105">
        <v>3.7</v>
      </c>
      <c r="Q11" s="105">
        <v>6</v>
      </c>
      <c r="R11" s="105">
        <v>3</v>
      </c>
      <c r="S11" s="105">
        <v>0.7</v>
      </c>
      <c r="T11" s="105">
        <v>3.5</v>
      </c>
      <c r="U11" s="105">
        <v>3.1</v>
      </c>
      <c r="V11" s="105">
        <v>4</v>
      </c>
      <c r="W11" s="105">
        <v>4.2</v>
      </c>
      <c r="X11" s="105">
        <v>2.9</v>
      </c>
      <c r="Y11" s="105">
        <v>3.5</v>
      </c>
      <c r="Z11" s="105">
        <v>2.6</v>
      </c>
      <c r="AA11" s="105">
        <v>10.199999999999999</v>
      </c>
      <c r="AB11" s="105">
        <v>16.899999999999999</v>
      </c>
      <c r="AC11" s="105">
        <v>20.2</v>
      </c>
      <c r="AD11" s="105">
        <v>0.4</v>
      </c>
      <c r="AE11" s="105">
        <v>0</v>
      </c>
      <c r="AF11" s="105">
        <v>0</v>
      </c>
      <c r="AG11" s="105">
        <v>0</v>
      </c>
      <c r="AH11" s="105">
        <v>15</v>
      </c>
      <c r="AI11" s="105">
        <v>18.5</v>
      </c>
      <c r="AJ11" s="105">
        <v>5.6</v>
      </c>
      <c r="AK11" s="105">
        <v>11.1</v>
      </c>
      <c r="AL11" s="105"/>
      <c r="AM11" s="105">
        <v>0</v>
      </c>
      <c r="AN11" s="105">
        <v>0</v>
      </c>
      <c r="AO11" s="105">
        <v>0</v>
      </c>
      <c r="AP11" s="105">
        <v>0</v>
      </c>
      <c r="AQ11" s="105">
        <v>0</v>
      </c>
      <c r="AR11" s="105">
        <v>0</v>
      </c>
      <c r="AS11" s="105">
        <v>13.1</v>
      </c>
      <c r="AT11" s="105">
        <v>19.600000000000001</v>
      </c>
      <c r="AU11" s="105">
        <v>0.9</v>
      </c>
      <c r="AV11" s="105">
        <v>0.7</v>
      </c>
      <c r="AW11" s="105">
        <v>0</v>
      </c>
      <c r="AX11" s="105">
        <v>8.6999999999999993</v>
      </c>
      <c r="AY11" s="105">
        <v>27.1</v>
      </c>
      <c r="AZ11" s="105">
        <v>7.2</v>
      </c>
      <c r="BA11" s="105">
        <v>11.9</v>
      </c>
      <c r="BB11" s="105">
        <v>22.5</v>
      </c>
      <c r="BC11" s="105">
        <v>15.4</v>
      </c>
      <c r="BD11" s="106">
        <v>359.99999999999989</v>
      </c>
    </row>
    <row r="12" spans="2:57" ht="12.75" x14ac:dyDescent="0.2">
      <c r="B12" s="104">
        <v>0.125</v>
      </c>
      <c r="C12" s="105">
        <v>3</v>
      </c>
      <c r="D12" s="105">
        <v>1.5</v>
      </c>
      <c r="E12" s="105">
        <v>1.1000000000000001</v>
      </c>
      <c r="F12" s="105">
        <v>2.1</v>
      </c>
      <c r="G12" s="105">
        <v>16</v>
      </c>
      <c r="H12" s="105">
        <v>9.9</v>
      </c>
      <c r="I12" s="105">
        <v>1.8</v>
      </c>
      <c r="J12" s="105">
        <v>8</v>
      </c>
      <c r="K12" s="105">
        <v>12</v>
      </c>
      <c r="L12" s="105">
        <v>7.4</v>
      </c>
      <c r="M12" s="105">
        <v>9.9</v>
      </c>
      <c r="N12" s="105">
        <v>5.8</v>
      </c>
      <c r="O12" s="105">
        <v>18.399999999999999</v>
      </c>
      <c r="P12" s="105">
        <v>3.7</v>
      </c>
      <c r="Q12" s="105">
        <v>5.2</v>
      </c>
      <c r="R12" s="105">
        <v>2.9</v>
      </c>
      <c r="S12" s="105">
        <v>0.7</v>
      </c>
      <c r="T12" s="105">
        <v>3.5</v>
      </c>
      <c r="U12" s="105">
        <v>3.1</v>
      </c>
      <c r="V12" s="105">
        <v>4</v>
      </c>
      <c r="W12" s="105">
        <v>4.2</v>
      </c>
      <c r="X12" s="105">
        <v>3</v>
      </c>
      <c r="Y12" s="105">
        <v>3.6</v>
      </c>
      <c r="Z12" s="105">
        <v>2.6</v>
      </c>
      <c r="AA12" s="105">
        <v>9.8000000000000007</v>
      </c>
      <c r="AB12" s="105">
        <v>16.899999999999999</v>
      </c>
      <c r="AC12" s="105">
        <v>20.6</v>
      </c>
      <c r="AD12" s="105">
        <v>0.6</v>
      </c>
      <c r="AE12" s="105">
        <v>0</v>
      </c>
      <c r="AF12" s="105">
        <v>0</v>
      </c>
      <c r="AG12" s="105">
        <v>0</v>
      </c>
      <c r="AH12" s="105">
        <v>14.7</v>
      </c>
      <c r="AI12" s="105">
        <v>18.2</v>
      </c>
      <c r="AJ12" s="105">
        <v>5.4</v>
      </c>
      <c r="AK12" s="105">
        <v>10.199999999999999</v>
      </c>
      <c r="AL12" s="105"/>
      <c r="AM12" s="105">
        <v>0</v>
      </c>
      <c r="AN12" s="105">
        <v>0</v>
      </c>
      <c r="AO12" s="105">
        <v>0</v>
      </c>
      <c r="AP12" s="105">
        <v>0</v>
      </c>
      <c r="AQ12" s="105">
        <v>0</v>
      </c>
      <c r="AR12" s="105">
        <v>0</v>
      </c>
      <c r="AS12" s="105">
        <v>15.9</v>
      </c>
      <c r="AT12" s="105">
        <v>21.7</v>
      </c>
      <c r="AU12" s="105">
        <v>2.1</v>
      </c>
      <c r="AV12" s="105">
        <v>1.2</v>
      </c>
      <c r="AW12" s="105">
        <v>0</v>
      </c>
      <c r="AX12" s="105">
        <v>14.4</v>
      </c>
      <c r="AY12" s="105">
        <v>34.299999999999997</v>
      </c>
      <c r="AZ12" s="105">
        <v>9.6</v>
      </c>
      <c r="BA12" s="105">
        <v>13.7</v>
      </c>
      <c r="BB12" s="105">
        <v>24.5</v>
      </c>
      <c r="BC12" s="105">
        <v>12.3</v>
      </c>
      <c r="BD12" s="106">
        <v>379.5</v>
      </c>
    </row>
    <row r="13" spans="2:57" ht="12.75" x14ac:dyDescent="0.2">
      <c r="B13" s="104">
        <v>0.14583333333333334</v>
      </c>
      <c r="C13" s="105">
        <v>3</v>
      </c>
      <c r="D13" s="105">
        <v>1.6</v>
      </c>
      <c r="E13" s="105">
        <v>1.1000000000000001</v>
      </c>
      <c r="F13" s="105">
        <v>2.1</v>
      </c>
      <c r="G13" s="105">
        <v>16</v>
      </c>
      <c r="H13" s="105">
        <v>10</v>
      </c>
      <c r="I13" s="105">
        <v>2</v>
      </c>
      <c r="J13" s="105">
        <v>8.1</v>
      </c>
      <c r="K13" s="105">
        <v>12</v>
      </c>
      <c r="L13" s="105">
        <v>7.3</v>
      </c>
      <c r="M13" s="105">
        <v>11.1</v>
      </c>
      <c r="N13" s="105">
        <v>5.8</v>
      </c>
      <c r="O13" s="105">
        <v>18.2</v>
      </c>
      <c r="P13" s="105">
        <v>3.7</v>
      </c>
      <c r="Q13" s="105">
        <v>5.2</v>
      </c>
      <c r="R13" s="105">
        <v>3.1</v>
      </c>
      <c r="S13" s="105">
        <v>0.7</v>
      </c>
      <c r="T13" s="105">
        <v>3.5</v>
      </c>
      <c r="U13" s="105">
        <v>3.2</v>
      </c>
      <c r="V13" s="105">
        <v>4</v>
      </c>
      <c r="W13" s="105">
        <v>4.2</v>
      </c>
      <c r="X13" s="105">
        <v>3</v>
      </c>
      <c r="Y13" s="105">
        <v>3.6</v>
      </c>
      <c r="Z13" s="105">
        <v>2.6</v>
      </c>
      <c r="AA13" s="105">
        <v>9.8000000000000007</v>
      </c>
      <c r="AB13" s="105">
        <v>16.899999999999999</v>
      </c>
      <c r="AC13" s="105">
        <v>20.5</v>
      </c>
      <c r="AD13" s="105">
        <v>0.6</v>
      </c>
      <c r="AE13" s="105">
        <v>0</v>
      </c>
      <c r="AF13" s="105">
        <v>0</v>
      </c>
      <c r="AG13" s="105">
        <v>6.7</v>
      </c>
      <c r="AH13" s="105">
        <v>14.2</v>
      </c>
      <c r="AI13" s="105">
        <v>18.2</v>
      </c>
      <c r="AJ13" s="105">
        <v>5.2</v>
      </c>
      <c r="AK13" s="105">
        <v>10</v>
      </c>
      <c r="AL13" s="105"/>
      <c r="AM13" s="105">
        <v>0</v>
      </c>
      <c r="AN13" s="105">
        <v>0</v>
      </c>
      <c r="AO13" s="105">
        <v>0</v>
      </c>
      <c r="AP13" s="105">
        <v>0</v>
      </c>
      <c r="AQ13" s="105">
        <v>0</v>
      </c>
      <c r="AR13" s="105">
        <v>0</v>
      </c>
      <c r="AS13" s="105">
        <v>19.3</v>
      </c>
      <c r="AT13" s="105">
        <v>26.4</v>
      </c>
      <c r="AU13" s="105">
        <v>2</v>
      </c>
      <c r="AV13" s="105">
        <v>2.8</v>
      </c>
      <c r="AW13" s="105">
        <v>0</v>
      </c>
      <c r="AX13" s="105">
        <v>15.3</v>
      </c>
      <c r="AY13" s="105">
        <v>43.5</v>
      </c>
      <c r="AZ13" s="105">
        <v>10.199999999999999</v>
      </c>
      <c r="BA13" s="105">
        <v>14.3</v>
      </c>
      <c r="BB13" s="105">
        <v>25.4</v>
      </c>
      <c r="BC13" s="105">
        <v>13.6</v>
      </c>
      <c r="BD13" s="106">
        <v>409.99999999999994</v>
      </c>
    </row>
    <row r="14" spans="2:57" ht="12.75" x14ac:dyDescent="0.2">
      <c r="B14" s="104">
        <v>0.16666666666666666</v>
      </c>
      <c r="C14" s="105">
        <v>3</v>
      </c>
      <c r="D14" s="105">
        <v>1.6</v>
      </c>
      <c r="E14" s="105">
        <v>1.1000000000000001</v>
      </c>
      <c r="F14" s="105">
        <v>2.1</v>
      </c>
      <c r="G14" s="105">
        <v>16</v>
      </c>
      <c r="H14" s="105">
        <v>10</v>
      </c>
      <c r="I14" s="105">
        <v>1.5</v>
      </c>
      <c r="J14" s="105">
        <v>8.1</v>
      </c>
      <c r="K14" s="105">
        <v>12</v>
      </c>
      <c r="L14" s="105">
        <v>7.5</v>
      </c>
      <c r="M14" s="105">
        <v>11.1</v>
      </c>
      <c r="N14" s="105">
        <v>5.9</v>
      </c>
      <c r="O14" s="105">
        <v>18.2</v>
      </c>
      <c r="P14" s="105">
        <v>3.7</v>
      </c>
      <c r="Q14" s="105">
        <v>5.2</v>
      </c>
      <c r="R14" s="105">
        <v>3</v>
      </c>
      <c r="S14" s="105">
        <v>0.7</v>
      </c>
      <c r="T14" s="105">
        <v>3.5</v>
      </c>
      <c r="U14" s="105">
        <v>3.3</v>
      </c>
      <c r="V14" s="105">
        <v>4.3</v>
      </c>
      <c r="W14" s="105">
        <v>4.5</v>
      </c>
      <c r="X14" s="105">
        <v>0.1</v>
      </c>
      <c r="Y14" s="105">
        <v>3.6</v>
      </c>
      <c r="Z14" s="105">
        <v>2.6</v>
      </c>
      <c r="AA14" s="105">
        <v>10</v>
      </c>
      <c r="AB14" s="105">
        <v>16.899999999999999</v>
      </c>
      <c r="AC14" s="105">
        <v>20.399999999999999</v>
      </c>
      <c r="AD14" s="105">
        <v>0.6</v>
      </c>
      <c r="AE14" s="105">
        <v>0</v>
      </c>
      <c r="AF14" s="105">
        <v>0</v>
      </c>
      <c r="AG14" s="105">
        <v>43.2</v>
      </c>
      <c r="AH14" s="105">
        <v>14.2</v>
      </c>
      <c r="AI14" s="105">
        <v>17.8</v>
      </c>
      <c r="AJ14" s="105">
        <v>5.2</v>
      </c>
      <c r="AK14" s="105">
        <v>10</v>
      </c>
      <c r="AL14" s="105"/>
      <c r="AM14" s="105">
        <v>0</v>
      </c>
      <c r="AN14" s="105">
        <v>0</v>
      </c>
      <c r="AO14" s="105">
        <v>0</v>
      </c>
      <c r="AP14" s="105">
        <v>0</v>
      </c>
      <c r="AQ14" s="105">
        <v>0</v>
      </c>
      <c r="AR14" s="105">
        <v>0</v>
      </c>
      <c r="AS14" s="105">
        <v>26.4</v>
      </c>
      <c r="AT14" s="105">
        <v>30.1</v>
      </c>
      <c r="AU14" s="105">
        <v>4.3</v>
      </c>
      <c r="AV14" s="105">
        <v>0.9</v>
      </c>
      <c r="AW14" s="105">
        <v>0</v>
      </c>
      <c r="AX14" s="105">
        <v>16.100000000000001</v>
      </c>
      <c r="AY14" s="105">
        <v>49.5</v>
      </c>
      <c r="AZ14" s="105">
        <v>8</v>
      </c>
      <c r="BA14" s="105">
        <v>13.5</v>
      </c>
      <c r="BB14" s="105">
        <v>24</v>
      </c>
      <c r="BC14" s="105">
        <v>16.899999999999999</v>
      </c>
      <c r="BD14" s="106">
        <v>460.59999999999997</v>
      </c>
    </row>
    <row r="15" spans="2:57" ht="12.75" x14ac:dyDescent="0.2">
      <c r="B15" s="107">
        <v>0.1875</v>
      </c>
      <c r="C15" s="108">
        <v>3</v>
      </c>
      <c r="D15" s="108">
        <v>1.6</v>
      </c>
      <c r="E15" s="108">
        <v>1.1000000000000001</v>
      </c>
      <c r="F15" s="108">
        <v>2.1</v>
      </c>
      <c r="G15" s="108">
        <v>15.7</v>
      </c>
      <c r="H15" s="108">
        <v>9.9</v>
      </c>
      <c r="I15" s="108">
        <v>0.9</v>
      </c>
      <c r="J15" s="108">
        <v>8</v>
      </c>
      <c r="K15" s="108">
        <v>12</v>
      </c>
      <c r="L15" s="108">
        <v>7.5</v>
      </c>
      <c r="M15" s="108">
        <v>11.1</v>
      </c>
      <c r="N15" s="108">
        <v>5.9</v>
      </c>
      <c r="O15" s="108">
        <v>18.2</v>
      </c>
      <c r="P15" s="108">
        <v>3.7</v>
      </c>
      <c r="Q15" s="108">
        <v>5.2</v>
      </c>
      <c r="R15" s="108">
        <v>3.1</v>
      </c>
      <c r="S15" s="108">
        <v>0.9</v>
      </c>
      <c r="T15" s="108">
        <v>3.5</v>
      </c>
      <c r="U15" s="108">
        <v>3.5</v>
      </c>
      <c r="V15" s="108">
        <v>4.5999999999999996</v>
      </c>
      <c r="W15" s="108">
        <v>4.5</v>
      </c>
      <c r="X15" s="108">
        <v>0</v>
      </c>
      <c r="Y15" s="108">
        <v>3.6</v>
      </c>
      <c r="Z15" s="108">
        <v>2.6</v>
      </c>
      <c r="AA15" s="108">
        <v>10</v>
      </c>
      <c r="AB15" s="108">
        <v>16.899999999999999</v>
      </c>
      <c r="AC15" s="108">
        <v>20.9</v>
      </c>
      <c r="AD15" s="108">
        <v>0.6</v>
      </c>
      <c r="AE15" s="108">
        <v>0</v>
      </c>
      <c r="AF15" s="108">
        <v>0</v>
      </c>
      <c r="AG15" s="108">
        <v>69.3</v>
      </c>
      <c r="AH15" s="108">
        <v>14.3</v>
      </c>
      <c r="AI15" s="108">
        <v>17.399999999999999</v>
      </c>
      <c r="AJ15" s="108">
        <v>5.2</v>
      </c>
      <c r="AK15" s="108">
        <v>10</v>
      </c>
      <c r="AL15" s="108"/>
      <c r="AM15" s="108">
        <v>0</v>
      </c>
      <c r="AN15" s="108">
        <v>0</v>
      </c>
      <c r="AO15" s="108">
        <v>0</v>
      </c>
      <c r="AP15" s="108">
        <v>0</v>
      </c>
      <c r="AQ15" s="108">
        <v>0</v>
      </c>
      <c r="AR15" s="108">
        <v>0</v>
      </c>
      <c r="AS15" s="108">
        <v>24.2</v>
      </c>
      <c r="AT15" s="108">
        <v>24</v>
      </c>
      <c r="AU15" s="108">
        <v>4.5999999999999996</v>
      </c>
      <c r="AV15" s="108">
        <v>2.9</v>
      </c>
      <c r="AW15" s="108">
        <v>0</v>
      </c>
      <c r="AX15" s="108">
        <v>16.600000000000001</v>
      </c>
      <c r="AY15" s="108">
        <v>51.2</v>
      </c>
      <c r="AZ15" s="108">
        <v>7.8</v>
      </c>
      <c r="BA15" s="108">
        <v>14.9</v>
      </c>
      <c r="BB15" s="108">
        <v>19.3</v>
      </c>
      <c r="BC15" s="108">
        <v>20</v>
      </c>
      <c r="BD15" s="109">
        <v>482.29999999999995</v>
      </c>
    </row>
    <row r="16" spans="2:57" ht="12.75" x14ac:dyDescent="0.2">
      <c r="B16" s="104">
        <v>0.20833333333333334</v>
      </c>
      <c r="C16" s="105">
        <v>3</v>
      </c>
      <c r="D16" s="105">
        <v>1.6</v>
      </c>
      <c r="E16" s="105">
        <v>1.1000000000000001</v>
      </c>
      <c r="F16" s="105">
        <v>2.1</v>
      </c>
      <c r="G16" s="105">
        <v>15.7</v>
      </c>
      <c r="H16" s="105">
        <v>10</v>
      </c>
      <c r="I16" s="105">
        <v>1.1000000000000001</v>
      </c>
      <c r="J16" s="105">
        <v>8.1</v>
      </c>
      <c r="K16" s="105">
        <v>12</v>
      </c>
      <c r="L16" s="105">
        <v>7.4</v>
      </c>
      <c r="M16" s="105">
        <v>11.1</v>
      </c>
      <c r="N16" s="105">
        <v>5.9</v>
      </c>
      <c r="O16" s="105">
        <v>18.399999999999999</v>
      </c>
      <c r="P16" s="105">
        <v>3.7</v>
      </c>
      <c r="Q16" s="105">
        <v>5.2</v>
      </c>
      <c r="R16" s="105">
        <v>3.2</v>
      </c>
      <c r="S16" s="105">
        <v>0.9</v>
      </c>
      <c r="T16" s="105">
        <v>3.5</v>
      </c>
      <c r="U16" s="105">
        <v>3.5</v>
      </c>
      <c r="V16" s="105">
        <v>4.5999999999999996</v>
      </c>
      <c r="W16" s="105">
        <v>4.8</v>
      </c>
      <c r="X16" s="105">
        <v>0</v>
      </c>
      <c r="Y16" s="105">
        <v>3.5</v>
      </c>
      <c r="Z16" s="105">
        <v>2.6</v>
      </c>
      <c r="AA16" s="105">
        <v>10</v>
      </c>
      <c r="AB16" s="105">
        <v>16.899999999999999</v>
      </c>
      <c r="AC16" s="105">
        <v>20.5</v>
      </c>
      <c r="AD16" s="105">
        <v>0.6</v>
      </c>
      <c r="AE16" s="105">
        <v>0</v>
      </c>
      <c r="AF16" s="105">
        <v>0</v>
      </c>
      <c r="AG16" s="105">
        <v>94.3</v>
      </c>
      <c r="AH16" s="105">
        <v>14.6</v>
      </c>
      <c r="AI16" s="105">
        <v>17</v>
      </c>
      <c r="AJ16" s="105">
        <v>5.2</v>
      </c>
      <c r="AK16" s="105">
        <v>10</v>
      </c>
      <c r="AL16" s="105"/>
      <c r="AM16" s="105">
        <v>0</v>
      </c>
      <c r="AN16" s="105">
        <v>0</v>
      </c>
      <c r="AO16" s="105">
        <v>0</v>
      </c>
      <c r="AP16" s="105">
        <v>0</v>
      </c>
      <c r="AQ16" s="105">
        <v>0.1</v>
      </c>
      <c r="AR16" s="105">
        <v>0</v>
      </c>
      <c r="AS16" s="105">
        <v>26.6</v>
      </c>
      <c r="AT16" s="105">
        <v>25.8</v>
      </c>
      <c r="AU16" s="105">
        <v>2.2000000000000002</v>
      </c>
      <c r="AV16" s="105">
        <v>2.5</v>
      </c>
      <c r="AW16" s="105">
        <v>0</v>
      </c>
      <c r="AX16" s="105">
        <v>20.2</v>
      </c>
      <c r="AY16" s="105">
        <v>51.3</v>
      </c>
      <c r="AZ16" s="105">
        <v>8.8000000000000007</v>
      </c>
      <c r="BA16" s="105">
        <v>13.6</v>
      </c>
      <c r="BB16" s="105">
        <v>19.7</v>
      </c>
      <c r="BC16" s="105">
        <v>22.1</v>
      </c>
      <c r="BD16" s="110">
        <v>515.00000000000011</v>
      </c>
    </row>
    <row r="17" spans="2:56" ht="12.75" x14ac:dyDescent="0.2">
      <c r="B17" s="104">
        <v>0.22916666666666666</v>
      </c>
      <c r="C17" s="105">
        <v>3</v>
      </c>
      <c r="D17" s="105">
        <v>1.6</v>
      </c>
      <c r="E17" s="105">
        <v>1.1000000000000001</v>
      </c>
      <c r="F17" s="105">
        <v>2.1</v>
      </c>
      <c r="G17" s="105">
        <v>15.5</v>
      </c>
      <c r="H17" s="105">
        <v>9.9</v>
      </c>
      <c r="I17" s="105">
        <v>1</v>
      </c>
      <c r="J17" s="105">
        <v>8</v>
      </c>
      <c r="K17" s="105">
        <v>12</v>
      </c>
      <c r="L17" s="105">
        <v>7.5</v>
      </c>
      <c r="M17" s="105">
        <v>11.4</v>
      </c>
      <c r="N17" s="105">
        <v>5.8</v>
      </c>
      <c r="O17" s="105">
        <v>18.2</v>
      </c>
      <c r="P17" s="105">
        <v>3.7</v>
      </c>
      <c r="Q17" s="105">
        <v>5.2</v>
      </c>
      <c r="R17" s="105">
        <v>3.2</v>
      </c>
      <c r="S17" s="105">
        <v>0.9</v>
      </c>
      <c r="T17" s="105">
        <v>3.5</v>
      </c>
      <c r="U17" s="105">
        <v>3.6</v>
      </c>
      <c r="V17" s="105">
        <v>4.7</v>
      </c>
      <c r="W17" s="105">
        <v>5</v>
      </c>
      <c r="X17" s="105">
        <v>0</v>
      </c>
      <c r="Y17" s="105">
        <v>3.5</v>
      </c>
      <c r="Z17" s="105">
        <v>2.5</v>
      </c>
      <c r="AA17" s="105">
        <v>10</v>
      </c>
      <c r="AB17" s="105">
        <v>16.899999999999999</v>
      </c>
      <c r="AC17" s="105">
        <v>20.8</v>
      </c>
      <c r="AD17" s="105">
        <v>0.6</v>
      </c>
      <c r="AE17" s="105">
        <v>1.7</v>
      </c>
      <c r="AF17" s="105">
        <v>1.4</v>
      </c>
      <c r="AG17" s="105">
        <v>111.4</v>
      </c>
      <c r="AH17" s="105">
        <v>14.2</v>
      </c>
      <c r="AI17" s="105">
        <v>16.8</v>
      </c>
      <c r="AJ17" s="105">
        <v>5</v>
      </c>
      <c r="AK17" s="105">
        <v>9.9</v>
      </c>
      <c r="AL17" s="105"/>
      <c r="AM17" s="105">
        <v>0</v>
      </c>
      <c r="AN17" s="105">
        <v>0</v>
      </c>
      <c r="AO17" s="105">
        <v>1.8</v>
      </c>
      <c r="AP17" s="105">
        <v>1.5</v>
      </c>
      <c r="AQ17" s="105">
        <v>1.4</v>
      </c>
      <c r="AR17" s="105">
        <v>0.3</v>
      </c>
      <c r="AS17" s="105">
        <v>42</v>
      </c>
      <c r="AT17" s="105">
        <v>38.6</v>
      </c>
      <c r="AU17" s="105">
        <v>6.2</v>
      </c>
      <c r="AV17" s="105">
        <v>6.5</v>
      </c>
      <c r="AW17" s="105">
        <v>0</v>
      </c>
      <c r="AX17" s="105">
        <v>20.9</v>
      </c>
      <c r="AY17" s="105">
        <v>59.6</v>
      </c>
      <c r="AZ17" s="105">
        <v>7.6</v>
      </c>
      <c r="BA17" s="105">
        <v>13.8</v>
      </c>
      <c r="BB17" s="105">
        <v>21.3</v>
      </c>
      <c r="BC17" s="105">
        <v>28.8</v>
      </c>
      <c r="BD17" s="110">
        <v>591.89999999999986</v>
      </c>
    </row>
    <row r="18" spans="2:56" ht="12.75" x14ac:dyDescent="0.2">
      <c r="B18" s="104">
        <v>0.25</v>
      </c>
      <c r="C18" s="105">
        <v>3</v>
      </c>
      <c r="D18" s="105">
        <v>1.6</v>
      </c>
      <c r="E18" s="105">
        <v>1.1000000000000001</v>
      </c>
      <c r="F18" s="105">
        <v>2.1</v>
      </c>
      <c r="G18" s="105">
        <v>15.5</v>
      </c>
      <c r="H18" s="105">
        <v>10</v>
      </c>
      <c r="I18" s="105">
        <v>1.5</v>
      </c>
      <c r="J18" s="105">
        <v>8</v>
      </c>
      <c r="K18" s="105">
        <v>12</v>
      </c>
      <c r="L18" s="105">
        <v>7.5</v>
      </c>
      <c r="M18" s="105">
        <v>11.3</v>
      </c>
      <c r="N18" s="105">
        <v>5.9</v>
      </c>
      <c r="O18" s="105">
        <v>18.100000000000001</v>
      </c>
      <c r="P18" s="105">
        <v>3.7</v>
      </c>
      <c r="Q18" s="105">
        <v>5.2</v>
      </c>
      <c r="R18" s="105">
        <v>3.1</v>
      </c>
      <c r="S18" s="105">
        <v>0.9</v>
      </c>
      <c r="T18" s="105">
        <v>3.5</v>
      </c>
      <c r="U18" s="105">
        <v>3.6</v>
      </c>
      <c r="V18" s="105">
        <v>4.7</v>
      </c>
      <c r="W18" s="105">
        <v>5</v>
      </c>
      <c r="X18" s="105">
        <v>0</v>
      </c>
      <c r="Y18" s="105">
        <v>3.5</v>
      </c>
      <c r="Z18" s="105">
        <v>2.5</v>
      </c>
      <c r="AA18" s="105">
        <v>10</v>
      </c>
      <c r="AB18" s="105">
        <v>16.899999999999999</v>
      </c>
      <c r="AC18" s="105">
        <v>20.8</v>
      </c>
      <c r="AD18" s="105">
        <v>0.6</v>
      </c>
      <c r="AE18" s="105">
        <v>24</v>
      </c>
      <c r="AF18" s="105">
        <v>14.9</v>
      </c>
      <c r="AG18" s="105">
        <v>112.7</v>
      </c>
      <c r="AH18" s="105">
        <v>13.6</v>
      </c>
      <c r="AI18" s="105">
        <v>16.8</v>
      </c>
      <c r="AJ18" s="105">
        <v>5</v>
      </c>
      <c r="AK18" s="105">
        <v>10</v>
      </c>
      <c r="AL18" s="105"/>
      <c r="AM18" s="105">
        <v>0.2</v>
      </c>
      <c r="AN18" s="105">
        <v>0.3</v>
      </c>
      <c r="AO18" s="105">
        <v>7</v>
      </c>
      <c r="AP18" s="105">
        <v>3.4</v>
      </c>
      <c r="AQ18" s="105">
        <v>3.7</v>
      </c>
      <c r="AR18" s="105">
        <v>5</v>
      </c>
      <c r="AS18" s="105">
        <v>48.5</v>
      </c>
      <c r="AT18" s="105">
        <v>41.2</v>
      </c>
      <c r="AU18" s="105">
        <v>6.5</v>
      </c>
      <c r="AV18" s="105">
        <v>6.9</v>
      </c>
      <c r="AW18" s="105">
        <v>0</v>
      </c>
      <c r="AX18" s="105">
        <v>20</v>
      </c>
      <c r="AY18" s="105">
        <v>55.6</v>
      </c>
      <c r="AZ18" s="105">
        <v>7</v>
      </c>
      <c r="BA18" s="105">
        <v>12.6</v>
      </c>
      <c r="BB18" s="105">
        <v>15.4</v>
      </c>
      <c r="BC18" s="105">
        <v>24.3</v>
      </c>
      <c r="BD18" s="110">
        <v>636.19999999999993</v>
      </c>
    </row>
    <row r="19" spans="2:56" ht="12.75" x14ac:dyDescent="0.2">
      <c r="B19" s="104">
        <v>0.27083333333333331</v>
      </c>
      <c r="C19" s="105">
        <v>3</v>
      </c>
      <c r="D19" s="105">
        <v>1.6</v>
      </c>
      <c r="E19" s="105">
        <v>1.1000000000000001</v>
      </c>
      <c r="F19" s="105">
        <v>2.1</v>
      </c>
      <c r="G19" s="105">
        <v>15.6</v>
      </c>
      <c r="H19" s="105">
        <v>9.9</v>
      </c>
      <c r="I19" s="105">
        <v>0.9</v>
      </c>
      <c r="J19" s="105">
        <v>7.5</v>
      </c>
      <c r="K19" s="105">
        <v>12.3</v>
      </c>
      <c r="L19" s="105">
        <v>7.4</v>
      </c>
      <c r="M19" s="105">
        <v>11.1</v>
      </c>
      <c r="N19" s="105">
        <v>5.8</v>
      </c>
      <c r="O19" s="105">
        <v>17.899999999999999</v>
      </c>
      <c r="P19" s="105">
        <v>3.7</v>
      </c>
      <c r="Q19" s="105">
        <v>5.2</v>
      </c>
      <c r="R19" s="105">
        <v>3.1</v>
      </c>
      <c r="S19" s="105">
        <v>1.1000000000000001</v>
      </c>
      <c r="T19" s="105">
        <v>3.5</v>
      </c>
      <c r="U19" s="105">
        <v>3.6</v>
      </c>
      <c r="V19" s="105">
        <v>4.7</v>
      </c>
      <c r="W19" s="105">
        <v>5</v>
      </c>
      <c r="X19" s="105">
        <v>0</v>
      </c>
      <c r="Y19" s="105">
        <v>3.5</v>
      </c>
      <c r="Z19" s="105">
        <v>2.5</v>
      </c>
      <c r="AA19" s="105">
        <v>10</v>
      </c>
      <c r="AB19" s="105">
        <v>16.899999999999999</v>
      </c>
      <c r="AC19" s="105">
        <v>20.7</v>
      </c>
      <c r="AD19" s="105">
        <v>0.6</v>
      </c>
      <c r="AE19" s="105">
        <v>18.7</v>
      </c>
      <c r="AF19" s="105">
        <v>12.7</v>
      </c>
      <c r="AG19" s="105">
        <v>109.8</v>
      </c>
      <c r="AH19" s="105">
        <v>13.2</v>
      </c>
      <c r="AI19" s="105">
        <v>16.8</v>
      </c>
      <c r="AJ19" s="105">
        <v>5</v>
      </c>
      <c r="AK19" s="105">
        <v>9.9</v>
      </c>
      <c r="AL19" s="105"/>
      <c r="AM19" s="105">
        <v>1.1000000000000001</v>
      </c>
      <c r="AN19" s="105">
        <v>1.2</v>
      </c>
      <c r="AO19" s="105">
        <v>10.7</v>
      </c>
      <c r="AP19" s="105">
        <v>3.2</v>
      </c>
      <c r="AQ19" s="105">
        <v>2.6</v>
      </c>
      <c r="AR19" s="105">
        <v>21.7</v>
      </c>
      <c r="AS19" s="105">
        <v>59.5</v>
      </c>
      <c r="AT19" s="105">
        <v>46.6</v>
      </c>
      <c r="AU19" s="105">
        <v>9.3000000000000007</v>
      </c>
      <c r="AV19" s="105">
        <v>9</v>
      </c>
      <c r="AW19" s="105">
        <v>0.1</v>
      </c>
      <c r="AX19" s="105">
        <v>15.4</v>
      </c>
      <c r="AY19" s="105">
        <v>44.9</v>
      </c>
      <c r="AZ19" s="105">
        <v>8.9</v>
      </c>
      <c r="BA19" s="105">
        <v>13.3</v>
      </c>
      <c r="BB19" s="105">
        <v>16</v>
      </c>
      <c r="BC19" s="105">
        <v>17.5</v>
      </c>
      <c r="BD19" s="110">
        <v>647.39999999999975</v>
      </c>
    </row>
    <row r="20" spans="2:56" ht="12.75" x14ac:dyDescent="0.2">
      <c r="B20" s="104">
        <v>0.29166666666666669</v>
      </c>
      <c r="C20" s="105">
        <v>3</v>
      </c>
      <c r="D20" s="105">
        <v>1.6</v>
      </c>
      <c r="E20" s="105">
        <v>1.1000000000000001</v>
      </c>
      <c r="F20" s="105">
        <v>2</v>
      </c>
      <c r="G20" s="105">
        <v>15.7</v>
      </c>
      <c r="H20" s="105">
        <v>9.9</v>
      </c>
      <c r="I20" s="105">
        <v>1.9</v>
      </c>
      <c r="J20" s="105">
        <v>7.5</v>
      </c>
      <c r="K20" s="105">
        <v>12.3</v>
      </c>
      <c r="L20" s="105">
        <v>7.3</v>
      </c>
      <c r="M20" s="105">
        <v>10.199999999999999</v>
      </c>
      <c r="N20" s="105">
        <v>5.9</v>
      </c>
      <c r="O20" s="105">
        <v>18</v>
      </c>
      <c r="P20" s="105">
        <v>3.7</v>
      </c>
      <c r="Q20" s="105">
        <v>5.6</v>
      </c>
      <c r="R20" s="105">
        <v>3.1</v>
      </c>
      <c r="S20" s="105">
        <v>1.1000000000000001</v>
      </c>
      <c r="T20" s="105">
        <v>3.5</v>
      </c>
      <c r="U20" s="105">
        <v>3.7</v>
      </c>
      <c r="V20" s="105">
        <v>4.7</v>
      </c>
      <c r="W20" s="105">
        <v>5</v>
      </c>
      <c r="X20" s="105">
        <v>0</v>
      </c>
      <c r="Y20" s="105">
        <v>3.5</v>
      </c>
      <c r="Z20" s="105">
        <v>2.5</v>
      </c>
      <c r="AA20" s="105">
        <v>10</v>
      </c>
      <c r="AB20" s="105">
        <v>16.899999999999999</v>
      </c>
      <c r="AC20" s="105">
        <v>20.7</v>
      </c>
      <c r="AD20" s="105">
        <v>0.6</v>
      </c>
      <c r="AE20" s="105">
        <v>22.2</v>
      </c>
      <c r="AF20" s="105">
        <v>15.9</v>
      </c>
      <c r="AG20" s="105">
        <v>103.7</v>
      </c>
      <c r="AH20" s="105">
        <v>13.6</v>
      </c>
      <c r="AI20" s="105">
        <v>16.399999999999999</v>
      </c>
      <c r="AJ20" s="105">
        <v>4.9000000000000004</v>
      </c>
      <c r="AK20" s="105">
        <v>9.6999999999999993</v>
      </c>
      <c r="AL20" s="105"/>
      <c r="AM20" s="105">
        <v>1.8</v>
      </c>
      <c r="AN20" s="105">
        <v>2</v>
      </c>
      <c r="AO20" s="105">
        <v>7.6</v>
      </c>
      <c r="AP20" s="105">
        <v>7.1</v>
      </c>
      <c r="AQ20" s="105">
        <v>6.3</v>
      </c>
      <c r="AR20" s="105">
        <v>9.6</v>
      </c>
      <c r="AS20" s="105">
        <v>56.1</v>
      </c>
      <c r="AT20" s="105">
        <v>47.1</v>
      </c>
      <c r="AU20" s="105">
        <v>8</v>
      </c>
      <c r="AV20" s="105">
        <v>7.5</v>
      </c>
      <c r="AW20" s="105">
        <v>0.1</v>
      </c>
      <c r="AX20" s="105">
        <v>15.3</v>
      </c>
      <c r="AY20" s="105">
        <v>47.4</v>
      </c>
      <c r="AZ20" s="105">
        <v>11.3</v>
      </c>
      <c r="BA20" s="105">
        <v>14.7</v>
      </c>
      <c r="BB20" s="105">
        <v>11.9</v>
      </c>
      <c r="BC20" s="105">
        <v>14.2</v>
      </c>
      <c r="BD20" s="110">
        <v>635.40000000000009</v>
      </c>
    </row>
    <row r="21" spans="2:56" ht="12.75" x14ac:dyDescent="0.2">
      <c r="B21" s="104">
        <v>0.3125</v>
      </c>
      <c r="C21" s="105">
        <v>3</v>
      </c>
      <c r="D21" s="105">
        <v>1.6</v>
      </c>
      <c r="E21" s="105">
        <v>1.1000000000000001</v>
      </c>
      <c r="F21" s="105">
        <v>2</v>
      </c>
      <c r="G21" s="105">
        <v>15.7</v>
      </c>
      <c r="H21" s="105">
        <v>9.9</v>
      </c>
      <c r="I21" s="105">
        <v>2.2000000000000002</v>
      </c>
      <c r="J21" s="105">
        <v>7.4</v>
      </c>
      <c r="K21" s="105">
        <v>12.3</v>
      </c>
      <c r="L21" s="105">
        <v>7.5</v>
      </c>
      <c r="M21" s="105">
        <v>9.8000000000000007</v>
      </c>
      <c r="N21" s="105">
        <v>5.8</v>
      </c>
      <c r="O21" s="105">
        <v>18</v>
      </c>
      <c r="P21" s="105">
        <v>3.7</v>
      </c>
      <c r="Q21" s="105">
        <v>5.9</v>
      </c>
      <c r="R21" s="105">
        <v>3.1</v>
      </c>
      <c r="S21" s="105">
        <v>1.1000000000000001</v>
      </c>
      <c r="T21" s="105">
        <v>3.5</v>
      </c>
      <c r="U21" s="105">
        <v>3.7</v>
      </c>
      <c r="V21" s="105">
        <v>4.7</v>
      </c>
      <c r="W21" s="105">
        <v>5</v>
      </c>
      <c r="X21" s="105">
        <v>0</v>
      </c>
      <c r="Y21" s="105">
        <v>3.5</v>
      </c>
      <c r="Z21" s="105">
        <v>2.5</v>
      </c>
      <c r="AA21" s="105">
        <v>10</v>
      </c>
      <c r="AB21" s="105">
        <v>16.899999999999999</v>
      </c>
      <c r="AC21" s="105">
        <v>20.5</v>
      </c>
      <c r="AD21" s="105">
        <v>0.6</v>
      </c>
      <c r="AE21" s="105">
        <v>39.4</v>
      </c>
      <c r="AF21" s="105">
        <v>29.6</v>
      </c>
      <c r="AG21" s="105">
        <v>92.2</v>
      </c>
      <c r="AH21" s="105">
        <v>13.6</v>
      </c>
      <c r="AI21" s="105">
        <v>16.2</v>
      </c>
      <c r="AJ21" s="105">
        <v>4.8</v>
      </c>
      <c r="AK21" s="105">
        <v>9.9</v>
      </c>
      <c r="AL21" s="105"/>
      <c r="AM21" s="105">
        <v>7.5</v>
      </c>
      <c r="AN21" s="105">
        <v>3.4</v>
      </c>
      <c r="AO21" s="105">
        <v>7.2</v>
      </c>
      <c r="AP21" s="105">
        <v>8.6</v>
      </c>
      <c r="AQ21" s="105">
        <v>8.1</v>
      </c>
      <c r="AR21" s="105">
        <v>25.3</v>
      </c>
      <c r="AS21" s="105">
        <v>71.400000000000006</v>
      </c>
      <c r="AT21" s="105">
        <v>54.5</v>
      </c>
      <c r="AU21" s="105">
        <v>10.1</v>
      </c>
      <c r="AV21" s="105">
        <v>8.4</v>
      </c>
      <c r="AW21" s="105">
        <v>0.1</v>
      </c>
      <c r="AX21" s="105">
        <v>14.7</v>
      </c>
      <c r="AY21" s="105">
        <v>43</v>
      </c>
      <c r="AZ21" s="105">
        <v>12.2</v>
      </c>
      <c r="BA21" s="105">
        <v>15.5</v>
      </c>
      <c r="BB21" s="105">
        <v>11</v>
      </c>
      <c r="BC21" s="105">
        <v>13.8</v>
      </c>
      <c r="BD21" s="110">
        <v>701.50000000000011</v>
      </c>
    </row>
    <row r="22" spans="2:56" ht="12.75" x14ac:dyDescent="0.2">
      <c r="B22" s="111">
        <v>0.33333333333333331</v>
      </c>
      <c r="C22" s="112">
        <v>3</v>
      </c>
      <c r="D22" s="112">
        <v>1.6</v>
      </c>
      <c r="E22" s="112">
        <v>1.1000000000000001</v>
      </c>
      <c r="F22" s="112">
        <v>2</v>
      </c>
      <c r="G22" s="112">
        <v>15.7</v>
      </c>
      <c r="H22" s="112">
        <v>9.9</v>
      </c>
      <c r="I22" s="112">
        <v>1.3</v>
      </c>
      <c r="J22" s="112">
        <v>6.7</v>
      </c>
      <c r="K22" s="112">
        <v>12.3</v>
      </c>
      <c r="L22" s="112">
        <v>7.5</v>
      </c>
      <c r="M22" s="112">
        <v>10</v>
      </c>
      <c r="N22" s="112">
        <v>5.9</v>
      </c>
      <c r="O22" s="112">
        <v>18.100000000000001</v>
      </c>
      <c r="P22" s="112">
        <v>3.7</v>
      </c>
      <c r="Q22" s="112">
        <v>6.3</v>
      </c>
      <c r="R22" s="112">
        <v>3.1</v>
      </c>
      <c r="S22" s="112">
        <v>1.1000000000000001</v>
      </c>
      <c r="T22" s="112">
        <v>3.5</v>
      </c>
      <c r="U22" s="112">
        <v>3.7</v>
      </c>
      <c r="V22" s="112">
        <v>4.7</v>
      </c>
      <c r="W22" s="112">
        <v>5</v>
      </c>
      <c r="X22" s="112">
        <v>0</v>
      </c>
      <c r="Y22" s="112">
        <v>3.5</v>
      </c>
      <c r="Z22" s="112">
        <v>2.5</v>
      </c>
      <c r="AA22" s="112">
        <v>10</v>
      </c>
      <c r="AB22" s="112">
        <v>16.899999999999999</v>
      </c>
      <c r="AC22" s="112">
        <v>20.3</v>
      </c>
      <c r="AD22" s="112">
        <v>0.6</v>
      </c>
      <c r="AE22" s="112">
        <v>62.1</v>
      </c>
      <c r="AF22" s="112">
        <v>44.3</v>
      </c>
      <c r="AG22" s="112">
        <v>101.9</v>
      </c>
      <c r="AH22" s="112">
        <v>14.5</v>
      </c>
      <c r="AI22" s="112">
        <v>16.100000000000001</v>
      </c>
      <c r="AJ22" s="112">
        <v>4.8</v>
      </c>
      <c r="AK22" s="112">
        <v>9.9</v>
      </c>
      <c r="AL22" s="112"/>
      <c r="AM22" s="112">
        <v>9.8000000000000007</v>
      </c>
      <c r="AN22" s="112">
        <v>5.8</v>
      </c>
      <c r="AO22" s="112">
        <v>9</v>
      </c>
      <c r="AP22" s="112">
        <v>10.9</v>
      </c>
      <c r="AQ22" s="112">
        <v>8.6999999999999993</v>
      </c>
      <c r="AR22" s="112">
        <v>27.2</v>
      </c>
      <c r="AS22" s="112">
        <v>68.2</v>
      </c>
      <c r="AT22" s="112">
        <v>56.1</v>
      </c>
      <c r="AU22" s="112">
        <v>12.9</v>
      </c>
      <c r="AV22" s="112">
        <v>9.1</v>
      </c>
      <c r="AW22" s="112">
        <v>0.5</v>
      </c>
      <c r="AX22" s="112">
        <v>15</v>
      </c>
      <c r="AY22" s="112">
        <v>43.5</v>
      </c>
      <c r="AZ22" s="112">
        <v>11.6</v>
      </c>
      <c r="BA22" s="112">
        <v>15.7</v>
      </c>
      <c r="BB22" s="112">
        <v>14.2</v>
      </c>
      <c r="BC22" s="112">
        <v>9.6</v>
      </c>
      <c r="BD22" s="113">
        <v>761.40000000000009</v>
      </c>
    </row>
    <row r="23" spans="2:56" ht="12.75" x14ac:dyDescent="0.2">
      <c r="B23" s="104">
        <v>0.35416666666666669</v>
      </c>
      <c r="C23" s="105">
        <v>3</v>
      </c>
      <c r="D23" s="105">
        <v>1.6</v>
      </c>
      <c r="E23" s="105">
        <v>1.1000000000000001</v>
      </c>
      <c r="F23" s="105">
        <v>2</v>
      </c>
      <c r="G23" s="105">
        <v>15.8</v>
      </c>
      <c r="H23" s="105">
        <v>9.9</v>
      </c>
      <c r="I23" s="105">
        <v>2.4</v>
      </c>
      <c r="J23" s="105">
        <v>6.7</v>
      </c>
      <c r="K23" s="105">
        <v>11.9</v>
      </c>
      <c r="L23" s="105">
        <v>7.4</v>
      </c>
      <c r="M23" s="105">
        <v>10</v>
      </c>
      <c r="N23" s="105">
        <v>6</v>
      </c>
      <c r="O23" s="105">
        <v>18.3</v>
      </c>
      <c r="P23" s="105">
        <v>3.7</v>
      </c>
      <c r="Q23" s="105">
        <v>6.3</v>
      </c>
      <c r="R23" s="105">
        <v>3.1</v>
      </c>
      <c r="S23" s="105">
        <v>1.3</v>
      </c>
      <c r="T23" s="105">
        <v>3.5</v>
      </c>
      <c r="U23" s="105">
        <v>3.7</v>
      </c>
      <c r="V23" s="105">
        <v>4.7</v>
      </c>
      <c r="W23" s="105">
        <v>5</v>
      </c>
      <c r="X23" s="105">
        <v>8.5</v>
      </c>
      <c r="Y23" s="105">
        <v>3.5</v>
      </c>
      <c r="Z23" s="105">
        <v>2.5</v>
      </c>
      <c r="AA23" s="105">
        <v>10</v>
      </c>
      <c r="AB23" s="105">
        <v>16.899999999999999</v>
      </c>
      <c r="AC23" s="105">
        <v>20.7</v>
      </c>
      <c r="AD23" s="105">
        <v>0.6</v>
      </c>
      <c r="AE23" s="105">
        <v>121</v>
      </c>
      <c r="AF23" s="105">
        <v>78.099999999999994</v>
      </c>
      <c r="AG23" s="105">
        <v>104.7</v>
      </c>
      <c r="AH23" s="105">
        <v>14.9</v>
      </c>
      <c r="AI23" s="105">
        <v>15.8</v>
      </c>
      <c r="AJ23" s="105">
        <v>4.8</v>
      </c>
      <c r="AK23" s="105">
        <v>11</v>
      </c>
      <c r="AL23" s="105"/>
      <c r="AM23" s="105">
        <v>11.9</v>
      </c>
      <c r="AN23" s="105">
        <v>12.3</v>
      </c>
      <c r="AO23" s="105">
        <v>14.3</v>
      </c>
      <c r="AP23" s="105">
        <v>13.6</v>
      </c>
      <c r="AQ23" s="105">
        <v>11.8</v>
      </c>
      <c r="AR23" s="105">
        <v>33</v>
      </c>
      <c r="AS23" s="105">
        <v>59</v>
      </c>
      <c r="AT23" s="105">
        <v>56.1</v>
      </c>
      <c r="AU23" s="105">
        <v>12.2</v>
      </c>
      <c r="AV23" s="105">
        <v>9.1</v>
      </c>
      <c r="AW23" s="105">
        <v>0.8</v>
      </c>
      <c r="AX23" s="105">
        <v>14.8</v>
      </c>
      <c r="AY23" s="105">
        <v>50.4</v>
      </c>
      <c r="AZ23" s="105">
        <v>15.6</v>
      </c>
      <c r="BA23" s="105">
        <v>15.4</v>
      </c>
      <c r="BB23" s="105">
        <v>12.8</v>
      </c>
      <c r="BC23" s="105">
        <v>14.9</v>
      </c>
      <c r="BD23" s="106">
        <v>898.39999999999964</v>
      </c>
    </row>
    <row r="24" spans="2:56" ht="12.75" x14ac:dyDescent="0.2">
      <c r="B24" s="104">
        <v>0.375</v>
      </c>
      <c r="C24" s="105">
        <v>3</v>
      </c>
      <c r="D24" s="105">
        <v>1.5</v>
      </c>
      <c r="E24" s="105">
        <v>1.1000000000000001</v>
      </c>
      <c r="F24" s="105">
        <v>2</v>
      </c>
      <c r="G24" s="105">
        <v>15.9</v>
      </c>
      <c r="H24" s="105">
        <v>9.9</v>
      </c>
      <c r="I24" s="105">
        <v>2.7</v>
      </c>
      <c r="J24" s="105">
        <v>6.9</v>
      </c>
      <c r="K24" s="105">
        <v>11.8</v>
      </c>
      <c r="L24" s="105">
        <v>7.3</v>
      </c>
      <c r="M24" s="105">
        <v>9.5</v>
      </c>
      <c r="N24" s="105">
        <v>6</v>
      </c>
      <c r="O24" s="105">
        <v>18.2</v>
      </c>
      <c r="P24" s="105">
        <v>3.7</v>
      </c>
      <c r="Q24" s="105">
        <v>6.3</v>
      </c>
      <c r="R24" s="105">
        <v>3.1</v>
      </c>
      <c r="S24" s="105">
        <v>1.4</v>
      </c>
      <c r="T24" s="105">
        <v>3.5</v>
      </c>
      <c r="U24" s="105">
        <v>3.7</v>
      </c>
      <c r="V24" s="105">
        <v>4.7</v>
      </c>
      <c r="W24" s="105">
        <v>5</v>
      </c>
      <c r="X24" s="105">
        <v>7.4</v>
      </c>
      <c r="Y24" s="105">
        <v>3.5</v>
      </c>
      <c r="Z24" s="105">
        <v>2.5</v>
      </c>
      <c r="AA24" s="105">
        <v>10.199999999999999</v>
      </c>
      <c r="AB24" s="105">
        <v>16.899999999999999</v>
      </c>
      <c r="AC24" s="105">
        <v>20.3</v>
      </c>
      <c r="AD24" s="105">
        <v>0.6</v>
      </c>
      <c r="AE24" s="105">
        <v>134.19999999999999</v>
      </c>
      <c r="AF24" s="105">
        <v>99.8</v>
      </c>
      <c r="AG24" s="105">
        <v>81.7</v>
      </c>
      <c r="AH24" s="105">
        <v>14.2</v>
      </c>
      <c r="AI24" s="105">
        <v>15.8</v>
      </c>
      <c r="AJ24" s="105">
        <v>4.7</v>
      </c>
      <c r="AK24" s="105">
        <v>11</v>
      </c>
      <c r="AL24" s="105"/>
      <c r="AM24" s="105">
        <v>13.7</v>
      </c>
      <c r="AN24" s="105">
        <v>13.3</v>
      </c>
      <c r="AO24" s="105">
        <v>19.5</v>
      </c>
      <c r="AP24" s="105">
        <v>17.8</v>
      </c>
      <c r="AQ24" s="105">
        <v>15.1</v>
      </c>
      <c r="AR24" s="105">
        <v>39</v>
      </c>
      <c r="AS24" s="105">
        <v>67</v>
      </c>
      <c r="AT24" s="105">
        <v>51</v>
      </c>
      <c r="AU24" s="105">
        <v>9.1</v>
      </c>
      <c r="AV24" s="105">
        <v>8.8000000000000007</v>
      </c>
      <c r="AW24" s="105">
        <v>1</v>
      </c>
      <c r="AX24" s="105">
        <v>14.9</v>
      </c>
      <c r="AY24" s="105">
        <v>45</v>
      </c>
      <c r="AZ24" s="105">
        <v>14.5</v>
      </c>
      <c r="BA24" s="105">
        <v>16.600000000000001</v>
      </c>
      <c r="BB24" s="105">
        <v>11.2</v>
      </c>
      <c r="BC24" s="105">
        <v>20.399999999999999</v>
      </c>
      <c r="BD24" s="106">
        <v>927.9</v>
      </c>
    </row>
    <row r="25" spans="2:56" ht="12.75" x14ac:dyDescent="0.2">
      <c r="B25" s="104">
        <v>0.39583333333333331</v>
      </c>
      <c r="C25" s="105">
        <v>3</v>
      </c>
      <c r="D25" s="105">
        <v>1.5</v>
      </c>
      <c r="E25" s="105">
        <v>1.1000000000000001</v>
      </c>
      <c r="F25" s="105">
        <v>2</v>
      </c>
      <c r="G25" s="105">
        <v>16</v>
      </c>
      <c r="H25" s="105">
        <v>10</v>
      </c>
      <c r="I25" s="105">
        <v>3.8</v>
      </c>
      <c r="J25" s="105">
        <v>7</v>
      </c>
      <c r="K25" s="105">
        <v>11.5</v>
      </c>
      <c r="L25" s="105">
        <v>7.4</v>
      </c>
      <c r="M25" s="105">
        <v>9.6999999999999993</v>
      </c>
      <c r="N25" s="105">
        <v>6</v>
      </c>
      <c r="O25" s="105">
        <v>18</v>
      </c>
      <c r="P25" s="105">
        <v>3.7</v>
      </c>
      <c r="Q25" s="105">
        <v>6.3</v>
      </c>
      <c r="R25" s="105">
        <v>3.1</v>
      </c>
      <c r="S25" s="105">
        <v>1.4</v>
      </c>
      <c r="T25" s="105">
        <v>3.5</v>
      </c>
      <c r="U25" s="105">
        <v>3.7</v>
      </c>
      <c r="V25" s="105">
        <v>4.7</v>
      </c>
      <c r="W25" s="105">
        <v>5</v>
      </c>
      <c r="X25" s="105">
        <v>7.5</v>
      </c>
      <c r="Y25" s="105">
        <v>3.5</v>
      </c>
      <c r="Z25" s="105">
        <v>2.5</v>
      </c>
      <c r="AA25" s="105">
        <v>10.4</v>
      </c>
      <c r="AB25" s="105">
        <v>16.899999999999999</v>
      </c>
      <c r="AC25" s="105">
        <v>20.5</v>
      </c>
      <c r="AD25" s="105">
        <v>0.6</v>
      </c>
      <c r="AE25" s="105">
        <v>144.9</v>
      </c>
      <c r="AF25" s="105">
        <v>102.8</v>
      </c>
      <c r="AG25" s="105">
        <v>56.2</v>
      </c>
      <c r="AH25" s="105">
        <v>13.6</v>
      </c>
      <c r="AI25" s="105">
        <v>15.4</v>
      </c>
      <c r="AJ25" s="105">
        <v>4.7</v>
      </c>
      <c r="AK25" s="105">
        <v>10.7</v>
      </c>
      <c r="AL25" s="105"/>
      <c r="AM25" s="105">
        <v>15.1</v>
      </c>
      <c r="AN25" s="105">
        <v>14.9</v>
      </c>
      <c r="AO25" s="105">
        <v>19.899999999999999</v>
      </c>
      <c r="AP25" s="105">
        <v>16.399999999999999</v>
      </c>
      <c r="AQ25" s="105">
        <v>13.9</v>
      </c>
      <c r="AR25" s="105">
        <v>34</v>
      </c>
      <c r="AS25" s="105">
        <v>63.3</v>
      </c>
      <c r="AT25" s="105">
        <v>47.8</v>
      </c>
      <c r="AU25" s="105">
        <v>9.6999999999999993</v>
      </c>
      <c r="AV25" s="105">
        <v>9.5</v>
      </c>
      <c r="AW25" s="105">
        <v>1.1000000000000001</v>
      </c>
      <c r="AX25" s="105">
        <v>12.5</v>
      </c>
      <c r="AY25" s="105">
        <v>37.9</v>
      </c>
      <c r="AZ25" s="105">
        <v>12.8</v>
      </c>
      <c r="BA25" s="105">
        <v>15.1</v>
      </c>
      <c r="BB25" s="105">
        <v>10.5</v>
      </c>
      <c r="BC25" s="105">
        <v>28.7</v>
      </c>
      <c r="BD25" s="106">
        <v>901.7</v>
      </c>
    </row>
    <row r="26" spans="2:56" ht="12.75" x14ac:dyDescent="0.2">
      <c r="B26" s="104">
        <v>0.41666666666666669</v>
      </c>
      <c r="C26" s="105">
        <v>3</v>
      </c>
      <c r="D26" s="105">
        <v>1.5</v>
      </c>
      <c r="E26" s="105">
        <v>1.1000000000000001</v>
      </c>
      <c r="F26" s="105">
        <v>2</v>
      </c>
      <c r="G26" s="105">
        <v>16</v>
      </c>
      <c r="H26" s="105">
        <v>10</v>
      </c>
      <c r="I26" s="105">
        <v>2.6</v>
      </c>
      <c r="J26" s="105">
        <v>7</v>
      </c>
      <c r="K26" s="105">
        <v>11.1</v>
      </c>
      <c r="L26" s="105">
        <v>7.5</v>
      </c>
      <c r="M26" s="105">
        <v>10</v>
      </c>
      <c r="N26" s="105">
        <v>6</v>
      </c>
      <c r="O26" s="105">
        <v>17.899999999999999</v>
      </c>
      <c r="P26" s="105">
        <v>3.6</v>
      </c>
      <c r="Q26" s="105">
        <v>6.3</v>
      </c>
      <c r="R26" s="105">
        <v>3.1</v>
      </c>
      <c r="S26" s="105">
        <v>1.4</v>
      </c>
      <c r="T26" s="105">
        <v>3.5</v>
      </c>
      <c r="U26" s="105">
        <v>3.7</v>
      </c>
      <c r="V26" s="105">
        <v>4.7</v>
      </c>
      <c r="W26" s="105">
        <v>5</v>
      </c>
      <c r="X26" s="105">
        <v>7.9</v>
      </c>
      <c r="Y26" s="105">
        <v>3.4</v>
      </c>
      <c r="Z26" s="105">
        <v>2.5</v>
      </c>
      <c r="AA26" s="105">
        <v>10.4</v>
      </c>
      <c r="AB26" s="105">
        <v>16.899999999999999</v>
      </c>
      <c r="AC26" s="105">
        <v>20.6</v>
      </c>
      <c r="AD26" s="105">
        <v>0.6</v>
      </c>
      <c r="AE26" s="105">
        <v>98</v>
      </c>
      <c r="AF26" s="105">
        <v>83.5</v>
      </c>
      <c r="AG26" s="105">
        <v>48.3</v>
      </c>
      <c r="AH26" s="105">
        <v>13.3</v>
      </c>
      <c r="AI26" s="105">
        <v>15.3</v>
      </c>
      <c r="AJ26" s="105">
        <v>4.5</v>
      </c>
      <c r="AK26" s="105">
        <v>10.4</v>
      </c>
      <c r="AL26" s="105"/>
      <c r="AM26" s="105">
        <v>16.5</v>
      </c>
      <c r="AN26" s="105">
        <v>16.100000000000001</v>
      </c>
      <c r="AO26" s="105">
        <v>16.399999999999999</v>
      </c>
      <c r="AP26" s="105">
        <v>11.2</v>
      </c>
      <c r="AQ26" s="105">
        <v>11.1</v>
      </c>
      <c r="AR26" s="105">
        <v>38.1</v>
      </c>
      <c r="AS26" s="105">
        <v>71.7</v>
      </c>
      <c r="AT26" s="105">
        <v>44.5</v>
      </c>
      <c r="AU26" s="105">
        <v>8.9</v>
      </c>
      <c r="AV26" s="105">
        <v>9.4</v>
      </c>
      <c r="AW26" s="105">
        <v>1.2</v>
      </c>
      <c r="AX26" s="105">
        <v>15.9</v>
      </c>
      <c r="AY26" s="105">
        <v>42</v>
      </c>
      <c r="AZ26" s="105">
        <v>13.6</v>
      </c>
      <c r="BA26" s="105">
        <v>16.100000000000001</v>
      </c>
      <c r="BB26" s="105">
        <v>12</v>
      </c>
      <c r="BC26" s="105">
        <v>34.700000000000003</v>
      </c>
      <c r="BD26" s="106">
        <v>842.00000000000023</v>
      </c>
    </row>
    <row r="27" spans="2:56" ht="12.75" x14ac:dyDescent="0.2">
      <c r="B27" s="104">
        <v>0.4375</v>
      </c>
      <c r="C27" s="105">
        <v>3</v>
      </c>
      <c r="D27" s="105">
        <v>1.5</v>
      </c>
      <c r="E27" s="105">
        <v>1.1000000000000001</v>
      </c>
      <c r="F27" s="105">
        <v>2</v>
      </c>
      <c r="G27" s="105">
        <v>16</v>
      </c>
      <c r="H27" s="105">
        <v>10</v>
      </c>
      <c r="I27" s="105">
        <v>4</v>
      </c>
      <c r="J27" s="105">
        <v>7</v>
      </c>
      <c r="K27" s="105">
        <v>11.1</v>
      </c>
      <c r="L27" s="105">
        <v>7.5</v>
      </c>
      <c r="M27" s="105">
        <v>9.8000000000000007</v>
      </c>
      <c r="N27" s="105">
        <v>5.9</v>
      </c>
      <c r="O27" s="105">
        <v>17.899999999999999</v>
      </c>
      <c r="P27" s="105">
        <v>3.7</v>
      </c>
      <c r="Q27" s="105">
        <v>6.3</v>
      </c>
      <c r="R27" s="105">
        <v>3.1</v>
      </c>
      <c r="S27" s="105">
        <v>1.4</v>
      </c>
      <c r="T27" s="105">
        <v>3.5</v>
      </c>
      <c r="U27" s="105">
        <v>3.7</v>
      </c>
      <c r="V27" s="105">
        <v>4.7</v>
      </c>
      <c r="W27" s="105">
        <v>5</v>
      </c>
      <c r="X27" s="105">
        <v>8.5</v>
      </c>
      <c r="Y27" s="105">
        <v>3.4</v>
      </c>
      <c r="Z27" s="105">
        <v>2.6</v>
      </c>
      <c r="AA27" s="105">
        <v>10.4</v>
      </c>
      <c r="AB27" s="105">
        <v>16.899999999999999</v>
      </c>
      <c r="AC27" s="105">
        <v>20.7</v>
      </c>
      <c r="AD27" s="105">
        <v>0.6</v>
      </c>
      <c r="AE27" s="105">
        <v>153.9</v>
      </c>
      <c r="AF27" s="105">
        <v>97.3</v>
      </c>
      <c r="AG27" s="105">
        <v>37</v>
      </c>
      <c r="AH27" s="105">
        <v>13.3</v>
      </c>
      <c r="AI27" s="105">
        <v>15.2</v>
      </c>
      <c r="AJ27" s="105">
        <v>4.5</v>
      </c>
      <c r="AK27" s="105">
        <v>10.5</v>
      </c>
      <c r="AL27" s="105"/>
      <c r="AM27" s="105">
        <v>17.600000000000001</v>
      </c>
      <c r="AN27" s="105">
        <v>17</v>
      </c>
      <c r="AO27" s="105">
        <v>14</v>
      </c>
      <c r="AP27" s="105">
        <v>10.3</v>
      </c>
      <c r="AQ27" s="105">
        <v>9.3000000000000007</v>
      </c>
      <c r="AR27" s="105">
        <v>36.6</v>
      </c>
      <c r="AS27" s="105">
        <v>67.2</v>
      </c>
      <c r="AT27" s="105">
        <v>44.3</v>
      </c>
      <c r="AU27" s="105">
        <v>9.4</v>
      </c>
      <c r="AV27" s="105">
        <v>9.1</v>
      </c>
      <c r="AW27" s="105">
        <v>1.3</v>
      </c>
      <c r="AX27" s="105">
        <v>19.100000000000001</v>
      </c>
      <c r="AY27" s="105">
        <v>35.700000000000003</v>
      </c>
      <c r="AZ27" s="105">
        <v>13.9</v>
      </c>
      <c r="BA27" s="105">
        <v>15.7</v>
      </c>
      <c r="BB27" s="105">
        <v>16.899999999999999</v>
      </c>
      <c r="BC27" s="105">
        <v>24.3</v>
      </c>
      <c r="BD27" s="106">
        <v>884.69999999999993</v>
      </c>
    </row>
    <row r="28" spans="2:56" ht="12.75" x14ac:dyDescent="0.2">
      <c r="B28" s="104">
        <v>0.45833333333333331</v>
      </c>
      <c r="C28" s="105">
        <v>2.9</v>
      </c>
      <c r="D28" s="105">
        <v>1.4</v>
      </c>
      <c r="E28" s="105">
        <v>1.1000000000000001</v>
      </c>
      <c r="F28" s="105">
        <v>2</v>
      </c>
      <c r="G28" s="105">
        <v>16.100000000000001</v>
      </c>
      <c r="H28" s="105">
        <v>9.8000000000000007</v>
      </c>
      <c r="I28" s="105">
        <v>5.5</v>
      </c>
      <c r="J28" s="105">
        <v>7</v>
      </c>
      <c r="K28" s="105">
        <v>11.3</v>
      </c>
      <c r="L28" s="105">
        <v>7.4</v>
      </c>
      <c r="M28" s="105">
        <v>10.7</v>
      </c>
      <c r="N28" s="105">
        <v>5.9</v>
      </c>
      <c r="O28" s="105">
        <v>18.100000000000001</v>
      </c>
      <c r="P28" s="105">
        <v>3.7</v>
      </c>
      <c r="Q28" s="105">
        <v>5.8</v>
      </c>
      <c r="R28" s="105">
        <v>3.1</v>
      </c>
      <c r="S28" s="105">
        <v>1.4</v>
      </c>
      <c r="T28" s="105">
        <v>4.2</v>
      </c>
      <c r="U28" s="105">
        <v>3.7</v>
      </c>
      <c r="V28" s="105">
        <v>4.7</v>
      </c>
      <c r="W28" s="105">
        <v>5</v>
      </c>
      <c r="X28" s="105">
        <v>10.4</v>
      </c>
      <c r="Y28" s="105">
        <v>3.4</v>
      </c>
      <c r="Z28" s="105">
        <v>2.6</v>
      </c>
      <c r="AA28" s="105">
        <v>10.3</v>
      </c>
      <c r="AB28" s="105">
        <v>16.899999999999999</v>
      </c>
      <c r="AC28" s="105">
        <v>21.1</v>
      </c>
      <c r="AD28" s="105">
        <v>0.6</v>
      </c>
      <c r="AE28" s="105">
        <v>92.6</v>
      </c>
      <c r="AF28" s="105">
        <v>56.5</v>
      </c>
      <c r="AG28" s="105">
        <v>18.2</v>
      </c>
      <c r="AH28" s="105">
        <v>14</v>
      </c>
      <c r="AI28" s="105">
        <v>14.9</v>
      </c>
      <c r="AJ28" s="105">
        <v>4.3</v>
      </c>
      <c r="AK28" s="105">
        <v>10.4</v>
      </c>
      <c r="AL28" s="105"/>
      <c r="AM28" s="105">
        <v>18.2</v>
      </c>
      <c r="AN28" s="105">
        <v>17.7</v>
      </c>
      <c r="AO28" s="105">
        <v>17.2</v>
      </c>
      <c r="AP28" s="105">
        <v>12</v>
      </c>
      <c r="AQ28" s="105">
        <v>9.5</v>
      </c>
      <c r="AR28" s="105">
        <v>38.9</v>
      </c>
      <c r="AS28" s="105">
        <v>65.3</v>
      </c>
      <c r="AT28" s="105">
        <v>41.5</v>
      </c>
      <c r="AU28" s="105">
        <v>9.8000000000000007</v>
      </c>
      <c r="AV28" s="105">
        <v>6.3</v>
      </c>
      <c r="AW28" s="105">
        <v>1.3</v>
      </c>
      <c r="AX28" s="105">
        <v>13</v>
      </c>
      <c r="AY28" s="105">
        <v>41.4</v>
      </c>
      <c r="AZ28" s="105">
        <v>15.6</v>
      </c>
      <c r="BA28" s="105">
        <v>16.5</v>
      </c>
      <c r="BB28" s="105">
        <v>23.7</v>
      </c>
      <c r="BC28" s="105">
        <v>24.7</v>
      </c>
      <c r="BD28" s="106">
        <v>779.59999999999991</v>
      </c>
    </row>
    <row r="29" spans="2:56" ht="12.75" x14ac:dyDescent="0.2">
      <c r="B29" s="104">
        <v>0.47916666666666669</v>
      </c>
      <c r="C29" s="105">
        <v>2.9</v>
      </c>
      <c r="D29" s="105">
        <v>1.4</v>
      </c>
      <c r="E29" s="105">
        <v>1.1000000000000001</v>
      </c>
      <c r="F29" s="105">
        <v>2</v>
      </c>
      <c r="G29" s="105">
        <v>16.100000000000001</v>
      </c>
      <c r="H29" s="105">
        <v>10.1</v>
      </c>
      <c r="I29" s="105">
        <v>4.8</v>
      </c>
      <c r="J29" s="105">
        <v>7</v>
      </c>
      <c r="K29" s="105">
        <v>11.3</v>
      </c>
      <c r="L29" s="105">
        <v>7.3</v>
      </c>
      <c r="M29" s="105">
        <v>10.199999999999999</v>
      </c>
      <c r="N29" s="105">
        <v>6</v>
      </c>
      <c r="O29" s="105">
        <v>18.2</v>
      </c>
      <c r="P29" s="105">
        <v>3.7</v>
      </c>
      <c r="Q29" s="105">
        <v>5.8</v>
      </c>
      <c r="R29" s="105">
        <v>3.1</v>
      </c>
      <c r="S29" s="105">
        <v>1.4</v>
      </c>
      <c r="T29" s="105">
        <v>4.3</v>
      </c>
      <c r="U29" s="105">
        <v>3.5</v>
      </c>
      <c r="V29" s="105">
        <v>4.7</v>
      </c>
      <c r="W29" s="105">
        <v>4.8</v>
      </c>
      <c r="X29" s="105">
        <v>20</v>
      </c>
      <c r="Y29" s="105">
        <v>3.4</v>
      </c>
      <c r="Z29" s="105">
        <v>2.5</v>
      </c>
      <c r="AA29" s="105">
        <v>10.199999999999999</v>
      </c>
      <c r="AB29" s="105">
        <v>16.899999999999999</v>
      </c>
      <c r="AC29" s="105">
        <v>20.9</v>
      </c>
      <c r="AD29" s="105">
        <v>0.6</v>
      </c>
      <c r="AE29" s="105">
        <v>81.2</v>
      </c>
      <c r="AF29" s="105">
        <v>49.4</v>
      </c>
      <c r="AG29" s="105">
        <v>8.1999999999999993</v>
      </c>
      <c r="AH29" s="105">
        <v>14.3</v>
      </c>
      <c r="AI29" s="105">
        <v>14.8</v>
      </c>
      <c r="AJ29" s="105">
        <v>4.2</v>
      </c>
      <c r="AK29" s="105">
        <v>10.4</v>
      </c>
      <c r="AL29" s="105"/>
      <c r="AM29" s="105">
        <v>18.399999999999999</v>
      </c>
      <c r="AN29" s="105">
        <v>18.2</v>
      </c>
      <c r="AO29" s="105">
        <v>19.7</v>
      </c>
      <c r="AP29" s="105">
        <v>12.3</v>
      </c>
      <c r="AQ29" s="105">
        <v>11.3</v>
      </c>
      <c r="AR29" s="105">
        <v>39</v>
      </c>
      <c r="AS29" s="105">
        <v>61.8</v>
      </c>
      <c r="AT29" s="105">
        <v>40.1</v>
      </c>
      <c r="AU29" s="105">
        <v>8.6999999999999993</v>
      </c>
      <c r="AV29" s="105">
        <v>6.9</v>
      </c>
      <c r="AW29" s="105">
        <v>1.3</v>
      </c>
      <c r="AX29" s="105">
        <v>15.3</v>
      </c>
      <c r="AY29" s="105">
        <v>48.9</v>
      </c>
      <c r="AZ29" s="105">
        <v>12.5</v>
      </c>
      <c r="BA29" s="105">
        <v>13.9</v>
      </c>
      <c r="BB29" s="105">
        <v>26.3</v>
      </c>
      <c r="BC29" s="105">
        <v>23.5</v>
      </c>
      <c r="BD29" s="106">
        <v>764.79999999999984</v>
      </c>
    </row>
    <row r="30" spans="2:56" ht="12.75" x14ac:dyDescent="0.2">
      <c r="B30" s="104">
        <v>0.5</v>
      </c>
      <c r="C30" s="105">
        <v>2.9</v>
      </c>
      <c r="D30" s="105">
        <v>1.4</v>
      </c>
      <c r="E30" s="105">
        <v>1.1000000000000001</v>
      </c>
      <c r="F30" s="105">
        <v>2</v>
      </c>
      <c r="G30" s="105">
        <v>16.100000000000001</v>
      </c>
      <c r="H30" s="105">
        <v>10</v>
      </c>
      <c r="I30" s="105">
        <v>5.3</v>
      </c>
      <c r="J30" s="105">
        <v>7</v>
      </c>
      <c r="K30" s="105">
        <v>11.3</v>
      </c>
      <c r="L30" s="105">
        <v>7.5</v>
      </c>
      <c r="M30" s="105">
        <v>9.5</v>
      </c>
      <c r="N30" s="105">
        <v>6</v>
      </c>
      <c r="O30" s="105">
        <v>18.100000000000001</v>
      </c>
      <c r="P30" s="105">
        <v>3.6</v>
      </c>
      <c r="Q30" s="105">
        <v>5.8</v>
      </c>
      <c r="R30" s="105">
        <v>3.1</v>
      </c>
      <c r="S30" s="105">
        <v>1.3</v>
      </c>
      <c r="T30" s="105">
        <v>4.4000000000000004</v>
      </c>
      <c r="U30" s="105">
        <v>3.7</v>
      </c>
      <c r="V30" s="105">
        <v>5</v>
      </c>
      <c r="W30" s="105">
        <v>5</v>
      </c>
      <c r="X30" s="105">
        <v>20.3</v>
      </c>
      <c r="Y30" s="105">
        <v>3.4</v>
      </c>
      <c r="Z30" s="105">
        <v>2.5</v>
      </c>
      <c r="AA30" s="105">
        <v>10.199999999999999</v>
      </c>
      <c r="AB30" s="105">
        <v>16.899999999999999</v>
      </c>
      <c r="AC30" s="105">
        <v>20.3</v>
      </c>
      <c r="AD30" s="105">
        <v>0.4</v>
      </c>
      <c r="AE30" s="105">
        <v>154</v>
      </c>
      <c r="AF30" s="105">
        <v>113.2</v>
      </c>
      <c r="AG30" s="105">
        <v>10.5</v>
      </c>
      <c r="AH30" s="105">
        <v>13.9</v>
      </c>
      <c r="AI30" s="105">
        <v>14.6</v>
      </c>
      <c r="AJ30" s="105">
        <v>4.2</v>
      </c>
      <c r="AK30" s="105">
        <v>10.199999999999999</v>
      </c>
      <c r="AL30" s="105"/>
      <c r="AM30" s="105">
        <v>18.5</v>
      </c>
      <c r="AN30" s="105">
        <v>18.5</v>
      </c>
      <c r="AO30" s="105">
        <v>19.2</v>
      </c>
      <c r="AP30" s="105">
        <v>18.100000000000001</v>
      </c>
      <c r="AQ30" s="105">
        <v>14</v>
      </c>
      <c r="AR30" s="105">
        <v>37.799999999999997</v>
      </c>
      <c r="AS30" s="105">
        <v>59.5</v>
      </c>
      <c r="AT30" s="105">
        <v>36.6</v>
      </c>
      <c r="AU30" s="105">
        <v>8.1999999999999993</v>
      </c>
      <c r="AV30" s="105">
        <v>6.1</v>
      </c>
      <c r="AW30" s="105">
        <v>1.3</v>
      </c>
      <c r="AX30" s="105">
        <v>16.399999999999999</v>
      </c>
      <c r="AY30" s="105">
        <v>61.3</v>
      </c>
      <c r="AZ30" s="105">
        <v>14.7</v>
      </c>
      <c r="BA30" s="105">
        <v>15.3</v>
      </c>
      <c r="BB30" s="105">
        <v>26.9</v>
      </c>
      <c r="BC30" s="105">
        <v>27.7</v>
      </c>
      <c r="BD30" s="106">
        <v>924.80000000000007</v>
      </c>
    </row>
    <row r="31" spans="2:56" ht="12.75" x14ac:dyDescent="0.2">
      <c r="B31" s="107">
        <v>0.52083333333333337</v>
      </c>
      <c r="C31" s="108">
        <v>2.9</v>
      </c>
      <c r="D31" s="108">
        <v>1.4</v>
      </c>
      <c r="E31" s="108">
        <v>1.1000000000000001</v>
      </c>
      <c r="F31" s="108">
        <v>2</v>
      </c>
      <c r="G31" s="108">
        <v>16</v>
      </c>
      <c r="H31" s="108">
        <v>9.9</v>
      </c>
      <c r="I31" s="108">
        <v>4.7</v>
      </c>
      <c r="J31" s="108">
        <v>7</v>
      </c>
      <c r="K31" s="108">
        <v>11.3</v>
      </c>
      <c r="L31" s="108">
        <v>7.4</v>
      </c>
      <c r="M31" s="108">
        <v>10.3</v>
      </c>
      <c r="N31" s="108">
        <v>6</v>
      </c>
      <c r="O31" s="108">
        <v>17.7</v>
      </c>
      <c r="P31" s="108">
        <v>3.6</v>
      </c>
      <c r="Q31" s="108">
        <v>5.8</v>
      </c>
      <c r="R31" s="108">
        <v>3.1</v>
      </c>
      <c r="S31" s="108">
        <v>1.3</v>
      </c>
      <c r="T31" s="108">
        <v>4.4000000000000004</v>
      </c>
      <c r="U31" s="108">
        <v>3.7</v>
      </c>
      <c r="V31" s="108">
        <v>5</v>
      </c>
      <c r="W31" s="108">
        <v>5</v>
      </c>
      <c r="X31" s="108">
        <v>20.3</v>
      </c>
      <c r="Y31" s="108">
        <v>3.4</v>
      </c>
      <c r="Z31" s="108">
        <v>2.5</v>
      </c>
      <c r="AA31" s="108">
        <v>9.9</v>
      </c>
      <c r="AB31" s="108">
        <v>16.899999999999999</v>
      </c>
      <c r="AC31" s="108">
        <v>20.9</v>
      </c>
      <c r="AD31" s="108">
        <v>0.4</v>
      </c>
      <c r="AE31" s="108">
        <v>139.4</v>
      </c>
      <c r="AF31" s="108">
        <v>112</v>
      </c>
      <c r="AG31" s="108">
        <v>17.2</v>
      </c>
      <c r="AH31" s="108">
        <v>12.9</v>
      </c>
      <c r="AI31" s="108">
        <v>14.6</v>
      </c>
      <c r="AJ31" s="108">
        <v>4.3</v>
      </c>
      <c r="AK31" s="108">
        <v>10.5</v>
      </c>
      <c r="AL31" s="108"/>
      <c r="AM31" s="108">
        <v>18.399999999999999</v>
      </c>
      <c r="AN31" s="108">
        <v>18.2</v>
      </c>
      <c r="AO31" s="108">
        <v>19.399999999999999</v>
      </c>
      <c r="AP31" s="108">
        <v>13.2</v>
      </c>
      <c r="AQ31" s="108">
        <v>9.5</v>
      </c>
      <c r="AR31" s="108">
        <v>37.700000000000003</v>
      </c>
      <c r="AS31" s="108">
        <v>56.9</v>
      </c>
      <c r="AT31" s="108">
        <v>35.5</v>
      </c>
      <c r="AU31" s="108">
        <v>13.8</v>
      </c>
      <c r="AV31" s="108">
        <v>5.8</v>
      </c>
      <c r="AW31" s="108">
        <v>1.3</v>
      </c>
      <c r="AX31" s="108">
        <v>17.399999999999999</v>
      </c>
      <c r="AY31" s="108">
        <v>70.599999999999994</v>
      </c>
      <c r="AZ31" s="108">
        <v>16.399999999999999</v>
      </c>
      <c r="BA31" s="108">
        <v>17.399999999999999</v>
      </c>
      <c r="BB31" s="108">
        <v>27.4</v>
      </c>
      <c r="BC31" s="108">
        <v>31.6</v>
      </c>
      <c r="BD31" s="109">
        <v>925.3</v>
      </c>
    </row>
    <row r="32" spans="2:56" ht="12.75" x14ac:dyDescent="0.2">
      <c r="B32" s="104">
        <v>0.54166666666666663</v>
      </c>
      <c r="C32" s="105">
        <v>2.9</v>
      </c>
      <c r="D32" s="105">
        <v>1.3</v>
      </c>
      <c r="E32" s="105">
        <v>1.1000000000000001</v>
      </c>
      <c r="F32" s="105">
        <v>2</v>
      </c>
      <c r="G32" s="105">
        <v>16</v>
      </c>
      <c r="H32" s="105">
        <v>9.9</v>
      </c>
      <c r="I32" s="105">
        <v>4.7</v>
      </c>
      <c r="J32" s="105">
        <v>7</v>
      </c>
      <c r="K32" s="105">
        <v>11.3</v>
      </c>
      <c r="L32" s="105">
        <v>7.3</v>
      </c>
      <c r="M32" s="105">
        <v>9.9</v>
      </c>
      <c r="N32" s="105">
        <v>6</v>
      </c>
      <c r="O32" s="105">
        <v>17.899999999999999</v>
      </c>
      <c r="P32" s="105">
        <v>3.6</v>
      </c>
      <c r="Q32" s="105">
        <v>5.8</v>
      </c>
      <c r="R32" s="105">
        <v>3</v>
      </c>
      <c r="S32" s="105">
        <v>1.3</v>
      </c>
      <c r="T32" s="105">
        <v>4.4000000000000004</v>
      </c>
      <c r="U32" s="105">
        <v>3.8</v>
      </c>
      <c r="V32" s="105">
        <v>5</v>
      </c>
      <c r="W32" s="105">
        <v>5</v>
      </c>
      <c r="X32" s="105">
        <v>20.399999999999999</v>
      </c>
      <c r="Y32" s="105">
        <v>3.5</v>
      </c>
      <c r="Z32" s="105">
        <v>2.5</v>
      </c>
      <c r="AA32" s="105">
        <v>9.9</v>
      </c>
      <c r="AB32" s="105">
        <v>16.899999999999999</v>
      </c>
      <c r="AC32" s="105">
        <v>20.3</v>
      </c>
      <c r="AD32" s="105">
        <v>0.4</v>
      </c>
      <c r="AE32" s="105">
        <v>149.1</v>
      </c>
      <c r="AF32" s="105">
        <v>104.9</v>
      </c>
      <c r="AG32" s="105">
        <v>24.9</v>
      </c>
      <c r="AH32" s="105">
        <v>13.2</v>
      </c>
      <c r="AI32" s="105">
        <v>14.2</v>
      </c>
      <c r="AJ32" s="105">
        <v>4.2</v>
      </c>
      <c r="AK32" s="105">
        <v>9.9</v>
      </c>
      <c r="AL32" s="105"/>
      <c r="AM32" s="105">
        <v>17.8</v>
      </c>
      <c r="AN32" s="105">
        <v>17.5</v>
      </c>
      <c r="AO32" s="105">
        <v>19.3</v>
      </c>
      <c r="AP32" s="105">
        <v>19.5</v>
      </c>
      <c r="AQ32" s="105">
        <v>15</v>
      </c>
      <c r="AR32" s="105">
        <v>32.5</v>
      </c>
      <c r="AS32" s="105">
        <v>55.4</v>
      </c>
      <c r="AT32" s="105">
        <v>35.6</v>
      </c>
      <c r="AU32" s="105">
        <v>12.4</v>
      </c>
      <c r="AV32" s="105">
        <v>7.2</v>
      </c>
      <c r="AW32" s="105">
        <v>1.3</v>
      </c>
      <c r="AX32" s="105">
        <v>19.8</v>
      </c>
      <c r="AY32" s="105">
        <v>77.5</v>
      </c>
      <c r="AZ32" s="105">
        <v>12.4</v>
      </c>
      <c r="BA32" s="105">
        <v>13.6</v>
      </c>
      <c r="BB32" s="105">
        <v>29.1</v>
      </c>
      <c r="BC32" s="105">
        <v>33.1</v>
      </c>
      <c r="BD32" s="106">
        <v>942.49999999999989</v>
      </c>
    </row>
    <row r="33" spans="2:56" ht="12.75" x14ac:dyDescent="0.2">
      <c r="B33" s="104">
        <v>0.5625</v>
      </c>
      <c r="C33" s="105">
        <v>2.8</v>
      </c>
      <c r="D33" s="105">
        <v>1.3</v>
      </c>
      <c r="E33" s="105">
        <v>1.1000000000000001</v>
      </c>
      <c r="F33" s="105">
        <v>2</v>
      </c>
      <c r="G33" s="105">
        <v>16.100000000000001</v>
      </c>
      <c r="H33" s="105">
        <v>9.9</v>
      </c>
      <c r="I33" s="105">
        <v>4.5</v>
      </c>
      <c r="J33" s="105">
        <v>6.8</v>
      </c>
      <c r="K33" s="105">
        <v>11</v>
      </c>
      <c r="L33" s="105">
        <v>7.4</v>
      </c>
      <c r="M33" s="105">
        <v>10.3</v>
      </c>
      <c r="N33" s="105">
        <v>6</v>
      </c>
      <c r="O33" s="105">
        <v>18.100000000000001</v>
      </c>
      <c r="P33" s="105">
        <v>3.6</v>
      </c>
      <c r="Q33" s="105">
        <v>5.8</v>
      </c>
      <c r="R33" s="105">
        <v>3</v>
      </c>
      <c r="S33" s="105">
        <v>1.3</v>
      </c>
      <c r="T33" s="105">
        <v>4.4000000000000004</v>
      </c>
      <c r="U33" s="105">
        <v>3.8</v>
      </c>
      <c r="V33" s="105">
        <v>5</v>
      </c>
      <c r="W33" s="105">
        <v>5</v>
      </c>
      <c r="X33" s="105">
        <v>20.399999999999999</v>
      </c>
      <c r="Y33" s="105">
        <v>3.5</v>
      </c>
      <c r="Z33" s="105">
        <v>2.5</v>
      </c>
      <c r="AA33" s="105">
        <v>9.9</v>
      </c>
      <c r="AB33" s="105">
        <v>16.899999999999999</v>
      </c>
      <c r="AC33" s="105">
        <v>20.7</v>
      </c>
      <c r="AD33" s="105">
        <v>0.6</v>
      </c>
      <c r="AE33" s="105">
        <v>149.1</v>
      </c>
      <c r="AF33" s="105">
        <v>104.9</v>
      </c>
      <c r="AG33" s="105">
        <v>54.6</v>
      </c>
      <c r="AH33" s="105">
        <v>14</v>
      </c>
      <c r="AI33" s="105">
        <v>14</v>
      </c>
      <c r="AJ33" s="105">
        <v>4</v>
      </c>
      <c r="AK33" s="105">
        <v>10</v>
      </c>
      <c r="AL33" s="105"/>
      <c r="AM33" s="105">
        <v>16.8</v>
      </c>
      <c r="AN33" s="105">
        <v>16.5</v>
      </c>
      <c r="AO33" s="105">
        <v>19.100000000000001</v>
      </c>
      <c r="AP33" s="105">
        <v>19.100000000000001</v>
      </c>
      <c r="AQ33" s="105">
        <v>15.6</v>
      </c>
      <c r="AR33" s="105">
        <v>38.4</v>
      </c>
      <c r="AS33" s="105">
        <v>60.2</v>
      </c>
      <c r="AT33" s="105">
        <v>28.7</v>
      </c>
      <c r="AU33" s="105">
        <v>9.9</v>
      </c>
      <c r="AV33" s="105">
        <v>5.7</v>
      </c>
      <c r="AW33" s="105">
        <v>0.8</v>
      </c>
      <c r="AX33" s="105">
        <v>18.3</v>
      </c>
      <c r="AY33" s="105">
        <v>75.3</v>
      </c>
      <c r="AZ33" s="105">
        <v>15.2</v>
      </c>
      <c r="BA33" s="105">
        <v>17.399999999999999</v>
      </c>
      <c r="BB33" s="105">
        <v>29.5</v>
      </c>
      <c r="BC33" s="105">
        <v>32.6</v>
      </c>
      <c r="BD33" s="106">
        <v>973.4</v>
      </c>
    </row>
    <row r="34" spans="2:56" ht="12.75" x14ac:dyDescent="0.2">
      <c r="B34" s="104">
        <v>0.58333333333333337</v>
      </c>
      <c r="C34" s="105">
        <v>2.8</v>
      </c>
      <c r="D34" s="105">
        <v>1.3</v>
      </c>
      <c r="E34" s="105">
        <v>1.1000000000000001</v>
      </c>
      <c r="F34" s="105">
        <v>2</v>
      </c>
      <c r="G34" s="105">
        <v>16.100000000000001</v>
      </c>
      <c r="H34" s="105">
        <v>10</v>
      </c>
      <c r="I34" s="105">
        <v>4.7</v>
      </c>
      <c r="J34" s="105">
        <v>6.2</v>
      </c>
      <c r="K34" s="105">
        <v>11</v>
      </c>
      <c r="L34" s="105">
        <v>7.5</v>
      </c>
      <c r="M34" s="105">
        <v>10</v>
      </c>
      <c r="N34" s="105">
        <v>6</v>
      </c>
      <c r="O34" s="105">
        <v>18.2</v>
      </c>
      <c r="P34" s="105">
        <v>3.6</v>
      </c>
      <c r="Q34" s="105">
        <v>5.8</v>
      </c>
      <c r="R34" s="105">
        <v>2.9</v>
      </c>
      <c r="S34" s="105">
        <v>1.3</v>
      </c>
      <c r="T34" s="105">
        <v>4.4000000000000004</v>
      </c>
      <c r="U34" s="105">
        <v>3.8</v>
      </c>
      <c r="V34" s="105">
        <v>5</v>
      </c>
      <c r="W34" s="105">
        <v>5.3</v>
      </c>
      <c r="X34" s="105">
        <v>15.9</v>
      </c>
      <c r="Y34" s="105">
        <v>3.4</v>
      </c>
      <c r="Z34" s="105">
        <v>2.5</v>
      </c>
      <c r="AA34" s="105">
        <v>9.9</v>
      </c>
      <c r="AB34" s="105">
        <v>16.899999999999999</v>
      </c>
      <c r="AC34" s="105">
        <v>20.7</v>
      </c>
      <c r="AD34" s="105">
        <v>0.6</v>
      </c>
      <c r="AE34" s="105">
        <v>148.80000000000001</v>
      </c>
      <c r="AF34" s="105">
        <v>104.1</v>
      </c>
      <c r="AG34" s="105">
        <v>75.2</v>
      </c>
      <c r="AH34" s="105">
        <v>14.2</v>
      </c>
      <c r="AI34" s="105">
        <v>14.3</v>
      </c>
      <c r="AJ34" s="105">
        <v>4.0999999999999996</v>
      </c>
      <c r="AK34" s="105">
        <v>9.8000000000000007</v>
      </c>
      <c r="AL34" s="105"/>
      <c r="AM34" s="105">
        <v>15.4</v>
      </c>
      <c r="AN34" s="105">
        <v>15.3</v>
      </c>
      <c r="AO34" s="105">
        <v>19.399999999999999</v>
      </c>
      <c r="AP34" s="105">
        <v>18.8</v>
      </c>
      <c r="AQ34" s="105">
        <v>15.4</v>
      </c>
      <c r="AR34" s="105">
        <v>38.700000000000003</v>
      </c>
      <c r="AS34" s="105">
        <v>52.4</v>
      </c>
      <c r="AT34" s="105">
        <v>22.5</v>
      </c>
      <c r="AU34" s="105">
        <v>10.7</v>
      </c>
      <c r="AV34" s="105">
        <v>5.7</v>
      </c>
      <c r="AW34" s="105">
        <v>0.8</v>
      </c>
      <c r="AX34" s="105">
        <v>17.8</v>
      </c>
      <c r="AY34" s="105">
        <v>68.8</v>
      </c>
      <c r="AZ34" s="105">
        <v>14.1</v>
      </c>
      <c r="BA34" s="105">
        <v>16.2</v>
      </c>
      <c r="BB34" s="105">
        <v>29.9</v>
      </c>
      <c r="BC34" s="105">
        <v>51.8</v>
      </c>
      <c r="BD34" s="106">
        <v>983.09999999999991</v>
      </c>
    </row>
    <row r="35" spans="2:56" ht="12.75" x14ac:dyDescent="0.2">
      <c r="B35" s="104">
        <v>0.60416666666666663</v>
      </c>
      <c r="C35" s="105">
        <v>2.8</v>
      </c>
      <c r="D35" s="105">
        <v>1.3</v>
      </c>
      <c r="E35" s="105">
        <v>1.1000000000000001</v>
      </c>
      <c r="F35" s="105">
        <v>2</v>
      </c>
      <c r="G35" s="105">
        <v>16</v>
      </c>
      <c r="H35" s="105">
        <v>10</v>
      </c>
      <c r="I35" s="105">
        <v>4.7</v>
      </c>
      <c r="J35" s="105">
        <v>6.2</v>
      </c>
      <c r="K35" s="105">
        <v>11</v>
      </c>
      <c r="L35" s="105">
        <v>7.5</v>
      </c>
      <c r="M35" s="105">
        <v>10.3</v>
      </c>
      <c r="N35" s="105">
        <v>6</v>
      </c>
      <c r="O35" s="105">
        <v>18.100000000000001</v>
      </c>
      <c r="P35" s="105">
        <v>3.6</v>
      </c>
      <c r="Q35" s="105">
        <v>5.8</v>
      </c>
      <c r="R35" s="105">
        <v>2.9</v>
      </c>
      <c r="S35" s="105">
        <v>1.3</v>
      </c>
      <c r="T35" s="105">
        <v>4.4000000000000004</v>
      </c>
      <c r="U35" s="105">
        <v>3.6</v>
      </c>
      <c r="V35" s="105">
        <v>5.2</v>
      </c>
      <c r="W35" s="105">
        <v>5.3</v>
      </c>
      <c r="X35" s="105">
        <v>14.3</v>
      </c>
      <c r="Y35" s="105">
        <v>3.4</v>
      </c>
      <c r="Z35" s="105">
        <v>2.5</v>
      </c>
      <c r="AA35" s="105">
        <v>9.6999999999999993</v>
      </c>
      <c r="AB35" s="105">
        <v>16.899999999999999</v>
      </c>
      <c r="AC35" s="105">
        <v>20.8</v>
      </c>
      <c r="AD35" s="105">
        <v>0.6</v>
      </c>
      <c r="AE35" s="105">
        <v>146.80000000000001</v>
      </c>
      <c r="AF35" s="105">
        <v>101.8</v>
      </c>
      <c r="AG35" s="105">
        <v>112.6</v>
      </c>
      <c r="AH35" s="105">
        <v>13.6</v>
      </c>
      <c r="AI35" s="105">
        <v>14.3</v>
      </c>
      <c r="AJ35" s="105">
        <v>4.2</v>
      </c>
      <c r="AK35" s="105">
        <v>9.8000000000000007</v>
      </c>
      <c r="AL35" s="105"/>
      <c r="AM35" s="105">
        <v>13.1</v>
      </c>
      <c r="AN35" s="105">
        <v>13.6</v>
      </c>
      <c r="AO35" s="105">
        <v>19.399999999999999</v>
      </c>
      <c r="AP35" s="105">
        <v>18.7</v>
      </c>
      <c r="AQ35" s="105">
        <v>15.2</v>
      </c>
      <c r="AR35" s="105">
        <v>37.9</v>
      </c>
      <c r="AS35" s="105">
        <v>49.1</v>
      </c>
      <c r="AT35" s="105">
        <v>25.5</v>
      </c>
      <c r="AU35" s="105">
        <v>8.1999999999999993</v>
      </c>
      <c r="AV35" s="105">
        <v>6</v>
      </c>
      <c r="AW35" s="105">
        <v>0.5</v>
      </c>
      <c r="AX35" s="105">
        <v>16.5</v>
      </c>
      <c r="AY35" s="105">
        <v>67</v>
      </c>
      <c r="AZ35" s="105">
        <v>14.7</v>
      </c>
      <c r="BA35" s="105">
        <v>16.600000000000001</v>
      </c>
      <c r="BB35" s="105">
        <v>29.9</v>
      </c>
      <c r="BC35" s="105">
        <v>56.4</v>
      </c>
      <c r="BD35" s="106">
        <v>1008.7000000000002</v>
      </c>
    </row>
    <row r="36" spans="2:56" ht="12.75" x14ac:dyDescent="0.2">
      <c r="B36" s="104">
        <v>0.625</v>
      </c>
      <c r="C36" s="105">
        <v>2.8</v>
      </c>
      <c r="D36" s="105">
        <v>1.3</v>
      </c>
      <c r="E36" s="105">
        <v>1.1000000000000001</v>
      </c>
      <c r="F36" s="105">
        <v>2</v>
      </c>
      <c r="G36" s="105">
        <v>16</v>
      </c>
      <c r="H36" s="105">
        <v>10</v>
      </c>
      <c r="I36" s="105">
        <v>4.7</v>
      </c>
      <c r="J36" s="105">
        <v>6.2</v>
      </c>
      <c r="K36" s="105">
        <v>10.7</v>
      </c>
      <c r="L36" s="105">
        <v>7.4</v>
      </c>
      <c r="M36" s="105">
        <v>10.4</v>
      </c>
      <c r="N36" s="105">
        <v>6</v>
      </c>
      <c r="O36" s="105">
        <v>17.7</v>
      </c>
      <c r="P36" s="105">
        <v>3.6</v>
      </c>
      <c r="Q36" s="105">
        <v>5.8</v>
      </c>
      <c r="R36" s="105">
        <v>2.8</v>
      </c>
      <c r="S36" s="105">
        <v>1.3</v>
      </c>
      <c r="T36" s="105">
        <v>4.4000000000000004</v>
      </c>
      <c r="U36" s="105">
        <v>3.3</v>
      </c>
      <c r="V36" s="105">
        <v>5.2</v>
      </c>
      <c r="W36" s="105">
        <v>5.3</v>
      </c>
      <c r="X36" s="105">
        <v>14.4</v>
      </c>
      <c r="Y36" s="105">
        <v>3.4</v>
      </c>
      <c r="Z36" s="105">
        <v>2.5</v>
      </c>
      <c r="AA36" s="105">
        <v>9.4</v>
      </c>
      <c r="AB36" s="105">
        <v>16.899999999999999</v>
      </c>
      <c r="AC36" s="105">
        <v>20.6</v>
      </c>
      <c r="AD36" s="105">
        <v>0.6</v>
      </c>
      <c r="AE36" s="105">
        <v>141.6</v>
      </c>
      <c r="AF36" s="105">
        <v>98.1</v>
      </c>
      <c r="AG36" s="105">
        <v>117.1</v>
      </c>
      <c r="AH36" s="105">
        <v>12.8</v>
      </c>
      <c r="AI36" s="105">
        <v>14.3</v>
      </c>
      <c r="AJ36" s="105">
        <v>4.0999999999999996</v>
      </c>
      <c r="AK36" s="105">
        <v>9.8000000000000007</v>
      </c>
      <c r="AL36" s="105"/>
      <c r="AM36" s="105">
        <v>11.5</v>
      </c>
      <c r="AN36" s="105">
        <v>11.7</v>
      </c>
      <c r="AO36" s="105">
        <v>18.600000000000001</v>
      </c>
      <c r="AP36" s="105">
        <v>18.2</v>
      </c>
      <c r="AQ36" s="105">
        <v>14.9</v>
      </c>
      <c r="AR36" s="105">
        <v>37.5</v>
      </c>
      <c r="AS36" s="105">
        <v>49.9</v>
      </c>
      <c r="AT36" s="105">
        <v>30.4</v>
      </c>
      <c r="AU36" s="105">
        <v>10.9</v>
      </c>
      <c r="AV36" s="105">
        <v>5.8</v>
      </c>
      <c r="AW36" s="105">
        <v>0.6</v>
      </c>
      <c r="AX36" s="105">
        <v>19.2</v>
      </c>
      <c r="AY36" s="105">
        <v>61.2</v>
      </c>
      <c r="AZ36" s="105">
        <v>13</v>
      </c>
      <c r="BA36" s="105">
        <v>16.899999999999999</v>
      </c>
      <c r="BB36" s="105">
        <v>30</v>
      </c>
      <c r="BC36" s="105">
        <v>54.1</v>
      </c>
      <c r="BD36" s="106">
        <v>998</v>
      </c>
    </row>
    <row r="37" spans="2:56" ht="12.75" x14ac:dyDescent="0.2">
      <c r="B37" s="104">
        <v>0.64583333333333337</v>
      </c>
      <c r="C37" s="105">
        <v>2.8</v>
      </c>
      <c r="D37" s="105">
        <v>1.3</v>
      </c>
      <c r="E37" s="105">
        <v>1.1000000000000001</v>
      </c>
      <c r="F37" s="105">
        <v>2</v>
      </c>
      <c r="G37" s="105">
        <v>16</v>
      </c>
      <c r="H37" s="105">
        <v>9.9</v>
      </c>
      <c r="I37" s="105">
        <v>4.8</v>
      </c>
      <c r="J37" s="105">
        <v>6.2</v>
      </c>
      <c r="K37" s="105">
        <v>10.7</v>
      </c>
      <c r="L37" s="105">
        <v>7.3</v>
      </c>
      <c r="M37" s="105">
        <v>9.9</v>
      </c>
      <c r="N37" s="105">
        <v>6</v>
      </c>
      <c r="O37" s="105">
        <v>17.7</v>
      </c>
      <c r="P37" s="105">
        <v>3.6</v>
      </c>
      <c r="Q37" s="105">
        <v>5.8</v>
      </c>
      <c r="R37" s="105">
        <v>2.8</v>
      </c>
      <c r="S37" s="105">
        <v>1.3</v>
      </c>
      <c r="T37" s="105">
        <v>3.7</v>
      </c>
      <c r="U37" s="105">
        <v>3.2</v>
      </c>
      <c r="V37" s="105">
        <v>5.2</v>
      </c>
      <c r="W37" s="105">
        <v>5.3</v>
      </c>
      <c r="X37" s="105">
        <v>14.4</v>
      </c>
      <c r="Y37" s="105">
        <v>3.4</v>
      </c>
      <c r="Z37" s="105">
        <v>2.4</v>
      </c>
      <c r="AA37" s="105">
        <v>9.1999999999999993</v>
      </c>
      <c r="AB37" s="105">
        <v>16.899999999999999</v>
      </c>
      <c r="AC37" s="105">
        <v>20.5</v>
      </c>
      <c r="AD37" s="105">
        <v>0.6</v>
      </c>
      <c r="AE37" s="105">
        <v>134.9</v>
      </c>
      <c r="AF37" s="105">
        <v>93.2</v>
      </c>
      <c r="AG37" s="105">
        <v>116.5</v>
      </c>
      <c r="AH37" s="105">
        <v>12.6</v>
      </c>
      <c r="AI37" s="105">
        <v>14.3</v>
      </c>
      <c r="AJ37" s="105">
        <v>4</v>
      </c>
      <c r="AK37" s="105">
        <v>9.6999999999999993</v>
      </c>
      <c r="AL37" s="105"/>
      <c r="AM37" s="105">
        <v>9.3000000000000007</v>
      </c>
      <c r="AN37" s="105">
        <v>9.5</v>
      </c>
      <c r="AO37" s="105">
        <v>17.3</v>
      </c>
      <c r="AP37" s="105">
        <v>17.2</v>
      </c>
      <c r="AQ37" s="105">
        <v>14</v>
      </c>
      <c r="AR37" s="105">
        <v>34.700000000000003</v>
      </c>
      <c r="AS37" s="105">
        <v>55.6</v>
      </c>
      <c r="AT37" s="105">
        <v>37.4</v>
      </c>
      <c r="AU37" s="105">
        <v>11</v>
      </c>
      <c r="AV37" s="105">
        <v>5.3</v>
      </c>
      <c r="AW37" s="105">
        <v>0.8</v>
      </c>
      <c r="AX37" s="105">
        <v>19.7</v>
      </c>
      <c r="AY37" s="105">
        <v>64.099999999999994</v>
      </c>
      <c r="AZ37" s="105">
        <v>13.8</v>
      </c>
      <c r="BA37" s="105">
        <v>17.5</v>
      </c>
      <c r="BB37" s="105">
        <v>30</v>
      </c>
      <c r="BC37" s="105">
        <v>55</v>
      </c>
      <c r="BD37" s="106">
        <v>991.39999999999986</v>
      </c>
    </row>
    <row r="38" spans="2:56" ht="12.75" x14ac:dyDescent="0.2">
      <c r="B38" s="111">
        <v>0.66666666666666663</v>
      </c>
      <c r="C38" s="112">
        <v>2.8</v>
      </c>
      <c r="D38" s="112">
        <v>1.3</v>
      </c>
      <c r="E38" s="112">
        <v>1.1000000000000001</v>
      </c>
      <c r="F38" s="112">
        <v>2</v>
      </c>
      <c r="G38" s="112">
        <v>16.2</v>
      </c>
      <c r="H38" s="112">
        <v>9.9</v>
      </c>
      <c r="I38" s="112">
        <v>4.8</v>
      </c>
      <c r="J38" s="112">
        <v>6.2</v>
      </c>
      <c r="K38" s="112">
        <v>10.3</v>
      </c>
      <c r="L38" s="112">
        <v>7.5</v>
      </c>
      <c r="M38" s="112">
        <v>10.5</v>
      </c>
      <c r="N38" s="112">
        <v>6</v>
      </c>
      <c r="O38" s="112">
        <v>17.7</v>
      </c>
      <c r="P38" s="112">
        <v>3.6</v>
      </c>
      <c r="Q38" s="112">
        <v>5.8</v>
      </c>
      <c r="R38" s="112">
        <v>2.9</v>
      </c>
      <c r="S38" s="112">
        <v>1.2</v>
      </c>
      <c r="T38" s="112">
        <v>3.7</v>
      </c>
      <c r="U38" s="112">
        <v>3.2</v>
      </c>
      <c r="V38" s="112">
        <v>5</v>
      </c>
      <c r="W38" s="112">
        <v>5.3</v>
      </c>
      <c r="X38" s="112">
        <v>8.9</v>
      </c>
      <c r="Y38" s="112">
        <v>3.4</v>
      </c>
      <c r="Z38" s="112">
        <v>2.5</v>
      </c>
      <c r="AA38" s="112">
        <v>9.1</v>
      </c>
      <c r="AB38" s="112">
        <v>16.899999999999999</v>
      </c>
      <c r="AC38" s="112">
        <v>20.9</v>
      </c>
      <c r="AD38" s="112">
        <v>0.6</v>
      </c>
      <c r="AE38" s="112">
        <v>122.6</v>
      </c>
      <c r="AF38" s="112">
        <v>84.6</v>
      </c>
      <c r="AG38" s="112">
        <v>116.8</v>
      </c>
      <c r="AH38" s="112">
        <v>12.8</v>
      </c>
      <c r="AI38" s="112">
        <v>14.3</v>
      </c>
      <c r="AJ38" s="112">
        <v>4</v>
      </c>
      <c r="AK38" s="112">
        <v>9.6</v>
      </c>
      <c r="AL38" s="112"/>
      <c r="AM38" s="112">
        <v>6.6</v>
      </c>
      <c r="AN38" s="112">
        <v>7</v>
      </c>
      <c r="AO38" s="112">
        <v>15.4</v>
      </c>
      <c r="AP38" s="112">
        <v>13.7</v>
      </c>
      <c r="AQ38" s="112">
        <v>11.7</v>
      </c>
      <c r="AR38" s="112">
        <v>31.1</v>
      </c>
      <c r="AS38" s="112">
        <v>59.3</v>
      </c>
      <c r="AT38" s="112">
        <v>36.299999999999997</v>
      </c>
      <c r="AU38" s="112">
        <v>8.9</v>
      </c>
      <c r="AV38" s="112">
        <v>7.4</v>
      </c>
      <c r="AW38" s="112">
        <v>0.4</v>
      </c>
      <c r="AX38" s="112">
        <v>19.7</v>
      </c>
      <c r="AY38" s="112">
        <v>68.2</v>
      </c>
      <c r="AZ38" s="112">
        <v>13.9</v>
      </c>
      <c r="BA38" s="112">
        <v>17.100000000000001</v>
      </c>
      <c r="BB38" s="112">
        <v>29.7</v>
      </c>
      <c r="BC38" s="112">
        <v>62.4</v>
      </c>
      <c r="BD38" s="113">
        <v>962.8</v>
      </c>
    </row>
    <row r="39" spans="2:56" ht="12.75" x14ac:dyDescent="0.2">
      <c r="B39" s="104">
        <v>0.6875</v>
      </c>
      <c r="C39" s="105">
        <v>2.8</v>
      </c>
      <c r="D39" s="105">
        <v>1.3</v>
      </c>
      <c r="E39" s="105">
        <v>1.1000000000000001</v>
      </c>
      <c r="F39" s="105">
        <v>2</v>
      </c>
      <c r="G39" s="105">
        <v>16</v>
      </c>
      <c r="H39" s="105">
        <v>10</v>
      </c>
      <c r="I39" s="105">
        <v>4.7</v>
      </c>
      <c r="J39" s="105">
        <v>6.2</v>
      </c>
      <c r="K39" s="105">
        <v>10.4</v>
      </c>
      <c r="L39" s="105">
        <v>7.4</v>
      </c>
      <c r="M39" s="105">
        <v>10.3</v>
      </c>
      <c r="N39" s="105">
        <v>5.9</v>
      </c>
      <c r="O39" s="105">
        <v>18.100000000000001</v>
      </c>
      <c r="P39" s="105">
        <v>3.6</v>
      </c>
      <c r="Q39" s="105">
        <v>5.8</v>
      </c>
      <c r="R39" s="105">
        <v>2.6</v>
      </c>
      <c r="S39" s="105">
        <v>1.2</v>
      </c>
      <c r="T39" s="105">
        <v>3.7</v>
      </c>
      <c r="U39" s="105">
        <v>3.2</v>
      </c>
      <c r="V39" s="105">
        <v>5</v>
      </c>
      <c r="W39" s="105">
        <v>5.2</v>
      </c>
      <c r="X39" s="105">
        <v>7.5</v>
      </c>
      <c r="Y39" s="105">
        <v>3.5</v>
      </c>
      <c r="Z39" s="105">
        <v>2.5</v>
      </c>
      <c r="AA39" s="105">
        <v>9.1</v>
      </c>
      <c r="AB39" s="105">
        <v>16.899999999999999</v>
      </c>
      <c r="AC39" s="105">
        <v>20.6</v>
      </c>
      <c r="AD39" s="105">
        <v>0.6</v>
      </c>
      <c r="AE39" s="105">
        <v>80.3</v>
      </c>
      <c r="AF39" s="105">
        <v>61.8</v>
      </c>
      <c r="AG39" s="105">
        <v>116.9</v>
      </c>
      <c r="AH39" s="105">
        <v>13.8</v>
      </c>
      <c r="AI39" s="105">
        <v>15.1</v>
      </c>
      <c r="AJ39" s="105">
        <v>4</v>
      </c>
      <c r="AK39" s="105">
        <v>9.5</v>
      </c>
      <c r="AL39" s="105"/>
      <c r="AM39" s="105">
        <v>1</v>
      </c>
      <c r="AN39" s="105">
        <v>4.5</v>
      </c>
      <c r="AO39" s="105">
        <v>8.5</v>
      </c>
      <c r="AP39" s="105">
        <v>7.6</v>
      </c>
      <c r="AQ39" s="105">
        <v>6.6</v>
      </c>
      <c r="AR39" s="105">
        <v>21.5</v>
      </c>
      <c r="AS39" s="105">
        <v>57.6</v>
      </c>
      <c r="AT39" s="105">
        <v>40.299999999999997</v>
      </c>
      <c r="AU39" s="105">
        <v>8.1</v>
      </c>
      <c r="AV39" s="105">
        <v>6.1</v>
      </c>
      <c r="AW39" s="105">
        <v>0.2</v>
      </c>
      <c r="AX39" s="105">
        <v>17.899999999999999</v>
      </c>
      <c r="AY39" s="105">
        <v>65</v>
      </c>
      <c r="AZ39" s="105">
        <v>14.5</v>
      </c>
      <c r="BA39" s="105">
        <v>16.7</v>
      </c>
      <c r="BB39" s="105">
        <v>30</v>
      </c>
      <c r="BC39" s="105">
        <v>65.2</v>
      </c>
      <c r="BD39" s="106">
        <v>859.9000000000002</v>
      </c>
    </row>
    <row r="40" spans="2:56" ht="12.75" x14ac:dyDescent="0.2">
      <c r="B40" s="104">
        <v>0.70833333333333337</v>
      </c>
      <c r="C40" s="105">
        <v>2.8</v>
      </c>
      <c r="D40" s="105">
        <v>1.3</v>
      </c>
      <c r="E40" s="105">
        <v>1.1000000000000001</v>
      </c>
      <c r="F40" s="105">
        <v>2</v>
      </c>
      <c r="G40" s="105">
        <v>16</v>
      </c>
      <c r="H40" s="105">
        <v>10.1</v>
      </c>
      <c r="I40" s="105">
        <v>4.8</v>
      </c>
      <c r="J40" s="105">
        <v>6</v>
      </c>
      <c r="K40" s="105">
        <v>10.5</v>
      </c>
      <c r="L40" s="105">
        <v>7.5</v>
      </c>
      <c r="M40" s="105">
        <v>10.3</v>
      </c>
      <c r="N40" s="105">
        <v>6</v>
      </c>
      <c r="O40" s="105">
        <v>18.2</v>
      </c>
      <c r="P40" s="105">
        <v>3.6</v>
      </c>
      <c r="Q40" s="105">
        <v>5.8</v>
      </c>
      <c r="R40" s="105">
        <v>2.7</v>
      </c>
      <c r="S40" s="105">
        <v>1.1000000000000001</v>
      </c>
      <c r="T40" s="105">
        <v>4.7</v>
      </c>
      <c r="U40" s="105">
        <v>3.4</v>
      </c>
      <c r="V40" s="105">
        <v>4.8</v>
      </c>
      <c r="W40" s="105">
        <v>5.2</v>
      </c>
      <c r="X40" s="105">
        <v>7.5</v>
      </c>
      <c r="Y40" s="105">
        <v>3.4</v>
      </c>
      <c r="Z40" s="105">
        <v>2.5</v>
      </c>
      <c r="AA40" s="105">
        <v>9.1</v>
      </c>
      <c r="AB40" s="105">
        <v>16.899999999999999</v>
      </c>
      <c r="AC40" s="105">
        <v>20.7</v>
      </c>
      <c r="AD40" s="105">
        <v>0.6</v>
      </c>
      <c r="AE40" s="105">
        <v>37.1</v>
      </c>
      <c r="AF40" s="105">
        <v>31.2</v>
      </c>
      <c r="AG40" s="105">
        <v>116.7</v>
      </c>
      <c r="AH40" s="105">
        <v>14.2</v>
      </c>
      <c r="AI40" s="105">
        <v>15.4</v>
      </c>
      <c r="AJ40" s="105">
        <v>4</v>
      </c>
      <c r="AK40" s="105">
        <v>9.4</v>
      </c>
      <c r="AL40" s="105"/>
      <c r="AM40" s="105">
        <v>0.8</v>
      </c>
      <c r="AN40" s="105">
        <v>2.2000000000000002</v>
      </c>
      <c r="AO40" s="105">
        <v>2.2999999999999998</v>
      </c>
      <c r="AP40" s="105">
        <v>3.9</v>
      </c>
      <c r="AQ40" s="105">
        <v>3.1</v>
      </c>
      <c r="AR40" s="105">
        <v>9.9</v>
      </c>
      <c r="AS40" s="105">
        <v>58.4</v>
      </c>
      <c r="AT40" s="105">
        <v>43.7</v>
      </c>
      <c r="AU40" s="105">
        <v>12</v>
      </c>
      <c r="AV40" s="105">
        <v>5.4</v>
      </c>
      <c r="AW40" s="105">
        <v>0.1</v>
      </c>
      <c r="AX40" s="105">
        <v>18.600000000000001</v>
      </c>
      <c r="AY40" s="105">
        <v>66.5</v>
      </c>
      <c r="AZ40" s="105">
        <v>15.4</v>
      </c>
      <c r="BA40" s="105">
        <v>16.399999999999999</v>
      </c>
      <c r="BB40" s="105">
        <v>30</v>
      </c>
      <c r="BC40" s="105">
        <v>66.099999999999994</v>
      </c>
      <c r="BD40" s="106">
        <v>771.39999999999986</v>
      </c>
    </row>
    <row r="41" spans="2:56" ht="12.75" x14ac:dyDescent="0.2">
      <c r="B41" s="104">
        <v>0.72916666666666663</v>
      </c>
      <c r="C41" s="105">
        <v>2.8</v>
      </c>
      <c r="D41" s="105">
        <v>1.4</v>
      </c>
      <c r="E41" s="105">
        <v>1.1000000000000001</v>
      </c>
      <c r="F41" s="105">
        <v>2</v>
      </c>
      <c r="G41" s="105">
        <v>16</v>
      </c>
      <c r="H41" s="105">
        <v>10</v>
      </c>
      <c r="I41" s="105">
        <v>4.9000000000000004</v>
      </c>
      <c r="J41" s="105">
        <v>6</v>
      </c>
      <c r="K41" s="105">
        <v>10.7</v>
      </c>
      <c r="L41" s="105">
        <v>7.5</v>
      </c>
      <c r="M41" s="105">
        <v>10.3</v>
      </c>
      <c r="N41" s="105">
        <v>6</v>
      </c>
      <c r="O41" s="105">
        <v>18</v>
      </c>
      <c r="P41" s="105">
        <v>3.6</v>
      </c>
      <c r="Q41" s="105">
        <v>5.8</v>
      </c>
      <c r="R41" s="105">
        <v>3</v>
      </c>
      <c r="S41" s="105">
        <v>1</v>
      </c>
      <c r="T41" s="105">
        <v>4.7</v>
      </c>
      <c r="U41" s="105">
        <v>3.4</v>
      </c>
      <c r="V41" s="105">
        <v>4.8</v>
      </c>
      <c r="W41" s="105">
        <v>5.2</v>
      </c>
      <c r="X41" s="105">
        <v>7.6</v>
      </c>
      <c r="Y41" s="105">
        <v>3.4</v>
      </c>
      <c r="Z41" s="105">
        <v>2.5</v>
      </c>
      <c r="AA41" s="105">
        <v>9.1</v>
      </c>
      <c r="AB41" s="105">
        <v>16.899999999999999</v>
      </c>
      <c r="AC41" s="105">
        <v>20.7</v>
      </c>
      <c r="AD41" s="105">
        <v>0.6</v>
      </c>
      <c r="AE41" s="105">
        <v>5</v>
      </c>
      <c r="AF41" s="105">
        <v>5.3</v>
      </c>
      <c r="AG41" s="105">
        <v>116.6</v>
      </c>
      <c r="AH41" s="105">
        <v>13.4</v>
      </c>
      <c r="AI41" s="105">
        <v>15.7</v>
      </c>
      <c r="AJ41" s="105">
        <v>4</v>
      </c>
      <c r="AK41" s="105">
        <v>9.1999999999999993</v>
      </c>
      <c r="AL41" s="105"/>
      <c r="AM41" s="105">
        <v>0.5</v>
      </c>
      <c r="AN41" s="105">
        <v>0.5</v>
      </c>
      <c r="AO41" s="105">
        <v>0</v>
      </c>
      <c r="AP41" s="105">
        <v>0.1</v>
      </c>
      <c r="AQ41" s="105">
        <v>0.1</v>
      </c>
      <c r="AR41" s="105">
        <v>1.4</v>
      </c>
      <c r="AS41" s="105">
        <v>45.8</v>
      </c>
      <c r="AT41" s="105">
        <v>39.4</v>
      </c>
      <c r="AU41" s="105">
        <v>11.3</v>
      </c>
      <c r="AV41" s="105">
        <v>6</v>
      </c>
      <c r="AW41" s="105">
        <v>0.1</v>
      </c>
      <c r="AX41" s="105">
        <v>18.2</v>
      </c>
      <c r="AY41" s="105">
        <v>68.900000000000006</v>
      </c>
      <c r="AZ41" s="105">
        <v>15.7</v>
      </c>
      <c r="BA41" s="105">
        <v>17.100000000000001</v>
      </c>
      <c r="BB41" s="105">
        <v>30.1</v>
      </c>
      <c r="BC41" s="105">
        <v>59.9</v>
      </c>
      <c r="BD41" s="106">
        <v>673.30000000000007</v>
      </c>
    </row>
    <row r="42" spans="2:56" ht="12.75" x14ac:dyDescent="0.2">
      <c r="B42" s="104">
        <v>0.75</v>
      </c>
      <c r="C42" s="105">
        <v>2.9</v>
      </c>
      <c r="D42" s="105">
        <v>1.5</v>
      </c>
      <c r="E42" s="105">
        <v>1.1000000000000001</v>
      </c>
      <c r="F42" s="105">
        <v>2</v>
      </c>
      <c r="G42" s="105">
        <v>16</v>
      </c>
      <c r="H42" s="105">
        <v>10</v>
      </c>
      <c r="I42" s="105">
        <v>4.8</v>
      </c>
      <c r="J42" s="105">
        <v>6.1</v>
      </c>
      <c r="K42" s="105">
        <v>11.5</v>
      </c>
      <c r="L42" s="105">
        <v>6.7</v>
      </c>
      <c r="M42" s="105">
        <v>10.4</v>
      </c>
      <c r="N42" s="105">
        <v>6</v>
      </c>
      <c r="O42" s="105">
        <v>17.7</v>
      </c>
      <c r="P42" s="105">
        <v>3.6</v>
      </c>
      <c r="Q42" s="105">
        <v>5.8</v>
      </c>
      <c r="R42" s="105">
        <v>2.9</v>
      </c>
      <c r="S42" s="105">
        <v>0.9</v>
      </c>
      <c r="T42" s="105">
        <v>4.4000000000000004</v>
      </c>
      <c r="U42" s="105">
        <v>3.6</v>
      </c>
      <c r="V42" s="105">
        <v>5</v>
      </c>
      <c r="W42" s="105">
        <v>5.2</v>
      </c>
      <c r="X42" s="105">
        <v>7.4</v>
      </c>
      <c r="Y42" s="105">
        <v>3.4</v>
      </c>
      <c r="Z42" s="105">
        <v>2.5</v>
      </c>
      <c r="AA42" s="105">
        <v>9.1</v>
      </c>
      <c r="AB42" s="105">
        <v>16.899999999999999</v>
      </c>
      <c r="AC42" s="105">
        <v>21</v>
      </c>
      <c r="AD42" s="105">
        <v>0.4</v>
      </c>
      <c r="AE42" s="105">
        <v>0</v>
      </c>
      <c r="AF42" s="105">
        <v>0</v>
      </c>
      <c r="AG42" s="105">
        <v>116.7</v>
      </c>
      <c r="AH42" s="105">
        <v>12.8</v>
      </c>
      <c r="AI42" s="105">
        <v>17.2</v>
      </c>
      <c r="AJ42" s="105">
        <v>4.3</v>
      </c>
      <c r="AK42" s="105">
        <v>8.8000000000000007</v>
      </c>
      <c r="AL42" s="105"/>
      <c r="AM42" s="105">
        <v>0</v>
      </c>
      <c r="AN42" s="105">
        <v>0</v>
      </c>
      <c r="AO42" s="105">
        <v>0</v>
      </c>
      <c r="AP42" s="105">
        <v>0</v>
      </c>
      <c r="AQ42" s="105">
        <v>0</v>
      </c>
      <c r="AR42" s="105">
        <v>0</v>
      </c>
      <c r="AS42" s="105">
        <v>40</v>
      </c>
      <c r="AT42" s="105">
        <v>32.5</v>
      </c>
      <c r="AU42" s="105">
        <v>7.2</v>
      </c>
      <c r="AV42" s="105">
        <v>5.8</v>
      </c>
      <c r="AW42" s="105">
        <v>0</v>
      </c>
      <c r="AX42" s="105">
        <v>17.899999999999999</v>
      </c>
      <c r="AY42" s="105">
        <v>66</v>
      </c>
      <c r="AZ42" s="105">
        <v>15</v>
      </c>
      <c r="BA42" s="105">
        <v>16</v>
      </c>
      <c r="BB42" s="105">
        <v>29.1</v>
      </c>
      <c r="BC42" s="105">
        <v>56.6</v>
      </c>
      <c r="BD42" s="106">
        <v>634.70000000000005</v>
      </c>
    </row>
    <row r="43" spans="2:56" ht="12.75" x14ac:dyDescent="0.2">
      <c r="B43" s="104">
        <v>0.77083333333333337</v>
      </c>
      <c r="C43" s="105">
        <v>2.9</v>
      </c>
      <c r="D43" s="105">
        <v>1.5</v>
      </c>
      <c r="E43" s="105">
        <v>1.1000000000000001</v>
      </c>
      <c r="F43" s="105">
        <v>2</v>
      </c>
      <c r="G43" s="105">
        <v>15</v>
      </c>
      <c r="H43" s="105">
        <v>10</v>
      </c>
      <c r="I43" s="105">
        <v>4.8</v>
      </c>
      <c r="J43" s="105">
        <v>6.1</v>
      </c>
      <c r="K43" s="105">
        <v>11.5</v>
      </c>
      <c r="L43" s="105">
        <v>6.6</v>
      </c>
      <c r="M43" s="105">
        <v>10.1</v>
      </c>
      <c r="N43" s="105">
        <v>5.9</v>
      </c>
      <c r="O43" s="105">
        <v>17.899999999999999</v>
      </c>
      <c r="P43" s="105">
        <v>3.6</v>
      </c>
      <c r="Q43" s="105">
        <v>5.8</v>
      </c>
      <c r="R43" s="105">
        <v>2.9</v>
      </c>
      <c r="S43" s="105">
        <v>0.8</v>
      </c>
      <c r="T43" s="105">
        <v>5.7</v>
      </c>
      <c r="U43" s="105">
        <v>3.6</v>
      </c>
      <c r="V43" s="105">
        <v>5</v>
      </c>
      <c r="W43" s="105">
        <v>5.2</v>
      </c>
      <c r="X43" s="105">
        <v>7.4</v>
      </c>
      <c r="Y43" s="105">
        <v>3.4</v>
      </c>
      <c r="Z43" s="105">
        <v>2.5</v>
      </c>
      <c r="AA43" s="105">
        <v>8.9</v>
      </c>
      <c r="AB43" s="105">
        <v>16.899999999999999</v>
      </c>
      <c r="AC43" s="105">
        <v>20.5</v>
      </c>
      <c r="AD43" s="105">
        <v>0.4</v>
      </c>
      <c r="AE43" s="105">
        <v>0</v>
      </c>
      <c r="AF43" s="105">
        <v>0</v>
      </c>
      <c r="AG43" s="105">
        <v>116.9</v>
      </c>
      <c r="AH43" s="105">
        <v>13</v>
      </c>
      <c r="AI43" s="105">
        <v>20.8</v>
      </c>
      <c r="AJ43" s="105">
        <v>5.0999999999999996</v>
      </c>
      <c r="AK43" s="105">
        <v>9.1</v>
      </c>
      <c r="AL43" s="105"/>
      <c r="AM43" s="105">
        <v>0</v>
      </c>
      <c r="AN43" s="105">
        <v>0</v>
      </c>
      <c r="AO43" s="105">
        <v>0</v>
      </c>
      <c r="AP43" s="105">
        <v>0</v>
      </c>
      <c r="AQ43" s="105">
        <v>0</v>
      </c>
      <c r="AR43" s="105">
        <v>0</v>
      </c>
      <c r="AS43" s="105">
        <v>32.4</v>
      </c>
      <c r="AT43" s="105">
        <v>31.6</v>
      </c>
      <c r="AU43" s="105">
        <v>6.4</v>
      </c>
      <c r="AV43" s="105">
        <v>4.5</v>
      </c>
      <c r="AW43" s="105">
        <v>0</v>
      </c>
      <c r="AX43" s="105">
        <v>17.600000000000001</v>
      </c>
      <c r="AY43" s="105">
        <v>61.9</v>
      </c>
      <c r="AZ43" s="105">
        <v>14.7</v>
      </c>
      <c r="BA43" s="105">
        <v>16</v>
      </c>
      <c r="BB43" s="105">
        <v>28</v>
      </c>
      <c r="BC43" s="105">
        <v>52</v>
      </c>
      <c r="BD43" s="106">
        <v>618.00000000000011</v>
      </c>
    </row>
    <row r="44" spans="2:56" ht="12.75" x14ac:dyDescent="0.2">
      <c r="B44" s="104">
        <v>0.79166666666666663</v>
      </c>
      <c r="C44" s="105">
        <v>3</v>
      </c>
      <c r="D44" s="105">
        <v>1.5</v>
      </c>
      <c r="E44" s="105">
        <v>1.1000000000000001</v>
      </c>
      <c r="F44" s="105">
        <v>2.1</v>
      </c>
      <c r="G44" s="105">
        <v>14.8</v>
      </c>
      <c r="H44" s="105">
        <v>9.9</v>
      </c>
      <c r="I44" s="105">
        <v>4.7</v>
      </c>
      <c r="J44" s="105">
        <v>6.1</v>
      </c>
      <c r="K44" s="105">
        <v>11.3</v>
      </c>
      <c r="L44" s="105">
        <v>6.7</v>
      </c>
      <c r="M44" s="105">
        <v>10.3</v>
      </c>
      <c r="N44" s="105">
        <v>6</v>
      </c>
      <c r="O44" s="105">
        <v>18</v>
      </c>
      <c r="P44" s="105">
        <v>3.6</v>
      </c>
      <c r="Q44" s="105">
        <v>5.8</v>
      </c>
      <c r="R44" s="105">
        <v>2.8</v>
      </c>
      <c r="S44" s="105">
        <v>0.3</v>
      </c>
      <c r="T44" s="105">
        <v>5.5</v>
      </c>
      <c r="U44" s="105">
        <v>3.6</v>
      </c>
      <c r="V44" s="105">
        <v>5</v>
      </c>
      <c r="W44" s="105">
        <v>5.2</v>
      </c>
      <c r="X44" s="105">
        <v>16.399999999999999</v>
      </c>
      <c r="Y44" s="105">
        <v>3.5</v>
      </c>
      <c r="Z44" s="105">
        <v>2.5</v>
      </c>
      <c r="AA44" s="105">
        <v>9.5</v>
      </c>
      <c r="AB44" s="105">
        <v>16.899999999999999</v>
      </c>
      <c r="AC44" s="105">
        <v>20.7</v>
      </c>
      <c r="AD44" s="105">
        <v>0.4</v>
      </c>
      <c r="AE44" s="105">
        <v>0</v>
      </c>
      <c r="AF44" s="105">
        <v>0</v>
      </c>
      <c r="AG44" s="105">
        <v>116.2</v>
      </c>
      <c r="AH44" s="105">
        <v>13.6</v>
      </c>
      <c r="AI44" s="105">
        <v>21.4</v>
      </c>
      <c r="AJ44" s="105">
        <v>5.4</v>
      </c>
      <c r="AK44" s="105">
        <v>9.1</v>
      </c>
      <c r="AL44" s="105"/>
      <c r="AM44" s="105">
        <v>0</v>
      </c>
      <c r="AN44" s="105">
        <v>0</v>
      </c>
      <c r="AO44" s="105">
        <v>0</v>
      </c>
      <c r="AP44" s="105">
        <v>0</v>
      </c>
      <c r="AQ44" s="105">
        <v>0</v>
      </c>
      <c r="AR44" s="105">
        <v>0</v>
      </c>
      <c r="AS44" s="105">
        <v>29.4</v>
      </c>
      <c r="AT44" s="105">
        <v>24</v>
      </c>
      <c r="AU44" s="105">
        <v>5.0999999999999996</v>
      </c>
      <c r="AV44" s="105">
        <v>3.3</v>
      </c>
      <c r="AW44" s="105">
        <v>0</v>
      </c>
      <c r="AX44" s="105">
        <v>19.5</v>
      </c>
      <c r="AY44" s="105">
        <v>60</v>
      </c>
      <c r="AZ44" s="105">
        <v>13.6</v>
      </c>
      <c r="BA44" s="105">
        <v>15.5</v>
      </c>
      <c r="BB44" s="105">
        <v>24.2</v>
      </c>
      <c r="BC44" s="105">
        <v>50.5</v>
      </c>
      <c r="BD44" s="106">
        <v>608</v>
      </c>
    </row>
    <row r="45" spans="2:56" ht="12.75" x14ac:dyDescent="0.2">
      <c r="B45" s="104">
        <v>0.8125</v>
      </c>
      <c r="C45" s="105">
        <v>3</v>
      </c>
      <c r="D45" s="105">
        <v>1.5</v>
      </c>
      <c r="E45" s="105">
        <v>1.1000000000000001</v>
      </c>
      <c r="F45" s="105">
        <v>2.1</v>
      </c>
      <c r="G45" s="105">
        <v>15</v>
      </c>
      <c r="H45" s="105">
        <v>10</v>
      </c>
      <c r="I45" s="105">
        <v>4.8</v>
      </c>
      <c r="J45" s="105">
        <v>6.1</v>
      </c>
      <c r="K45" s="105">
        <v>11.3</v>
      </c>
      <c r="L45" s="105">
        <v>6.6</v>
      </c>
      <c r="M45" s="105">
        <v>10.199999999999999</v>
      </c>
      <c r="N45" s="105">
        <v>6</v>
      </c>
      <c r="O45" s="105">
        <v>18.100000000000001</v>
      </c>
      <c r="P45" s="105">
        <v>3.6</v>
      </c>
      <c r="Q45" s="105">
        <v>5.8</v>
      </c>
      <c r="R45" s="105">
        <v>3.4</v>
      </c>
      <c r="S45" s="105">
        <v>0.6</v>
      </c>
      <c r="T45" s="105">
        <v>5.5</v>
      </c>
      <c r="U45" s="105">
        <v>3.6</v>
      </c>
      <c r="V45" s="105">
        <v>5</v>
      </c>
      <c r="W45" s="105">
        <v>5.2</v>
      </c>
      <c r="X45" s="105">
        <v>18.5</v>
      </c>
      <c r="Y45" s="105">
        <v>3.5</v>
      </c>
      <c r="Z45" s="105">
        <v>2.5</v>
      </c>
      <c r="AA45" s="105">
        <v>9.5</v>
      </c>
      <c r="AB45" s="105">
        <v>16.899999999999999</v>
      </c>
      <c r="AC45" s="105">
        <v>20.5</v>
      </c>
      <c r="AD45" s="105">
        <v>0.4</v>
      </c>
      <c r="AE45" s="105">
        <v>0</v>
      </c>
      <c r="AF45" s="105">
        <v>0</v>
      </c>
      <c r="AG45" s="105">
        <v>111.1</v>
      </c>
      <c r="AH45" s="105">
        <v>13.8</v>
      </c>
      <c r="AI45" s="105">
        <v>21.5</v>
      </c>
      <c r="AJ45" s="105">
        <v>6</v>
      </c>
      <c r="AK45" s="105">
        <v>9.1</v>
      </c>
      <c r="AL45" s="105"/>
      <c r="AM45" s="105">
        <v>0</v>
      </c>
      <c r="AN45" s="105">
        <v>0</v>
      </c>
      <c r="AO45" s="105">
        <v>0</v>
      </c>
      <c r="AP45" s="105">
        <v>0</v>
      </c>
      <c r="AQ45" s="105">
        <v>0</v>
      </c>
      <c r="AR45" s="105">
        <v>0</v>
      </c>
      <c r="AS45" s="105">
        <v>34.1</v>
      </c>
      <c r="AT45" s="105">
        <v>31.2</v>
      </c>
      <c r="AU45" s="105">
        <v>6.7</v>
      </c>
      <c r="AV45" s="105">
        <v>3.6</v>
      </c>
      <c r="AW45" s="105">
        <v>0</v>
      </c>
      <c r="AX45" s="105">
        <v>19.399999999999999</v>
      </c>
      <c r="AY45" s="105">
        <v>61</v>
      </c>
      <c r="AZ45" s="105">
        <v>10.3</v>
      </c>
      <c r="BA45" s="105">
        <v>14.1</v>
      </c>
      <c r="BB45" s="105">
        <v>23</v>
      </c>
      <c r="BC45" s="105">
        <v>45.9</v>
      </c>
      <c r="BD45" s="106">
        <v>611.09999999999991</v>
      </c>
    </row>
    <row r="46" spans="2:56" ht="12.75" x14ac:dyDescent="0.2">
      <c r="B46" s="104">
        <v>0.83333333333333337</v>
      </c>
      <c r="C46" s="105">
        <v>3</v>
      </c>
      <c r="D46" s="105">
        <v>1.5</v>
      </c>
      <c r="E46" s="105">
        <v>1.1000000000000001</v>
      </c>
      <c r="F46" s="105">
        <v>2.1</v>
      </c>
      <c r="G46" s="105">
        <v>15</v>
      </c>
      <c r="H46" s="105">
        <v>10</v>
      </c>
      <c r="I46" s="105">
        <v>4.7</v>
      </c>
      <c r="J46" s="105">
        <v>6.1</v>
      </c>
      <c r="K46" s="105">
        <v>11.3</v>
      </c>
      <c r="L46" s="105">
        <v>6.7</v>
      </c>
      <c r="M46" s="105">
        <v>10.4</v>
      </c>
      <c r="N46" s="105">
        <v>6</v>
      </c>
      <c r="O46" s="105">
        <v>18</v>
      </c>
      <c r="P46" s="105">
        <v>3.6</v>
      </c>
      <c r="Q46" s="105">
        <v>5.8</v>
      </c>
      <c r="R46" s="105">
        <v>3.4</v>
      </c>
      <c r="S46" s="105">
        <v>0.6</v>
      </c>
      <c r="T46" s="105">
        <v>5.5</v>
      </c>
      <c r="U46" s="105">
        <v>3.6</v>
      </c>
      <c r="V46" s="105">
        <v>5</v>
      </c>
      <c r="W46" s="105">
        <v>5.2</v>
      </c>
      <c r="X46" s="105">
        <v>18.5</v>
      </c>
      <c r="Y46" s="105">
        <v>3.5</v>
      </c>
      <c r="Z46" s="105">
        <v>2.5</v>
      </c>
      <c r="AA46" s="105">
        <v>9.5</v>
      </c>
      <c r="AB46" s="105">
        <v>16.899999999999999</v>
      </c>
      <c r="AC46" s="105">
        <v>20.8</v>
      </c>
      <c r="AD46" s="105">
        <v>0.3</v>
      </c>
      <c r="AE46" s="105">
        <v>0</v>
      </c>
      <c r="AF46" s="105">
        <v>0</v>
      </c>
      <c r="AG46" s="105">
        <v>112.4</v>
      </c>
      <c r="AH46" s="105">
        <v>13.7</v>
      </c>
      <c r="AI46" s="105">
        <v>21.5</v>
      </c>
      <c r="AJ46" s="105">
        <v>6.4</v>
      </c>
      <c r="AK46" s="105">
        <v>9.1</v>
      </c>
      <c r="AL46" s="105"/>
      <c r="AM46" s="105">
        <v>0</v>
      </c>
      <c r="AN46" s="105">
        <v>0</v>
      </c>
      <c r="AO46" s="105">
        <v>0</v>
      </c>
      <c r="AP46" s="105">
        <v>0</v>
      </c>
      <c r="AQ46" s="105">
        <v>0</v>
      </c>
      <c r="AR46" s="105">
        <v>0</v>
      </c>
      <c r="AS46" s="105">
        <v>38.799999999999997</v>
      </c>
      <c r="AT46" s="105">
        <v>39.700000000000003</v>
      </c>
      <c r="AU46" s="105">
        <v>7.8</v>
      </c>
      <c r="AV46" s="105">
        <v>4.5</v>
      </c>
      <c r="AW46" s="105">
        <v>0</v>
      </c>
      <c r="AX46" s="105">
        <v>21</v>
      </c>
      <c r="AY46" s="105">
        <v>55.6</v>
      </c>
      <c r="AZ46" s="105">
        <v>7.7</v>
      </c>
      <c r="BA46" s="105">
        <v>11.9</v>
      </c>
      <c r="BB46" s="105">
        <v>22.8</v>
      </c>
      <c r="BC46" s="105">
        <v>41.7</v>
      </c>
      <c r="BD46" s="106">
        <v>615.20000000000005</v>
      </c>
    </row>
    <row r="47" spans="2:56" ht="12.75" x14ac:dyDescent="0.2">
      <c r="B47" s="107">
        <v>0.85416666666666663</v>
      </c>
      <c r="C47" s="108">
        <v>3</v>
      </c>
      <c r="D47" s="108">
        <v>1.5</v>
      </c>
      <c r="E47" s="108">
        <v>1.1000000000000001</v>
      </c>
      <c r="F47" s="108">
        <v>2.1</v>
      </c>
      <c r="G47" s="108">
        <v>15</v>
      </c>
      <c r="H47" s="108">
        <v>9.9</v>
      </c>
      <c r="I47" s="108">
        <v>4.8</v>
      </c>
      <c r="J47" s="108">
        <v>6.1</v>
      </c>
      <c r="K47" s="108">
        <v>11.3</v>
      </c>
      <c r="L47" s="108">
        <v>7.3</v>
      </c>
      <c r="M47" s="108">
        <v>10.3</v>
      </c>
      <c r="N47" s="108">
        <v>6</v>
      </c>
      <c r="O47" s="108">
        <v>17.899999999999999</v>
      </c>
      <c r="P47" s="108">
        <v>3.6</v>
      </c>
      <c r="Q47" s="108">
        <v>5.8</v>
      </c>
      <c r="R47" s="108">
        <v>3.4</v>
      </c>
      <c r="S47" s="108">
        <v>0.6</v>
      </c>
      <c r="T47" s="108">
        <v>5.5</v>
      </c>
      <c r="U47" s="108">
        <v>3.6</v>
      </c>
      <c r="V47" s="108">
        <v>5</v>
      </c>
      <c r="W47" s="108">
        <v>5.2</v>
      </c>
      <c r="X47" s="108">
        <v>18.5</v>
      </c>
      <c r="Y47" s="108">
        <v>3.5</v>
      </c>
      <c r="Z47" s="108">
        <v>2.5</v>
      </c>
      <c r="AA47" s="108">
        <v>9.5</v>
      </c>
      <c r="AB47" s="108">
        <v>16.899999999999999</v>
      </c>
      <c r="AC47" s="108">
        <v>20.6</v>
      </c>
      <c r="AD47" s="108">
        <v>0.4</v>
      </c>
      <c r="AE47" s="108">
        <v>0</v>
      </c>
      <c r="AF47" s="108">
        <v>0</v>
      </c>
      <c r="AG47" s="108">
        <v>95.6</v>
      </c>
      <c r="AH47" s="108">
        <v>13.2</v>
      </c>
      <c r="AI47" s="108">
        <v>21.5</v>
      </c>
      <c r="AJ47" s="108">
        <v>7.8</v>
      </c>
      <c r="AK47" s="108">
        <v>8.8000000000000007</v>
      </c>
      <c r="AL47" s="108"/>
      <c r="AM47" s="108">
        <v>0</v>
      </c>
      <c r="AN47" s="108">
        <v>0</v>
      </c>
      <c r="AO47" s="108">
        <v>0</v>
      </c>
      <c r="AP47" s="108">
        <v>0</v>
      </c>
      <c r="AQ47" s="108">
        <v>0</v>
      </c>
      <c r="AR47" s="108">
        <v>0</v>
      </c>
      <c r="AS47" s="108">
        <v>43.4</v>
      </c>
      <c r="AT47" s="108">
        <v>45.4</v>
      </c>
      <c r="AU47" s="108">
        <v>6.5</v>
      </c>
      <c r="AV47" s="108">
        <v>4.5999999999999996</v>
      </c>
      <c r="AW47" s="108">
        <v>0</v>
      </c>
      <c r="AX47" s="108">
        <v>22.5</v>
      </c>
      <c r="AY47" s="108">
        <v>59.6</v>
      </c>
      <c r="AZ47" s="108">
        <v>4.7</v>
      </c>
      <c r="BA47" s="108">
        <v>8.1999999999999993</v>
      </c>
      <c r="BB47" s="108">
        <v>22.3</v>
      </c>
      <c r="BC47" s="108">
        <v>37</v>
      </c>
      <c r="BD47" s="109">
        <v>602</v>
      </c>
    </row>
    <row r="48" spans="2:56" ht="12.75" x14ac:dyDescent="0.2">
      <c r="B48" s="104">
        <v>0.875</v>
      </c>
      <c r="C48" s="105">
        <v>3</v>
      </c>
      <c r="D48" s="105">
        <v>1.5</v>
      </c>
      <c r="E48" s="105">
        <v>1.1000000000000001</v>
      </c>
      <c r="F48" s="105">
        <v>2.1</v>
      </c>
      <c r="G48" s="105">
        <v>15</v>
      </c>
      <c r="H48" s="105">
        <v>9.9</v>
      </c>
      <c r="I48" s="105">
        <v>4.8</v>
      </c>
      <c r="J48" s="105">
        <v>6.8</v>
      </c>
      <c r="K48" s="105">
        <v>11.3</v>
      </c>
      <c r="L48" s="105">
        <v>7.4</v>
      </c>
      <c r="M48" s="105">
        <v>10.3</v>
      </c>
      <c r="N48" s="105">
        <v>6</v>
      </c>
      <c r="O48" s="105">
        <v>17.8</v>
      </c>
      <c r="P48" s="105">
        <v>3.6</v>
      </c>
      <c r="Q48" s="105">
        <v>5.8</v>
      </c>
      <c r="R48" s="105">
        <v>3.4</v>
      </c>
      <c r="S48" s="105">
        <v>0.6</v>
      </c>
      <c r="T48" s="105">
        <v>5.5</v>
      </c>
      <c r="U48" s="105">
        <v>3.6</v>
      </c>
      <c r="V48" s="105">
        <v>5</v>
      </c>
      <c r="W48" s="105">
        <v>5.2</v>
      </c>
      <c r="X48" s="105">
        <v>18.5</v>
      </c>
      <c r="Y48" s="105">
        <v>3.5</v>
      </c>
      <c r="Z48" s="105">
        <v>2.5</v>
      </c>
      <c r="AA48" s="105">
        <v>9.5</v>
      </c>
      <c r="AB48" s="105">
        <v>16.899999999999999</v>
      </c>
      <c r="AC48" s="105">
        <v>20.7</v>
      </c>
      <c r="AD48" s="105">
        <v>0.3</v>
      </c>
      <c r="AE48" s="105">
        <v>0</v>
      </c>
      <c r="AF48" s="105">
        <v>0</v>
      </c>
      <c r="AG48" s="105">
        <v>59.3</v>
      </c>
      <c r="AH48" s="105">
        <v>13</v>
      </c>
      <c r="AI48" s="105">
        <v>20.9</v>
      </c>
      <c r="AJ48" s="105">
        <v>8</v>
      </c>
      <c r="AK48" s="105">
        <v>8.6999999999999993</v>
      </c>
      <c r="AL48" s="105"/>
      <c r="AM48" s="105">
        <v>0</v>
      </c>
      <c r="AN48" s="105">
        <v>0</v>
      </c>
      <c r="AO48" s="105">
        <v>0</v>
      </c>
      <c r="AP48" s="105">
        <v>0</v>
      </c>
      <c r="AQ48" s="105">
        <v>0</v>
      </c>
      <c r="AR48" s="105">
        <v>0</v>
      </c>
      <c r="AS48" s="105">
        <v>37.799999999999997</v>
      </c>
      <c r="AT48" s="105">
        <v>45.8</v>
      </c>
      <c r="AU48" s="105">
        <v>8.4</v>
      </c>
      <c r="AV48" s="105">
        <v>5.0999999999999996</v>
      </c>
      <c r="AW48" s="105">
        <v>0</v>
      </c>
      <c r="AX48" s="105">
        <v>18.100000000000001</v>
      </c>
      <c r="AY48" s="105">
        <v>56.5</v>
      </c>
      <c r="AZ48" s="105">
        <v>4.8</v>
      </c>
      <c r="BA48" s="105">
        <v>10.1</v>
      </c>
      <c r="BB48" s="105">
        <v>20.3</v>
      </c>
      <c r="BC48" s="105">
        <v>38.1</v>
      </c>
      <c r="BD48" s="106">
        <v>556.5</v>
      </c>
    </row>
    <row r="49" spans="1:63" ht="12.75" x14ac:dyDescent="0.2">
      <c r="B49" s="104">
        <v>0.89583333333333337</v>
      </c>
      <c r="C49" s="105">
        <v>3</v>
      </c>
      <c r="D49" s="105">
        <v>1.5</v>
      </c>
      <c r="E49" s="105">
        <v>1.1000000000000001</v>
      </c>
      <c r="F49" s="105">
        <v>2.1</v>
      </c>
      <c r="G49" s="105">
        <v>0</v>
      </c>
      <c r="H49" s="105">
        <v>10</v>
      </c>
      <c r="I49" s="105">
        <v>5.3</v>
      </c>
      <c r="J49" s="105">
        <v>7.7</v>
      </c>
      <c r="K49" s="105">
        <v>11.7</v>
      </c>
      <c r="L49" s="105">
        <v>7.3</v>
      </c>
      <c r="M49" s="105">
        <v>9.8000000000000007</v>
      </c>
      <c r="N49" s="105">
        <v>6</v>
      </c>
      <c r="O49" s="105">
        <v>17.8</v>
      </c>
      <c r="P49" s="105">
        <v>3.6</v>
      </c>
      <c r="Q49" s="105">
        <v>5.8</v>
      </c>
      <c r="R49" s="105">
        <v>3.3</v>
      </c>
      <c r="S49" s="105">
        <v>0.6</v>
      </c>
      <c r="T49" s="105">
        <v>5.5</v>
      </c>
      <c r="U49" s="105">
        <v>3.6</v>
      </c>
      <c r="V49" s="105">
        <v>5</v>
      </c>
      <c r="W49" s="105">
        <v>5.2</v>
      </c>
      <c r="X49" s="105">
        <v>18.5</v>
      </c>
      <c r="Y49" s="105">
        <v>3.5</v>
      </c>
      <c r="Z49" s="105">
        <v>2.4</v>
      </c>
      <c r="AA49" s="105">
        <v>8.9</v>
      </c>
      <c r="AB49" s="105">
        <v>16.899999999999999</v>
      </c>
      <c r="AC49" s="105">
        <v>20.5</v>
      </c>
      <c r="AD49" s="105">
        <v>0.3</v>
      </c>
      <c r="AE49" s="105">
        <v>0</v>
      </c>
      <c r="AF49" s="105">
        <v>0</v>
      </c>
      <c r="AG49" s="105">
        <v>38.299999999999997</v>
      </c>
      <c r="AH49" s="105">
        <v>13</v>
      </c>
      <c r="AI49" s="105">
        <v>20.9</v>
      </c>
      <c r="AJ49" s="105">
        <v>7.8</v>
      </c>
      <c r="AK49" s="105">
        <v>8.9</v>
      </c>
      <c r="AL49" s="105"/>
      <c r="AM49" s="105">
        <v>0</v>
      </c>
      <c r="AN49" s="105">
        <v>0</v>
      </c>
      <c r="AO49" s="105">
        <v>0</v>
      </c>
      <c r="AP49" s="105">
        <v>0</v>
      </c>
      <c r="AQ49" s="105">
        <v>0</v>
      </c>
      <c r="AR49" s="105">
        <v>0</v>
      </c>
      <c r="AS49" s="105">
        <v>54.3</v>
      </c>
      <c r="AT49" s="105">
        <v>49.9</v>
      </c>
      <c r="AU49" s="105">
        <v>7.3</v>
      </c>
      <c r="AV49" s="105">
        <v>4.0999999999999996</v>
      </c>
      <c r="AW49" s="105">
        <v>0</v>
      </c>
      <c r="AX49" s="105">
        <v>23.5</v>
      </c>
      <c r="AY49" s="105">
        <v>63.3</v>
      </c>
      <c r="AZ49" s="105">
        <v>6.4</v>
      </c>
      <c r="BA49" s="105">
        <v>12.1</v>
      </c>
      <c r="BB49" s="105">
        <v>18.8</v>
      </c>
      <c r="BC49" s="105">
        <v>30</v>
      </c>
      <c r="BD49" s="106">
        <v>545.5</v>
      </c>
    </row>
    <row r="50" spans="1:63" ht="12.75" x14ac:dyDescent="0.2">
      <c r="B50" s="104">
        <v>0.91666666666666663</v>
      </c>
      <c r="C50" s="105">
        <v>3</v>
      </c>
      <c r="D50" s="105">
        <v>1.6</v>
      </c>
      <c r="E50" s="105">
        <v>1.2</v>
      </c>
      <c r="F50" s="105">
        <v>2.1</v>
      </c>
      <c r="G50" s="105">
        <v>8.1999999999999993</v>
      </c>
      <c r="H50" s="105">
        <v>10</v>
      </c>
      <c r="I50" s="105">
        <v>5.6</v>
      </c>
      <c r="J50" s="105">
        <v>7.2</v>
      </c>
      <c r="K50" s="105">
        <v>12</v>
      </c>
      <c r="L50" s="105">
        <v>7.4</v>
      </c>
      <c r="M50" s="105">
        <v>9.9</v>
      </c>
      <c r="N50" s="105">
        <v>6</v>
      </c>
      <c r="O50" s="105">
        <v>18</v>
      </c>
      <c r="P50" s="105">
        <v>3.6</v>
      </c>
      <c r="Q50" s="105">
        <v>5.7</v>
      </c>
      <c r="R50" s="105">
        <v>3.2</v>
      </c>
      <c r="S50" s="105">
        <v>0.6</v>
      </c>
      <c r="T50" s="105">
        <v>5.5</v>
      </c>
      <c r="U50" s="105">
        <v>3.6</v>
      </c>
      <c r="V50" s="105">
        <v>5</v>
      </c>
      <c r="W50" s="105">
        <v>5.2</v>
      </c>
      <c r="X50" s="105">
        <v>18.5</v>
      </c>
      <c r="Y50" s="105">
        <v>3.5</v>
      </c>
      <c r="Z50" s="105">
        <v>2.4</v>
      </c>
      <c r="AA50" s="105">
        <v>8.9</v>
      </c>
      <c r="AB50" s="105">
        <v>16.899999999999999</v>
      </c>
      <c r="AC50" s="105">
        <v>20.7</v>
      </c>
      <c r="AD50" s="105">
        <v>0.3</v>
      </c>
      <c r="AE50" s="105">
        <v>0</v>
      </c>
      <c r="AF50" s="105">
        <v>0</v>
      </c>
      <c r="AG50" s="105">
        <v>34</v>
      </c>
      <c r="AH50" s="105">
        <v>13.4</v>
      </c>
      <c r="AI50" s="105">
        <v>21</v>
      </c>
      <c r="AJ50" s="105">
        <v>7.8</v>
      </c>
      <c r="AK50" s="105">
        <v>9.1</v>
      </c>
      <c r="AL50" s="105"/>
      <c r="AM50" s="105">
        <v>0</v>
      </c>
      <c r="AN50" s="105">
        <v>0</v>
      </c>
      <c r="AO50" s="105">
        <v>0</v>
      </c>
      <c r="AP50" s="105">
        <v>0</v>
      </c>
      <c r="AQ50" s="105">
        <v>0</v>
      </c>
      <c r="AR50" s="105">
        <v>0</v>
      </c>
      <c r="AS50" s="105">
        <v>46.8</v>
      </c>
      <c r="AT50" s="105">
        <v>51.6</v>
      </c>
      <c r="AU50" s="105">
        <v>9.4</v>
      </c>
      <c r="AV50" s="105">
        <v>4.2</v>
      </c>
      <c r="AW50" s="105">
        <v>0</v>
      </c>
      <c r="AX50" s="105">
        <v>23.6</v>
      </c>
      <c r="AY50" s="105">
        <v>65.5</v>
      </c>
      <c r="AZ50" s="105">
        <v>6.8</v>
      </c>
      <c r="BA50" s="105">
        <v>12.6</v>
      </c>
      <c r="BB50" s="105">
        <v>18.399999999999999</v>
      </c>
      <c r="BC50" s="105">
        <v>21.2</v>
      </c>
      <c r="BD50" s="106">
        <v>541.20000000000016</v>
      </c>
    </row>
    <row r="51" spans="1:63" ht="12.75" x14ac:dyDescent="0.2">
      <c r="B51" s="104">
        <v>0.9375</v>
      </c>
      <c r="C51" s="105">
        <v>3.2</v>
      </c>
      <c r="D51" s="105">
        <v>1.6</v>
      </c>
      <c r="E51" s="105">
        <v>1.2</v>
      </c>
      <c r="F51" s="105">
        <v>2.1</v>
      </c>
      <c r="G51" s="105">
        <v>0</v>
      </c>
      <c r="H51" s="105">
        <v>10</v>
      </c>
      <c r="I51" s="105">
        <v>5.3</v>
      </c>
      <c r="J51" s="105">
        <v>6.1</v>
      </c>
      <c r="K51" s="105">
        <v>12.2</v>
      </c>
      <c r="L51" s="105">
        <v>7.1</v>
      </c>
      <c r="M51" s="105">
        <v>9.4</v>
      </c>
      <c r="N51" s="105">
        <v>6</v>
      </c>
      <c r="O51" s="105">
        <v>18.100000000000001</v>
      </c>
      <c r="P51" s="105">
        <v>3.6</v>
      </c>
      <c r="Q51" s="105">
        <v>5.8</v>
      </c>
      <c r="R51" s="105">
        <v>3.2</v>
      </c>
      <c r="S51" s="105">
        <v>0.6</v>
      </c>
      <c r="T51" s="105">
        <v>5.5</v>
      </c>
      <c r="U51" s="105">
        <v>3.4</v>
      </c>
      <c r="V51" s="105">
        <v>4.5999999999999996</v>
      </c>
      <c r="W51" s="105">
        <v>4.8</v>
      </c>
      <c r="X51" s="105">
        <v>18.5</v>
      </c>
      <c r="Y51" s="105">
        <v>3.5</v>
      </c>
      <c r="Z51" s="105">
        <v>2.4</v>
      </c>
      <c r="AA51" s="105">
        <v>8.9</v>
      </c>
      <c r="AB51" s="105">
        <v>16.899999999999999</v>
      </c>
      <c r="AC51" s="105">
        <v>20.6</v>
      </c>
      <c r="AD51" s="105">
        <v>0.3</v>
      </c>
      <c r="AE51" s="105">
        <v>0</v>
      </c>
      <c r="AF51" s="105">
        <v>0</v>
      </c>
      <c r="AG51" s="105">
        <v>32.9</v>
      </c>
      <c r="AH51" s="105">
        <v>13.9</v>
      </c>
      <c r="AI51" s="105">
        <v>21</v>
      </c>
      <c r="AJ51" s="105">
        <v>7.6</v>
      </c>
      <c r="AK51" s="105">
        <v>8.8000000000000007</v>
      </c>
      <c r="AL51" s="105"/>
      <c r="AM51" s="105">
        <v>0</v>
      </c>
      <c r="AN51" s="105">
        <v>0</v>
      </c>
      <c r="AO51" s="105">
        <v>0</v>
      </c>
      <c r="AP51" s="105">
        <v>0</v>
      </c>
      <c r="AQ51" s="105">
        <v>0</v>
      </c>
      <c r="AR51" s="105">
        <v>0</v>
      </c>
      <c r="AS51" s="105">
        <v>49.3</v>
      </c>
      <c r="AT51" s="105">
        <v>50.2</v>
      </c>
      <c r="AU51" s="105">
        <v>5.9</v>
      </c>
      <c r="AV51" s="105">
        <v>1.9</v>
      </c>
      <c r="AW51" s="105">
        <v>0</v>
      </c>
      <c r="AX51" s="105">
        <v>17.899999999999999</v>
      </c>
      <c r="AY51" s="105">
        <v>58.5</v>
      </c>
      <c r="AZ51" s="105">
        <v>7.3</v>
      </c>
      <c r="BA51" s="105">
        <v>12.5</v>
      </c>
      <c r="BB51" s="105">
        <v>13.4</v>
      </c>
      <c r="BC51" s="105">
        <v>14.7</v>
      </c>
      <c r="BD51" s="106">
        <v>500.7</v>
      </c>
      <c r="BE51" s="60"/>
      <c r="BF51" s="60"/>
      <c r="BG51" s="60"/>
      <c r="BH51" s="60"/>
      <c r="BI51" s="60"/>
      <c r="BJ51" s="60"/>
      <c r="BK51" s="60"/>
    </row>
    <row r="52" spans="1:63" ht="12.75" x14ac:dyDescent="0.2">
      <c r="B52" s="104">
        <v>0.95833333333333337</v>
      </c>
      <c r="C52" s="105">
        <v>3.2</v>
      </c>
      <c r="D52" s="105">
        <v>1.6</v>
      </c>
      <c r="E52" s="105">
        <v>1.2</v>
      </c>
      <c r="F52" s="105">
        <v>2.1</v>
      </c>
      <c r="G52" s="105">
        <v>7</v>
      </c>
      <c r="H52" s="105">
        <v>10</v>
      </c>
      <c r="I52" s="105">
        <v>5.4</v>
      </c>
      <c r="J52" s="105">
        <v>6.8</v>
      </c>
      <c r="K52" s="105">
        <v>12.2</v>
      </c>
      <c r="L52" s="105">
        <v>7</v>
      </c>
      <c r="M52" s="105">
        <v>9.4</v>
      </c>
      <c r="N52" s="105">
        <v>6</v>
      </c>
      <c r="O52" s="105">
        <v>18.100000000000001</v>
      </c>
      <c r="P52" s="105">
        <v>3.6</v>
      </c>
      <c r="Q52" s="105">
        <v>5.8</v>
      </c>
      <c r="R52" s="105">
        <v>3.2</v>
      </c>
      <c r="S52" s="105">
        <v>0.6</v>
      </c>
      <c r="T52" s="105">
        <v>5.5</v>
      </c>
      <c r="U52" s="105">
        <v>3.4</v>
      </c>
      <c r="V52" s="105">
        <v>4.5999999999999996</v>
      </c>
      <c r="W52" s="105">
        <v>4.8</v>
      </c>
      <c r="X52" s="105">
        <v>17</v>
      </c>
      <c r="Y52" s="105">
        <v>3.6</v>
      </c>
      <c r="Z52" s="105">
        <v>2.4</v>
      </c>
      <c r="AA52" s="105">
        <v>8.3000000000000007</v>
      </c>
      <c r="AB52" s="105">
        <v>16.899999999999999</v>
      </c>
      <c r="AC52" s="105">
        <v>20.5</v>
      </c>
      <c r="AD52" s="105">
        <v>0.3</v>
      </c>
      <c r="AE52" s="105">
        <v>0</v>
      </c>
      <c r="AF52" s="105">
        <v>0</v>
      </c>
      <c r="AG52" s="105">
        <v>28.6</v>
      </c>
      <c r="AH52" s="105">
        <v>13.8</v>
      </c>
      <c r="AI52" s="105">
        <v>21</v>
      </c>
      <c r="AJ52" s="105">
        <v>7.4</v>
      </c>
      <c r="AK52" s="105">
        <v>8.8000000000000007</v>
      </c>
      <c r="AL52" s="105"/>
      <c r="AM52" s="105">
        <v>0</v>
      </c>
      <c r="AN52" s="105">
        <v>0</v>
      </c>
      <c r="AO52" s="105">
        <v>0</v>
      </c>
      <c r="AP52" s="105">
        <v>0</v>
      </c>
      <c r="AQ52" s="105">
        <v>0</v>
      </c>
      <c r="AR52" s="105">
        <v>0</v>
      </c>
      <c r="AS52" s="105">
        <v>44.3</v>
      </c>
      <c r="AT52" s="105">
        <v>54.8</v>
      </c>
      <c r="AU52" s="105">
        <v>8.6999999999999993</v>
      </c>
      <c r="AV52" s="105">
        <v>3.9</v>
      </c>
      <c r="AW52" s="105">
        <v>0</v>
      </c>
      <c r="AX52" s="105">
        <v>17.8</v>
      </c>
      <c r="AY52" s="105">
        <v>48</v>
      </c>
      <c r="AZ52" s="105">
        <v>8.6</v>
      </c>
      <c r="BA52" s="105">
        <v>13.8</v>
      </c>
      <c r="BB52" s="105">
        <v>16</v>
      </c>
      <c r="BC52" s="105">
        <v>10.1</v>
      </c>
      <c r="BD52" s="106">
        <v>496.10000000000008</v>
      </c>
      <c r="BE52" s="60"/>
      <c r="BF52" s="60"/>
      <c r="BG52" s="60"/>
      <c r="BH52" s="60"/>
      <c r="BI52" s="60"/>
      <c r="BJ52" s="60"/>
      <c r="BK52" s="60"/>
    </row>
    <row r="53" spans="1:63" ht="12.75" x14ac:dyDescent="0.2">
      <c r="B53" s="104">
        <v>0.97916666666666663</v>
      </c>
      <c r="C53" s="105">
        <v>3.2</v>
      </c>
      <c r="D53" s="105">
        <v>1.6</v>
      </c>
      <c r="E53" s="105">
        <v>1.2</v>
      </c>
      <c r="F53" s="105">
        <v>2.1</v>
      </c>
      <c r="G53" s="105">
        <v>14</v>
      </c>
      <c r="H53" s="105">
        <v>9.9</v>
      </c>
      <c r="I53" s="105">
        <v>4.8</v>
      </c>
      <c r="J53" s="105">
        <v>7</v>
      </c>
      <c r="K53" s="105">
        <v>12.2</v>
      </c>
      <c r="L53" s="105">
        <v>7</v>
      </c>
      <c r="M53" s="105">
        <v>8.8000000000000007</v>
      </c>
      <c r="N53" s="105">
        <v>6</v>
      </c>
      <c r="O53" s="105">
        <v>18</v>
      </c>
      <c r="P53" s="105">
        <v>3.6</v>
      </c>
      <c r="Q53" s="105">
        <v>5.8</v>
      </c>
      <c r="R53" s="105">
        <v>3.2</v>
      </c>
      <c r="S53" s="105">
        <v>0.6</v>
      </c>
      <c r="T53" s="105">
        <v>5.5</v>
      </c>
      <c r="U53" s="105">
        <v>3.4</v>
      </c>
      <c r="V53" s="105">
        <v>4.5999999999999996</v>
      </c>
      <c r="W53" s="105">
        <v>4.8</v>
      </c>
      <c r="X53" s="105">
        <v>11.8</v>
      </c>
      <c r="Y53" s="105">
        <v>3.5</v>
      </c>
      <c r="Z53" s="105">
        <v>2.5</v>
      </c>
      <c r="AA53" s="105">
        <v>8.3000000000000007</v>
      </c>
      <c r="AB53" s="105">
        <v>16.899999999999999</v>
      </c>
      <c r="AC53" s="105">
        <v>20.399999999999999</v>
      </c>
      <c r="AD53" s="105">
        <v>0.3</v>
      </c>
      <c r="AE53" s="105">
        <v>0</v>
      </c>
      <c r="AF53" s="105">
        <v>0</v>
      </c>
      <c r="AG53" s="105">
        <v>32</v>
      </c>
      <c r="AH53" s="105">
        <v>13.7</v>
      </c>
      <c r="AI53" s="105">
        <v>21</v>
      </c>
      <c r="AJ53" s="105">
        <v>7.2</v>
      </c>
      <c r="AK53" s="105">
        <v>8.6999999999999993</v>
      </c>
      <c r="AL53" s="105"/>
      <c r="AM53" s="105">
        <v>0</v>
      </c>
      <c r="AN53" s="105">
        <v>0</v>
      </c>
      <c r="AO53" s="105">
        <v>0</v>
      </c>
      <c r="AP53" s="105">
        <v>0</v>
      </c>
      <c r="AQ53" s="105">
        <v>0</v>
      </c>
      <c r="AR53" s="105">
        <v>0</v>
      </c>
      <c r="AS53" s="105">
        <v>41.6</v>
      </c>
      <c r="AT53" s="105">
        <v>49.7</v>
      </c>
      <c r="AU53" s="105">
        <v>7.4</v>
      </c>
      <c r="AV53" s="105">
        <v>2.8</v>
      </c>
      <c r="AW53" s="105">
        <v>0</v>
      </c>
      <c r="AX53" s="105">
        <v>20.9</v>
      </c>
      <c r="AY53" s="105">
        <v>49.2</v>
      </c>
      <c r="AZ53" s="105">
        <v>7.5</v>
      </c>
      <c r="BA53" s="105">
        <v>9.6</v>
      </c>
      <c r="BB53" s="105">
        <v>19.8</v>
      </c>
      <c r="BC53" s="105">
        <v>7.8</v>
      </c>
      <c r="BD53" s="106">
        <v>489.90000000000003</v>
      </c>
      <c r="BE53" s="60"/>
      <c r="BF53" s="60"/>
      <c r="BG53" s="60"/>
      <c r="BH53" s="60"/>
      <c r="BI53" s="60"/>
      <c r="BJ53" s="60"/>
      <c r="BK53" s="60"/>
    </row>
    <row r="54" spans="1:63" ht="12.75" x14ac:dyDescent="0.2">
      <c r="B54" s="111">
        <v>1</v>
      </c>
      <c r="C54" s="112">
        <v>3.2</v>
      </c>
      <c r="D54" s="112">
        <v>1.6</v>
      </c>
      <c r="E54" s="112">
        <v>1.2</v>
      </c>
      <c r="F54" s="112">
        <v>2.1</v>
      </c>
      <c r="G54" s="112">
        <v>14</v>
      </c>
      <c r="H54" s="112">
        <v>10</v>
      </c>
      <c r="I54" s="112">
        <v>4.8</v>
      </c>
      <c r="J54" s="112">
        <v>7</v>
      </c>
      <c r="K54" s="112">
        <v>12.2</v>
      </c>
      <c r="L54" s="112">
        <v>7</v>
      </c>
      <c r="M54" s="112">
        <v>8.8000000000000007</v>
      </c>
      <c r="N54" s="112">
        <v>6</v>
      </c>
      <c r="O54" s="112">
        <v>17.899999999999999</v>
      </c>
      <c r="P54" s="112">
        <v>3.6</v>
      </c>
      <c r="Q54" s="112">
        <v>5.8</v>
      </c>
      <c r="R54" s="112">
        <v>3.1</v>
      </c>
      <c r="S54" s="112">
        <v>0.6</v>
      </c>
      <c r="T54" s="112">
        <v>5.5</v>
      </c>
      <c r="U54" s="112">
        <v>3.4</v>
      </c>
      <c r="V54" s="112">
        <v>4.5999999999999996</v>
      </c>
      <c r="W54" s="112">
        <v>4.8</v>
      </c>
      <c r="X54" s="112">
        <v>11.8</v>
      </c>
      <c r="Y54" s="112">
        <v>3.5</v>
      </c>
      <c r="Z54" s="112">
        <v>2.5</v>
      </c>
      <c r="AA54" s="112">
        <v>8.4</v>
      </c>
      <c r="AB54" s="112">
        <v>16.899999999999999</v>
      </c>
      <c r="AC54" s="112">
        <v>20.399999999999999</v>
      </c>
      <c r="AD54" s="112">
        <v>0.3</v>
      </c>
      <c r="AE54" s="112">
        <v>0</v>
      </c>
      <c r="AF54" s="112">
        <v>0</v>
      </c>
      <c r="AG54" s="112">
        <v>30.1</v>
      </c>
      <c r="AH54" s="112">
        <v>13.4</v>
      </c>
      <c r="AI54" s="112">
        <v>21</v>
      </c>
      <c r="AJ54" s="112">
        <v>7.2</v>
      </c>
      <c r="AK54" s="112">
        <v>8.8000000000000007</v>
      </c>
      <c r="AL54" s="112"/>
      <c r="AM54" s="112">
        <v>0</v>
      </c>
      <c r="AN54" s="112">
        <v>0</v>
      </c>
      <c r="AO54" s="112">
        <v>0</v>
      </c>
      <c r="AP54" s="112">
        <v>0</v>
      </c>
      <c r="AQ54" s="112">
        <v>0</v>
      </c>
      <c r="AR54" s="112">
        <v>0</v>
      </c>
      <c r="AS54" s="112">
        <v>39</v>
      </c>
      <c r="AT54" s="112">
        <v>45.3</v>
      </c>
      <c r="AU54" s="112">
        <v>6</v>
      </c>
      <c r="AV54" s="112">
        <v>3.6</v>
      </c>
      <c r="AW54" s="112">
        <v>0</v>
      </c>
      <c r="AX54" s="112">
        <v>13.3</v>
      </c>
      <c r="AY54" s="112">
        <v>37.799999999999997</v>
      </c>
      <c r="AZ54" s="112">
        <v>7.9</v>
      </c>
      <c r="BA54" s="112">
        <v>12.3</v>
      </c>
      <c r="BB54" s="112">
        <v>17.899999999999999</v>
      </c>
      <c r="BC54" s="112">
        <v>7.4</v>
      </c>
      <c r="BD54" s="113">
        <v>462</v>
      </c>
      <c r="BE54" s="60"/>
      <c r="BF54" s="60" t="s">
        <v>201</v>
      </c>
      <c r="BG54" s="60" t="s">
        <v>202</v>
      </c>
      <c r="BH54" s="60" t="s">
        <v>203</v>
      </c>
      <c r="BI54" s="60"/>
      <c r="BJ54" s="60"/>
      <c r="BK54" s="60"/>
    </row>
    <row r="55" spans="1:63" s="118" customFormat="1" ht="30" customHeight="1" thickBot="1" x14ac:dyDescent="0.3">
      <c r="A55" s="114"/>
      <c r="B55" s="115" t="s">
        <v>273</v>
      </c>
      <c r="C55" s="116">
        <v>71.149999999999977</v>
      </c>
      <c r="D55" s="116">
        <v>35.749999999999979</v>
      </c>
      <c r="E55" s="116">
        <v>26.650000000000023</v>
      </c>
      <c r="F55" s="116">
        <v>49.199999999999974</v>
      </c>
      <c r="G55" s="116">
        <v>353.6</v>
      </c>
      <c r="H55" s="116">
        <v>238.99999999999994</v>
      </c>
      <c r="I55" s="116">
        <v>91.750000000000028</v>
      </c>
      <c r="J55" s="116">
        <v>167.90000000000003</v>
      </c>
      <c r="K55" s="116">
        <v>277.7000000000001</v>
      </c>
      <c r="L55" s="116">
        <v>175.20000000000005</v>
      </c>
      <c r="M55" s="116">
        <v>242.74999999999997</v>
      </c>
      <c r="N55" s="116">
        <v>142.5</v>
      </c>
      <c r="O55" s="116">
        <v>433.80000000000007</v>
      </c>
      <c r="P55" s="116">
        <v>87.449999999999946</v>
      </c>
      <c r="Q55" s="116">
        <v>138.65000000000012</v>
      </c>
      <c r="R55" s="116">
        <v>74.05</v>
      </c>
      <c r="S55" s="116">
        <v>23.000000000000004</v>
      </c>
      <c r="T55" s="116">
        <v>101.95000000000002</v>
      </c>
      <c r="U55" s="116">
        <v>84.300000000000011</v>
      </c>
      <c r="V55" s="116">
        <v>114</v>
      </c>
      <c r="W55" s="116">
        <v>118.94999999999999</v>
      </c>
      <c r="X55" s="116">
        <v>235.3</v>
      </c>
      <c r="Y55" s="116">
        <v>83.500000000000043</v>
      </c>
      <c r="Z55" s="116">
        <v>60.350000000000016</v>
      </c>
      <c r="AA55" s="116">
        <v>232.09999999999997</v>
      </c>
      <c r="AB55" s="116">
        <v>405.59999999999968</v>
      </c>
      <c r="AC55" s="116">
        <v>494.50000000000011</v>
      </c>
      <c r="AD55" s="116">
        <v>11.850000000000001</v>
      </c>
      <c r="AE55" s="116">
        <v>1201.3</v>
      </c>
      <c r="AF55" s="116">
        <v>850.64999999999986</v>
      </c>
      <c r="AG55" s="116">
        <v>1559.6</v>
      </c>
      <c r="AH55" s="116">
        <v>331.95000000000005</v>
      </c>
      <c r="AI55" s="116">
        <v>418.30000000000007</v>
      </c>
      <c r="AJ55" s="116">
        <v>126.55000000000001</v>
      </c>
      <c r="AK55" s="116">
        <v>234.40000000000006</v>
      </c>
      <c r="AL55" s="116">
        <v>0</v>
      </c>
      <c r="AM55" s="116">
        <v>130.75000000000003</v>
      </c>
      <c r="AN55" s="116">
        <v>128.6</v>
      </c>
      <c r="AO55" s="116">
        <v>171.1</v>
      </c>
      <c r="AP55" s="116">
        <v>148.19999999999999</v>
      </c>
      <c r="AQ55" s="116">
        <v>123.99999999999997</v>
      </c>
      <c r="AR55" s="116">
        <v>353.4</v>
      </c>
      <c r="AS55" s="116">
        <v>1064.8499999999999</v>
      </c>
      <c r="AT55" s="116">
        <v>876.25000000000011</v>
      </c>
      <c r="AU55" s="116">
        <v>177.89999999999995</v>
      </c>
      <c r="AV55" s="116">
        <v>120.95</v>
      </c>
      <c r="AW55" s="116">
        <v>8.5000000000000018</v>
      </c>
      <c r="AX55" s="116">
        <v>395.14999999999992</v>
      </c>
      <c r="AY55" s="116">
        <v>1221.9000000000001</v>
      </c>
      <c r="AZ55" s="116">
        <v>263.89999999999992</v>
      </c>
      <c r="BA55" s="116">
        <v>343.85</v>
      </c>
      <c r="BB55" s="116">
        <v>527.94999999999993</v>
      </c>
      <c r="BC55" s="116">
        <v>756.6</v>
      </c>
      <c r="BD55" s="116">
        <v>16109.1</v>
      </c>
      <c r="BE55" s="117"/>
      <c r="BF55" s="117">
        <f>+G_AREAS!AA55/G_AREAS!$X$55</f>
        <v>3.2621981631534396E-3</v>
      </c>
      <c r="BG55" s="117">
        <f>+G_AREAS!AB55/G_AREAS!$X$55</f>
        <v>1.8955235528046413E-2</v>
      </c>
      <c r="BH55" s="117">
        <f>+G_AREAS!AC55/G_AREAS!$X$55</f>
        <v>4.4454330483214642E-2</v>
      </c>
      <c r="BI55" s="114"/>
      <c r="BJ55" s="114"/>
      <c r="BK55" s="114"/>
    </row>
    <row r="56" spans="1:63" s="119" customFormat="1" ht="12" x14ac:dyDescent="0.2">
      <c r="C56" s="120" t="s">
        <v>163</v>
      </c>
      <c r="D56" s="120" t="s">
        <v>163</v>
      </c>
      <c r="E56" s="120" t="s">
        <v>163</v>
      </c>
      <c r="F56" s="120" t="s">
        <v>163</v>
      </c>
      <c r="G56" s="120" t="s">
        <v>163</v>
      </c>
      <c r="H56" s="121" t="s">
        <v>158</v>
      </c>
      <c r="I56" s="121" t="s">
        <v>158</v>
      </c>
      <c r="J56" s="120" t="s">
        <v>158</v>
      </c>
      <c r="K56" s="120" t="s">
        <v>162</v>
      </c>
      <c r="L56" s="120" t="s">
        <v>162</v>
      </c>
      <c r="M56" s="120" t="s">
        <v>162</v>
      </c>
      <c r="N56" s="120" t="s">
        <v>158</v>
      </c>
      <c r="O56" s="120" t="s">
        <v>162</v>
      </c>
      <c r="P56" s="120" t="s">
        <v>162</v>
      </c>
      <c r="Q56" s="120" t="s">
        <v>158</v>
      </c>
      <c r="R56" s="120" t="s">
        <v>162</v>
      </c>
      <c r="S56" s="120" t="s">
        <v>162</v>
      </c>
      <c r="T56" s="120" t="s">
        <v>166</v>
      </c>
      <c r="U56" s="120" t="s">
        <v>166</v>
      </c>
      <c r="V56" s="120" t="s">
        <v>166</v>
      </c>
      <c r="W56" s="120" t="s">
        <v>166</v>
      </c>
      <c r="X56" s="120" t="s">
        <v>162</v>
      </c>
      <c r="Y56" s="120" t="s">
        <v>162</v>
      </c>
      <c r="Z56" s="120" t="s">
        <v>162</v>
      </c>
      <c r="AA56" s="120" t="s">
        <v>162</v>
      </c>
      <c r="AB56" s="120" t="s">
        <v>162</v>
      </c>
      <c r="AC56" s="120" t="s">
        <v>162</v>
      </c>
      <c r="AD56" s="120" t="s">
        <v>162</v>
      </c>
      <c r="AE56" s="120" t="s">
        <v>168</v>
      </c>
      <c r="AF56" s="120" t="s">
        <v>168</v>
      </c>
      <c r="AG56" s="120" t="s">
        <v>165</v>
      </c>
      <c r="AH56" s="120" t="s">
        <v>162</v>
      </c>
      <c r="AI56" s="120" t="s">
        <v>162</v>
      </c>
      <c r="AJ56" s="120" t="s">
        <v>162</v>
      </c>
      <c r="AK56" s="120" t="s">
        <v>158</v>
      </c>
      <c r="AL56" s="120" t="s">
        <v>166</v>
      </c>
      <c r="AM56" s="120" t="s">
        <v>168</v>
      </c>
      <c r="AN56" s="120" t="s">
        <v>168</v>
      </c>
      <c r="AO56" s="120" t="s">
        <v>168</v>
      </c>
      <c r="AP56" s="120" t="s">
        <v>168</v>
      </c>
      <c r="AQ56" s="120" t="s">
        <v>168</v>
      </c>
      <c r="AR56" s="120" t="s">
        <v>168</v>
      </c>
      <c r="AS56" s="120" t="s">
        <v>165</v>
      </c>
      <c r="AT56" s="120" t="s">
        <v>165</v>
      </c>
      <c r="AU56" s="120" t="s">
        <v>165</v>
      </c>
      <c r="AV56" s="120" t="s">
        <v>165</v>
      </c>
      <c r="AW56" s="120" t="s">
        <v>164</v>
      </c>
      <c r="AX56" s="120" t="s">
        <v>165</v>
      </c>
      <c r="AY56" s="120" t="s">
        <v>165</v>
      </c>
      <c r="AZ56" s="120" t="s">
        <v>161</v>
      </c>
      <c r="BA56" s="120" t="s">
        <v>161</v>
      </c>
      <c r="BB56" s="120" t="s">
        <v>161</v>
      </c>
      <c r="BC56" s="120" t="s">
        <v>161</v>
      </c>
      <c r="BD56" s="120" t="s">
        <v>274</v>
      </c>
    </row>
    <row r="57" spans="1:63" s="119" customFormat="1" ht="12" x14ac:dyDescent="0.2">
      <c r="C57" s="120" t="s">
        <v>173</v>
      </c>
      <c r="D57" s="120" t="s">
        <v>173</v>
      </c>
      <c r="E57" s="120" t="s">
        <v>173</v>
      </c>
      <c r="F57" s="120" t="s">
        <v>173</v>
      </c>
      <c r="G57" s="120" t="s">
        <v>173</v>
      </c>
      <c r="H57" s="121" t="s">
        <v>172</v>
      </c>
      <c r="I57" s="121" t="s">
        <v>172</v>
      </c>
      <c r="J57" s="120" t="s">
        <v>172</v>
      </c>
      <c r="K57" s="120" t="s">
        <v>172</v>
      </c>
      <c r="L57" s="120" t="s">
        <v>172</v>
      </c>
      <c r="M57" s="120" t="s">
        <v>172</v>
      </c>
      <c r="N57" s="120" t="s">
        <v>172</v>
      </c>
      <c r="O57" s="120" t="s">
        <v>172</v>
      </c>
      <c r="P57" s="120" t="s">
        <v>172</v>
      </c>
      <c r="Q57" s="120" t="s">
        <v>172</v>
      </c>
      <c r="R57" s="120" t="s">
        <v>172</v>
      </c>
      <c r="S57" s="120" t="s">
        <v>172</v>
      </c>
      <c r="T57" s="120" t="s">
        <v>172</v>
      </c>
      <c r="U57" s="120" t="s">
        <v>172</v>
      </c>
      <c r="V57" s="120" t="s">
        <v>172</v>
      </c>
      <c r="W57" s="120" t="s">
        <v>172</v>
      </c>
      <c r="X57" s="120" t="s">
        <v>172</v>
      </c>
      <c r="Y57" s="120" t="s">
        <v>172</v>
      </c>
      <c r="Z57" s="120" t="s">
        <v>172</v>
      </c>
      <c r="AA57" s="120" t="s">
        <v>172</v>
      </c>
      <c r="AB57" s="120" t="s">
        <v>172</v>
      </c>
      <c r="AC57" s="120" t="s">
        <v>172</v>
      </c>
      <c r="AD57" s="120" t="s">
        <v>172</v>
      </c>
      <c r="AE57" s="120" t="s">
        <v>171</v>
      </c>
      <c r="AF57" s="120" t="s">
        <v>171</v>
      </c>
      <c r="AG57" s="120" t="s">
        <v>174</v>
      </c>
      <c r="AH57" s="120" t="s">
        <v>172</v>
      </c>
      <c r="AI57" s="120" t="s">
        <v>172</v>
      </c>
      <c r="AJ57" s="120" t="s">
        <v>172</v>
      </c>
      <c r="AK57" s="120" t="s">
        <v>172</v>
      </c>
      <c r="AL57" s="120" t="s">
        <v>172</v>
      </c>
      <c r="AM57" s="120" t="s">
        <v>171</v>
      </c>
      <c r="AN57" s="120" t="s">
        <v>171</v>
      </c>
      <c r="AO57" s="120" t="s">
        <v>171</v>
      </c>
      <c r="AP57" s="120" t="s">
        <v>171</v>
      </c>
      <c r="AQ57" s="120" t="s">
        <v>171</v>
      </c>
      <c r="AR57" s="120" t="s">
        <v>171</v>
      </c>
      <c r="AS57" s="120" t="s">
        <v>174</v>
      </c>
      <c r="AT57" s="120" t="s">
        <v>174</v>
      </c>
      <c r="AU57" s="120" t="s">
        <v>174</v>
      </c>
      <c r="AV57" s="120" t="s">
        <v>174</v>
      </c>
      <c r="AW57" s="120" t="s">
        <v>171</v>
      </c>
      <c r="AX57" s="120" t="s">
        <v>174</v>
      </c>
      <c r="AY57" s="120" t="s">
        <v>174</v>
      </c>
      <c r="AZ57" s="120" t="s">
        <v>174</v>
      </c>
      <c r="BA57" s="120" t="s">
        <v>174</v>
      </c>
      <c r="BB57" s="120" t="s">
        <v>174</v>
      </c>
      <c r="BC57" s="120" t="s">
        <v>174</v>
      </c>
      <c r="BD57" s="120"/>
      <c r="BE57" s="122" t="str">
        <f>+CONCATENATE(+ROUND(BD55,3)," MWh")</f>
        <v>16109,1 MWh</v>
      </c>
    </row>
    <row r="58" spans="1:63" s="119" customFormat="1" ht="12" x14ac:dyDescent="0.2">
      <c r="C58" s="120" t="s">
        <v>170</v>
      </c>
      <c r="D58" s="120" t="s">
        <v>170</v>
      </c>
      <c r="E58" s="120" t="s">
        <v>170</v>
      </c>
      <c r="F58" s="120" t="s">
        <v>170</v>
      </c>
      <c r="G58" s="120" t="s">
        <v>170</v>
      </c>
      <c r="H58" s="121" t="s">
        <v>137</v>
      </c>
      <c r="I58" s="121" t="s">
        <v>137</v>
      </c>
      <c r="J58" s="120" t="s">
        <v>137</v>
      </c>
      <c r="K58" s="120" t="s">
        <v>170</v>
      </c>
      <c r="L58" s="120" t="s">
        <v>170</v>
      </c>
      <c r="M58" s="120" t="s">
        <v>170</v>
      </c>
      <c r="N58" s="120" t="s">
        <v>137</v>
      </c>
      <c r="O58" s="120" t="s">
        <v>170</v>
      </c>
      <c r="P58" s="120" t="s">
        <v>170</v>
      </c>
      <c r="Q58" s="120" t="s">
        <v>137</v>
      </c>
      <c r="R58" s="120" t="s">
        <v>170</v>
      </c>
      <c r="S58" s="120" t="s">
        <v>170</v>
      </c>
      <c r="T58" s="120" t="s">
        <v>171</v>
      </c>
      <c r="U58" s="120" t="s">
        <v>171</v>
      </c>
      <c r="V58" s="120" t="s">
        <v>171</v>
      </c>
      <c r="W58" s="120" t="s">
        <v>171</v>
      </c>
      <c r="X58" s="120" t="s">
        <v>170</v>
      </c>
      <c r="Y58" s="120" t="s">
        <v>170</v>
      </c>
      <c r="Z58" s="120" t="s">
        <v>170</v>
      </c>
      <c r="AA58" s="120" t="s">
        <v>170</v>
      </c>
      <c r="AB58" s="120" t="s">
        <v>170</v>
      </c>
      <c r="AC58" s="120" t="s">
        <v>170</v>
      </c>
      <c r="AD58" s="120" t="s">
        <v>170</v>
      </c>
      <c r="AE58" s="120" t="s">
        <v>171</v>
      </c>
      <c r="AF58" s="120" t="s">
        <v>171</v>
      </c>
      <c r="AG58" s="120" t="s">
        <v>170</v>
      </c>
      <c r="AH58" s="120" t="s">
        <v>170</v>
      </c>
      <c r="AI58" s="120" t="s">
        <v>170</v>
      </c>
      <c r="AJ58" s="120" t="s">
        <v>170</v>
      </c>
      <c r="AK58" s="120" t="s">
        <v>137</v>
      </c>
      <c r="AL58" s="120" t="s">
        <v>171</v>
      </c>
      <c r="AM58" s="120" t="s">
        <v>171</v>
      </c>
      <c r="AN58" s="120" t="s">
        <v>171</v>
      </c>
      <c r="AO58" s="120" t="s">
        <v>171</v>
      </c>
      <c r="AP58" s="120" t="s">
        <v>171</v>
      </c>
      <c r="AQ58" s="120" t="s">
        <v>171</v>
      </c>
      <c r="AR58" s="120" t="s">
        <v>171</v>
      </c>
      <c r="AS58" s="120" t="s">
        <v>170</v>
      </c>
      <c r="AT58" s="120" t="s">
        <v>170</v>
      </c>
      <c r="AU58" s="120" t="s">
        <v>170</v>
      </c>
      <c r="AV58" s="120" t="s">
        <v>170</v>
      </c>
      <c r="AW58" s="120" t="s">
        <v>170</v>
      </c>
      <c r="AX58" s="120" t="s">
        <v>170</v>
      </c>
      <c r="AY58" s="120" t="s">
        <v>170</v>
      </c>
      <c r="AZ58" s="120" t="s">
        <v>137</v>
      </c>
      <c r="BA58" s="120" t="s">
        <v>137</v>
      </c>
      <c r="BB58" s="120" t="s">
        <v>137</v>
      </c>
      <c r="BC58" s="120" t="s">
        <v>137</v>
      </c>
      <c r="BD58" s="120"/>
    </row>
    <row r="59" spans="1:63" s="119" customFormat="1" ht="12" x14ac:dyDescent="0.2">
      <c r="C59" s="123" t="s">
        <v>275</v>
      </c>
      <c r="D59" s="123" t="s">
        <v>275</v>
      </c>
      <c r="E59" s="123" t="s">
        <v>275</v>
      </c>
      <c r="F59" s="123" t="s">
        <v>275</v>
      </c>
      <c r="G59" s="123" t="s">
        <v>275</v>
      </c>
      <c r="H59" s="123" t="s">
        <v>275</v>
      </c>
      <c r="I59" s="123" t="s">
        <v>275</v>
      </c>
      <c r="J59" s="123" t="s">
        <v>275</v>
      </c>
      <c r="K59" s="123" t="s">
        <v>275</v>
      </c>
      <c r="L59" s="123" t="s">
        <v>275</v>
      </c>
      <c r="M59" s="123" t="s">
        <v>275</v>
      </c>
      <c r="N59" s="123" t="s">
        <v>275</v>
      </c>
      <c r="O59" s="123" t="s">
        <v>275</v>
      </c>
      <c r="P59" s="123" t="s">
        <v>275</v>
      </c>
      <c r="Q59" s="123" t="s">
        <v>275</v>
      </c>
      <c r="R59" s="123" t="s">
        <v>275</v>
      </c>
      <c r="S59" s="123" t="s">
        <v>275</v>
      </c>
      <c r="T59" s="123" t="s">
        <v>275</v>
      </c>
      <c r="U59" s="123" t="s">
        <v>275</v>
      </c>
      <c r="V59" s="123" t="s">
        <v>275</v>
      </c>
      <c r="W59" s="123" t="s">
        <v>275</v>
      </c>
      <c r="X59" s="123" t="s">
        <v>275</v>
      </c>
      <c r="Y59" s="123" t="s">
        <v>275</v>
      </c>
      <c r="Z59" s="123" t="s">
        <v>275</v>
      </c>
      <c r="AA59" s="123" t="s">
        <v>275</v>
      </c>
      <c r="AB59" s="123" t="s">
        <v>275</v>
      </c>
      <c r="AC59" s="123" t="s">
        <v>275</v>
      </c>
      <c r="AD59" s="123" t="s">
        <v>275</v>
      </c>
      <c r="AE59" s="123" t="s">
        <v>275</v>
      </c>
      <c r="AF59" s="123" t="s">
        <v>275</v>
      </c>
      <c r="AG59" s="123" t="s">
        <v>275</v>
      </c>
      <c r="AH59" s="123" t="s">
        <v>275</v>
      </c>
      <c r="AI59" s="123" t="s">
        <v>275</v>
      </c>
      <c r="AJ59" s="123" t="s">
        <v>275</v>
      </c>
      <c r="AK59" s="123" t="s">
        <v>275</v>
      </c>
      <c r="AL59" s="123" t="s">
        <v>275</v>
      </c>
      <c r="AM59" s="123" t="s">
        <v>275</v>
      </c>
      <c r="AN59" s="123" t="s">
        <v>275</v>
      </c>
      <c r="AO59" s="123" t="s">
        <v>275</v>
      </c>
      <c r="AP59" s="123" t="s">
        <v>275</v>
      </c>
      <c r="AQ59" s="123" t="s">
        <v>275</v>
      </c>
      <c r="AR59" s="123" t="s">
        <v>275</v>
      </c>
      <c r="AS59" s="123" t="s">
        <v>275</v>
      </c>
      <c r="AT59" s="123" t="s">
        <v>275</v>
      </c>
      <c r="AU59" s="123" t="s">
        <v>275</v>
      </c>
      <c r="AV59" s="123" t="s">
        <v>275</v>
      </c>
      <c r="AW59" s="123" t="s">
        <v>275</v>
      </c>
      <c r="AX59" s="123" t="s">
        <v>275</v>
      </c>
      <c r="AY59" s="123" t="s">
        <v>275</v>
      </c>
      <c r="AZ59" s="123" t="s">
        <v>275</v>
      </c>
      <c r="BA59" s="123" t="s">
        <v>275</v>
      </c>
      <c r="BB59" s="123" t="s">
        <v>275</v>
      </c>
      <c r="BC59" s="123" t="s">
        <v>275</v>
      </c>
      <c r="BD59" s="123"/>
    </row>
    <row r="60" spans="1:63" s="119" customFormat="1" ht="12" x14ac:dyDescent="0.2">
      <c r="C60" s="123" t="str">
        <f t="shared" ref="C60:BC60" si="0">+CONCATENATE(C59,C57)</f>
        <v>RT</v>
      </c>
      <c r="D60" s="123" t="s">
        <v>208</v>
      </c>
      <c r="E60" s="123" t="s">
        <v>208</v>
      </c>
      <c r="F60" s="123" t="s">
        <v>208</v>
      </c>
      <c r="G60" s="123" t="str">
        <f t="shared" si="0"/>
        <v>RT</v>
      </c>
      <c r="H60" s="123" t="str">
        <f t="shared" si="0"/>
        <v>RH</v>
      </c>
      <c r="I60" s="123" t="str">
        <f t="shared" si="0"/>
        <v>RH</v>
      </c>
      <c r="J60" s="123" t="str">
        <f t="shared" si="0"/>
        <v>RH</v>
      </c>
      <c r="K60" s="123" t="str">
        <f t="shared" si="0"/>
        <v>RH</v>
      </c>
      <c r="L60" s="123" t="str">
        <f t="shared" si="0"/>
        <v>RH</v>
      </c>
      <c r="M60" s="123" t="str">
        <f t="shared" si="0"/>
        <v>RH</v>
      </c>
      <c r="N60" s="123" t="str">
        <f t="shared" si="0"/>
        <v>RH</v>
      </c>
      <c r="O60" s="123" t="str">
        <f t="shared" si="0"/>
        <v>RH</v>
      </c>
      <c r="P60" s="123" t="str">
        <f t="shared" si="0"/>
        <v>RH</v>
      </c>
      <c r="Q60" s="123" t="str">
        <f t="shared" si="0"/>
        <v>RH</v>
      </c>
      <c r="R60" s="123" t="str">
        <f t="shared" si="0"/>
        <v>RH</v>
      </c>
      <c r="S60" s="123" t="str">
        <f t="shared" si="0"/>
        <v>RH</v>
      </c>
      <c r="T60" s="123" t="str">
        <f t="shared" si="0"/>
        <v>RH</v>
      </c>
      <c r="U60" s="123" t="str">
        <f t="shared" si="0"/>
        <v>RH</v>
      </c>
      <c r="V60" s="123" t="str">
        <f t="shared" si="0"/>
        <v>RH</v>
      </c>
      <c r="W60" s="123" t="str">
        <f t="shared" si="0"/>
        <v>RH</v>
      </c>
      <c r="X60" s="123" t="str">
        <f t="shared" si="0"/>
        <v>RH</v>
      </c>
      <c r="Y60" s="123" t="str">
        <f t="shared" si="0"/>
        <v>RH</v>
      </c>
      <c r="Z60" s="123" t="str">
        <f t="shared" si="0"/>
        <v>RH</v>
      </c>
      <c r="AA60" s="123" t="str">
        <f t="shared" si="0"/>
        <v>RH</v>
      </c>
      <c r="AB60" s="123" t="str">
        <f t="shared" si="0"/>
        <v>RH</v>
      </c>
      <c r="AC60" s="123" t="str">
        <f t="shared" si="0"/>
        <v>RH</v>
      </c>
      <c r="AD60" s="123" t="str">
        <f t="shared" si="0"/>
        <v>RH</v>
      </c>
      <c r="AE60" s="123" t="str">
        <f t="shared" si="0"/>
        <v>RS</v>
      </c>
      <c r="AF60" s="123" t="str">
        <f t="shared" si="0"/>
        <v>RS</v>
      </c>
      <c r="AG60" s="123" t="str">
        <f t="shared" si="0"/>
        <v>RE</v>
      </c>
      <c r="AH60" s="123" t="str">
        <f t="shared" si="0"/>
        <v>RH</v>
      </c>
      <c r="AI60" s="123" t="str">
        <f>+CONCATENATE(AI59,AI57)</f>
        <v>RH</v>
      </c>
      <c r="AJ60" s="123" t="str">
        <f t="shared" ref="AJ60:AL60" si="1">+CONCATENATE(AJ59,AJ57)</f>
        <v>RH</v>
      </c>
      <c r="AK60" s="123" t="str">
        <f t="shared" si="1"/>
        <v>RH</v>
      </c>
      <c r="AL60" s="123" t="str">
        <f t="shared" si="1"/>
        <v>RH</v>
      </c>
      <c r="AM60" s="123" t="str">
        <f t="shared" si="0"/>
        <v>RS</v>
      </c>
      <c r="AN60" s="123" t="str">
        <f t="shared" si="0"/>
        <v>RS</v>
      </c>
      <c r="AO60" s="123" t="str">
        <f t="shared" si="0"/>
        <v>RS</v>
      </c>
      <c r="AP60" s="123" t="str">
        <f t="shared" si="0"/>
        <v>RS</v>
      </c>
      <c r="AQ60" s="123" t="str">
        <f t="shared" si="0"/>
        <v>RS</v>
      </c>
      <c r="AR60" s="123" t="str">
        <f t="shared" si="0"/>
        <v>RS</v>
      </c>
      <c r="AS60" s="123" t="str">
        <f t="shared" si="0"/>
        <v>RE</v>
      </c>
      <c r="AT60" s="123" t="str">
        <f t="shared" si="0"/>
        <v>RE</v>
      </c>
      <c r="AU60" s="123" t="str">
        <f t="shared" si="0"/>
        <v>RE</v>
      </c>
      <c r="AV60" s="123" t="str">
        <f t="shared" si="0"/>
        <v>RE</v>
      </c>
      <c r="AW60" s="123" t="str">
        <f t="shared" si="0"/>
        <v>RS</v>
      </c>
      <c r="AX60" s="123" t="str">
        <f t="shared" si="0"/>
        <v>RE</v>
      </c>
      <c r="AY60" s="123" t="str">
        <f t="shared" si="0"/>
        <v>RE</v>
      </c>
      <c r="AZ60" s="123" t="str">
        <f t="shared" si="0"/>
        <v>RE</v>
      </c>
      <c r="BA60" s="123" t="str">
        <f t="shared" si="0"/>
        <v>RE</v>
      </c>
      <c r="BB60" s="123" t="str">
        <f t="shared" si="0"/>
        <v>RE</v>
      </c>
      <c r="BC60" s="123" t="str">
        <f t="shared" si="0"/>
        <v>RE</v>
      </c>
      <c r="BD60" s="120" t="s">
        <v>274</v>
      </c>
    </row>
    <row r="61" spans="1:63" s="60" customFormat="1" x14ac:dyDescent="0.2"/>
    <row r="62" spans="1:63" s="60" customFormat="1" x14ac:dyDescent="0.2"/>
    <row r="63" spans="1:63" s="60" customFormat="1" x14ac:dyDescent="0.2"/>
    <row r="64" spans="1:63" s="36" customFormat="1" x14ac:dyDescent="0.2"/>
    <row r="65" spans="12:55" s="36" customFormat="1" x14ac:dyDescent="0.2"/>
    <row r="66" spans="12:55" x14ac:dyDescent="0.2">
      <c r="L66" s="60"/>
      <c r="M66" s="60"/>
      <c r="AH66" s="89"/>
      <c r="AI66" s="89"/>
      <c r="AJ66" s="89"/>
      <c r="AS66" s="89"/>
      <c r="AT66" s="89"/>
      <c r="AU66" s="89"/>
      <c r="AV66" s="89"/>
      <c r="AW66" s="89"/>
      <c r="AY66" s="124"/>
      <c r="AZ66" s="60"/>
      <c r="BA66" s="124"/>
      <c r="BB66" s="124"/>
      <c r="BC66" s="124"/>
    </row>
    <row r="67" spans="12:55" x14ac:dyDescent="0.2">
      <c r="L67" s="60"/>
      <c r="M67" s="60"/>
      <c r="AH67" s="89"/>
      <c r="AI67" s="89"/>
      <c r="AJ67" s="89"/>
      <c r="AS67" s="89"/>
      <c r="AT67" s="89"/>
      <c r="AU67" s="89"/>
      <c r="AV67" s="89"/>
      <c r="AW67" s="89"/>
      <c r="AY67" s="124"/>
      <c r="AZ67" s="60"/>
      <c r="BA67" s="124"/>
      <c r="BB67" s="124"/>
      <c r="BC67" s="124"/>
    </row>
    <row r="68" spans="12:55" x14ac:dyDescent="0.2">
      <c r="AH68" s="89"/>
      <c r="AI68" s="89"/>
      <c r="AJ68" s="89"/>
      <c r="AK68" s="89"/>
      <c r="AL68" s="89"/>
      <c r="AS68" s="89"/>
      <c r="AT68" s="89"/>
      <c r="AU68" s="89"/>
      <c r="AV68" s="89"/>
      <c r="AW68" s="89"/>
    </row>
    <row r="69" spans="12:55" x14ac:dyDescent="0.2">
      <c r="AH69" s="89"/>
      <c r="AI69" s="89"/>
      <c r="AJ69" s="89"/>
      <c r="AK69" s="89"/>
      <c r="AL69" s="89"/>
      <c r="AS69" s="89"/>
      <c r="AT69" s="89"/>
      <c r="AU69" s="89"/>
      <c r="AV69" s="89"/>
      <c r="AW69" s="89"/>
    </row>
    <row r="70" spans="12:55" x14ac:dyDescent="0.2">
      <c r="AH70" s="89"/>
      <c r="AI70" s="89"/>
      <c r="AJ70" s="89"/>
      <c r="AK70" s="89"/>
      <c r="AL70" s="89"/>
      <c r="AS70" s="89"/>
      <c r="AT70" s="89"/>
      <c r="AU70" s="89"/>
      <c r="AV70" s="89"/>
      <c r="AW70" s="89"/>
    </row>
    <row r="71" spans="12:55" x14ac:dyDescent="0.2">
      <c r="AH71" s="89"/>
      <c r="AI71" s="89"/>
      <c r="AJ71" s="89"/>
      <c r="AK71" s="89"/>
      <c r="AL71" s="89"/>
      <c r="AS71" s="89"/>
      <c r="AT71" s="89"/>
      <c r="AU71" s="89"/>
      <c r="AV71" s="89"/>
      <c r="AW71" s="89"/>
    </row>
    <row r="72" spans="12:55" x14ac:dyDescent="0.2">
      <c r="AH72" s="89"/>
      <c r="AI72" s="89"/>
      <c r="AJ72" s="89"/>
      <c r="AK72" s="89"/>
      <c r="AL72" s="89"/>
      <c r="AS72" s="89"/>
      <c r="AT72" s="89"/>
      <c r="AU72" s="89"/>
      <c r="AV72" s="89"/>
      <c r="AW72" s="89"/>
    </row>
    <row r="73" spans="12:55" x14ac:dyDescent="0.2">
      <c r="AS73" s="89"/>
      <c r="AT73" s="89"/>
      <c r="AU73" s="89"/>
      <c r="AV73" s="89"/>
      <c r="AW73" s="89"/>
    </row>
    <row r="74" spans="12:55" x14ac:dyDescent="0.2">
      <c r="AS74" s="89"/>
      <c r="AT74" s="89"/>
      <c r="AU74" s="89"/>
      <c r="AV74" s="89"/>
      <c r="AW74" s="89"/>
    </row>
    <row r="113" spans="8:9" x14ac:dyDescent="0.2">
      <c r="H113" s="60"/>
      <c r="I113" s="60"/>
    </row>
    <row r="114" spans="8:9" x14ac:dyDescent="0.2">
      <c r="H114" s="60"/>
      <c r="I114" s="60"/>
    </row>
    <row r="115" spans="8:9" x14ac:dyDescent="0.2">
      <c r="H115" s="60"/>
      <c r="I115" s="60"/>
    </row>
    <row r="116" spans="8:9" x14ac:dyDescent="0.2">
      <c r="H116" s="60"/>
      <c r="I116" s="60"/>
    </row>
  </sheetData>
  <mergeCells count="12">
    <mergeCell ref="AR5:AV5"/>
    <mergeCell ref="BB5:BC5"/>
    <mergeCell ref="B3:G3"/>
    <mergeCell ref="B4:BD4"/>
    <mergeCell ref="B5:B6"/>
    <mergeCell ref="C5:F5"/>
    <mergeCell ref="H5:I5"/>
    <mergeCell ref="J5:M5"/>
    <mergeCell ref="N5:O5"/>
    <mergeCell ref="T5:W5"/>
    <mergeCell ref="AD5:AG5"/>
    <mergeCell ref="AI5:AJ5"/>
  </mergeCells>
  <conditionalFormatting sqref="BD7:BD54">
    <cfRule type="cellIs" dxfId="30" priority="1" stopIfTrue="1" operator="equal">
      <formula>0</formula>
    </cfRule>
    <cfRule type="cellIs" dxfId="29" priority="2" stopIfTrue="1" operator="lessThan">
      <formula>0.009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49D0A-57EA-4A65-90BA-F06C0955951F}">
  <dimension ref="A1:L74"/>
  <sheetViews>
    <sheetView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7.5703125" defaultRowHeight="11.25" x14ac:dyDescent="0.2"/>
  <cols>
    <col min="1" max="1" width="7.5703125" style="3"/>
    <col min="2" max="2" width="16.85546875" style="3" customWidth="1"/>
    <col min="3" max="5" width="17.28515625" style="3" customWidth="1"/>
    <col min="6" max="6" width="15.85546875" style="60" customWidth="1"/>
    <col min="7" max="8" width="23" style="60" customWidth="1"/>
    <col min="9" max="9" width="19.7109375" style="60" customWidth="1"/>
    <col min="10" max="12" width="7.5703125" style="60"/>
    <col min="13" max="16384" width="7.5703125" style="3"/>
  </cols>
  <sheetData>
    <row r="1" spans="1:12" s="60" customFormat="1" x14ac:dyDescent="0.2">
      <c r="C1" s="125">
        <v>202</v>
      </c>
      <c r="D1" s="86">
        <v>904</v>
      </c>
      <c r="E1" s="86">
        <v>232</v>
      </c>
      <c r="F1" s="86">
        <v>213</v>
      </c>
      <c r="G1" s="86">
        <v>2190</v>
      </c>
      <c r="H1" s="86">
        <v>289</v>
      </c>
      <c r="I1" s="86">
        <v>5002</v>
      </c>
      <c r="J1" s="60">
        <v>5000</v>
      </c>
    </row>
    <row r="2" spans="1:12" ht="74.25" customHeight="1" x14ac:dyDescent="0.2">
      <c r="A2" s="36"/>
      <c r="B2" s="60"/>
      <c r="C2" s="60"/>
      <c r="D2" s="60"/>
      <c r="E2" s="60"/>
      <c r="G2" s="89"/>
      <c r="H2" s="89"/>
      <c r="I2" s="89"/>
      <c r="J2" s="89"/>
      <c r="K2" s="89"/>
      <c r="L2" s="89"/>
    </row>
    <row r="3" spans="1:12" s="36" customFormat="1" ht="28.5" customHeight="1" x14ac:dyDescent="0.35">
      <c r="B3" s="816">
        <v>45218</v>
      </c>
      <c r="C3" s="816"/>
      <c r="D3" s="816"/>
      <c r="E3" s="816"/>
      <c r="F3" s="816"/>
      <c r="G3" s="126"/>
      <c r="H3" s="126"/>
      <c r="I3" s="2"/>
      <c r="J3" s="89"/>
      <c r="K3" s="89"/>
      <c r="L3" s="89"/>
    </row>
    <row r="4" spans="1:12" ht="30" customHeight="1" x14ac:dyDescent="0.2">
      <c r="B4" s="817" t="s">
        <v>276</v>
      </c>
      <c r="C4" s="802"/>
      <c r="D4" s="802"/>
      <c r="E4" s="802"/>
      <c r="F4" s="802"/>
      <c r="G4" s="818"/>
      <c r="H4" s="818"/>
      <c r="I4" s="819"/>
    </row>
    <row r="5" spans="1:12" ht="27.75" customHeight="1" x14ac:dyDescent="0.2">
      <c r="B5" s="811" t="s">
        <v>175</v>
      </c>
      <c r="C5" s="804" t="s">
        <v>277</v>
      </c>
      <c r="D5" s="806"/>
      <c r="E5" s="93" t="s">
        <v>278</v>
      </c>
      <c r="F5" s="92" t="s">
        <v>56</v>
      </c>
      <c r="G5" s="95" t="s">
        <v>279</v>
      </c>
      <c r="H5" s="95" t="s">
        <v>122</v>
      </c>
      <c r="I5" s="96" t="s">
        <v>280</v>
      </c>
    </row>
    <row r="6" spans="1:12" ht="24" customHeight="1" x14ac:dyDescent="0.2">
      <c r="B6" s="820"/>
      <c r="C6" s="127" t="s">
        <v>281</v>
      </c>
      <c r="D6" s="127" t="s">
        <v>282</v>
      </c>
      <c r="E6" s="128" t="s">
        <v>283</v>
      </c>
      <c r="F6" s="129" t="s">
        <v>224</v>
      </c>
      <c r="G6" s="130" t="s">
        <v>284</v>
      </c>
      <c r="H6" s="130" t="s">
        <v>285</v>
      </c>
      <c r="I6" s="131" t="s">
        <v>272</v>
      </c>
    </row>
    <row r="7" spans="1:12" ht="12.75" x14ac:dyDescent="0.2">
      <c r="B7" s="132">
        <v>2.0833333333333332E-2</v>
      </c>
      <c r="C7" s="133">
        <v>29.3</v>
      </c>
      <c r="D7" s="133"/>
      <c r="E7" s="133">
        <v>14.6</v>
      </c>
      <c r="F7" s="133">
        <v>16</v>
      </c>
      <c r="G7" s="133">
        <v>7.79</v>
      </c>
      <c r="H7" s="133">
        <v>9.6</v>
      </c>
      <c r="I7" s="134">
        <v>77.289999999999992</v>
      </c>
    </row>
    <row r="8" spans="1:12" ht="12.75" x14ac:dyDescent="0.2">
      <c r="B8" s="132">
        <v>4.1666666666666664E-2</v>
      </c>
      <c r="C8" s="133">
        <v>29.3</v>
      </c>
      <c r="D8" s="133"/>
      <c r="E8" s="133">
        <v>14.6</v>
      </c>
      <c r="F8" s="133">
        <v>16.600000000000001</v>
      </c>
      <c r="G8" s="133">
        <v>7.88</v>
      </c>
      <c r="H8" s="133">
        <v>9.8000000000000007</v>
      </c>
      <c r="I8" s="134">
        <v>78.179999999999993</v>
      </c>
    </row>
    <row r="9" spans="1:12" ht="12.75" x14ac:dyDescent="0.2">
      <c r="B9" s="132">
        <v>6.25E-2</v>
      </c>
      <c r="C9" s="133">
        <v>29.3</v>
      </c>
      <c r="D9" s="133"/>
      <c r="E9" s="133">
        <v>14.1</v>
      </c>
      <c r="F9" s="133">
        <v>16</v>
      </c>
      <c r="G9" s="133">
        <v>8.59</v>
      </c>
      <c r="H9" s="133">
        <v>9.6999999999999993</v>
      </c>
      <c r="I9" s="134">
        <v>77.69</v>
      </c>
    </row>
    <row r="10" spans="1:12" ht="12.75" x14ac:dyDescent="0.2">
      <c r="B10" s="132">
        <v>8.3333333333333329E-2</v>
      </c>
      <c r="C10" s="133">
        <v>29.3</v>
      </c>
      <c r="D10" s="133"/>
      <c r="E10" s="133">
        <v>14.5</v>
      </c>
      <c r="F10" s="133">
        <v>16</v>
      </c>
      <c r="G10" s="133">
        <v>7.86</v>
      </c>
      <c r="H10" s="133">
        <v>9.9</v>
      </c>
      <c r="I10" s="134">
        <v>77.56</v>
      </c>
    </row>
    <row r="11" spans="1:12" ht="12.75" x14ac:dyDescent="0.2">
      <c r="B11" s="132">
        <v>0.10416666666666667</v>
      </c>
      <c r="C11" s="133">
        <v>29.4</v>
      </c>
      <c r="D11" s="133"/>
      <c r="E11" s="133">
        <v>14.2</v>
      </c>
      <c r="F11" s="133">
        <v>16.100000000000001</v>
      </c>
      <c r="G11" s="133">
        <v>7.92</v>
      </c>
      <c r="H11" s="133">
        <v>10</v>
      </c>
      <c r="I11" s="134">
        <v>77.61999999999999</v>
      </c>
    </row>
    <row r="12" spans="1:12" ht="12.75" x14ac:dyDescent="0.2">
      <c r="B12" s="132">
        <v>0.125</v>
      </c>
      <c r="C12" s="133">
        <v>29.3</v>
      </c>
      <c r="D12" s="133"/>
      <c r="E12" s="133">
        <v>14.1</v>
      </c>
      <c r="F12" s="133">
        <v>16</v>
      </c>
      <c r="G12" s="133">
        <v>8.4499999999999993</v>
      </c>
      <c r="H12" s="133">
        <v>9.4</v>
      </c>
      <c r="I12" s="134">
        <v>77.25</v>
      </c>
    </row>
    <row r="13" spans="1:12" ht="12.75" x14ac:dyDescent="0.2">
      <c r="B13" s="132">
        <v>0.14583333333333334</v>
      </c>
      <c r="C13" s="133">
        <v>29.4</v>
      </c>
      <c r="D13" s="133"/>
      <c r="E13" s="133">
        <v>14.1</v>
      </c>
      <c r="F13" s="133">
        <v>16</v>
      </c>
      <c r="G13" s="133">
        <v>9.59</v>
      </c>
      <c r="H13" s="133">
        <v>9.1999999999999993</v>
      </c>
      <c r="I13" s="134">
        <v>78.290000000000006</v>
      </c>
    </row>
    <row r="14" spans="1:12" ht="12.75" x14ac:dyDescent="0.2">
      <c r="B14" s="132">
        <v>0.16666666666666666</v>
      </c>
      <c r="C14" s="133">
        <v>29.4</v>
      </c>
      <c r="D14" s="133"/>
      <c r="E14" s="133">
        <v>14.1</v>
      </c>
      <c r="F14" s="133">
        <v>16</v>
      </c>
      <c r="G14" s="133">
        <v>9.16</v>
      </c>
      <c r="H14" s="133">
        <v>9.6999999999999993</v>
      </c>
      <c r="I14" s="134">
        <v>78.36</v>
      </c>
    </row>
    <row r="15" spans="1:12" ht="12.75" x14ac:dyDescent="0.2">
      <c r="B15" s="135">
        <v>0.1875</v>
      </c>
      <c r="C15" s="136">
        <v>29.4</v>
      </c>
      <c r="D15" s="136"/>
      <c r="E15" s="136">
        <v>14.1</v>
      </c>
      <c r="F15" s="136">
        <v>15.7</v>
      </c>
      <c r="G15" s="136">
        <v>7.3</v>
      </c>
      <c r="H15" s="136">
        <v>9.3000000000000007</v>
      </c>
      <c r="I15" s="137">
        <v>75.8</v>
      </c>
    </row>
    <row r="16" spans="1:12" ht="12.75" x14ac:dyDescent="0.2">
      <c r="B16" s="132">
        <v>0.20833333333333334</v>
      </c>
      <c r="C16" s="133">
        <v>29.5</v>
      </c>
      <c r="D16" s="133"/>
      <c r="E16" s="133">
        <v>13.4</v>
      </c>
      <c r="F16" s="133">
        <v>15.7</v>
      </c>
      <c r="G16" s="133">
        <v>8.3800000000000008</v>
      </c>
      <c r="H16" s="133">
        <v>10.5</v>
      </c>
      <c r="I16" s="134">
        <v>77.47999999999999</v>
      </c>
    </row>
    <row r="17" spans="2:9" ht="12.75" x14ac:dyDescent="0.2">
      <c r="B17" s="132">
        <v>0.22916666666666666</v>
      </c>
      <c r="C17" s="133">
        <v>29.5</v>
      </c>
      <c r="D17" s="133"/>
      <c r="E17" s="133">
        <v>14.2</v>
      </c>
      <c r="F17" s="133">
        <v>15.5</v>
      </c>
      <c r="G17" s="133">
        <v>8.02</v>
      </c>
      <c r="H17" s="133">
        <v>10.1</v>
      </c>
      <c r="I17" s="138">
        <v>77.319999999999993</v>
      </c>
    </row>
    <row r="18" spans="2:9" ht="12.75" x14ac:dyDescent="0.2">
      <c r="B18" s="132">
        <v>0.25</v>
      </c>
      <c r="C18" s="133">
        <v>29.4</v>
      </c>
      <c r="D18" s="133"/>
      <c r="E18" s="133">
        <v>12.9</v>
      </c>
      <c r="F18" s="133">
        <v>15.5</v>
      </c>
      <c r="G18" s="133">
        <v>6.73</v>
      </c>
      <c r="H18" s="133">
        <v>10.6</v>
      </c>
      <c r="I18" s="138">
        <v>75.13</v>
      </c>
    </row>
    <row r="19" spans="2:9" ht="12.75" x14ac:dyDescent="0.2">
      <c r="B19" s="132">
        <v>0.27083333333333331</v>
      </c>
      <c r="C19" s="133">
        <v>29.5</v>
      </c>
      <c r="D19" s="133"/>
      <c r="E19" s="133">
        <v>14</v>
      </c>
      <c r="F19" s="133">
        <v>15.6</v>
      </c>
      <c r="G19" s="133">
        <v>7.77</v>
      </c>
      <c r="H19" s="133">
        <v>10.5</v>
      </c>
      <c r="I19" s="138">
        <v>77.37</v>
      </c>
    </row>
    <row r="20" spans="2:9" ht="12.75" x14ac:dyDescent="0.2">
      <c r="B20" s="132">
        <v>0.29166666666666669</v>
      </c>
      <c r="C20" s="133">
        <v>29.5</v>
      </c>
      <c r="D20" s="133"/>
      <c r="E20" s="133">
        <v>10.4</v>
      </c>
      <c r="F20" s="133">
        <v>15.7</v>
      </c>
      <c r="G20" s="133">
        <v>7.74</v>
      </c>
      <c r="H20" s="133">
        <v>10.1</v>
      </c>
      <c r="I20" s="138">
        <v>73.44</v>
      </c>
    </row>
    <row r="21" spans="2:9" ht="12.75" x14ac:dyDescent="0.2">
      <c r="B21" s="132">
        <v>0.3125</v>
      </c>
      <c r="C21" s="133">
        <v>29.5</v>
      </c>
      <c r="D21" s="133"/>
      <c r="E21" s="133">
        <v>13</v>
      </c>
      <c r="F21" s="133">
        <v>15.7</v>
      </c>
      <c r="G21" s="133">
        <v>7.87</v>
      </c>
      <c r="H21" s="133">
        <v>10.7</v>
      </c>
      <c r="I21" s="138">
        <v>76.77000000000001</v>
      </c>
    </row>
    <row r="22" spans="2:9" ht="12.75" x14ac:dyDescent="0.2">
      <c r="B22" s="139">
        <v>0.33333333333333331</v>
      </c>
      <c r="C22" s="140">
        <v>29.4</v>
      </c>
      <c r="D22" s="140"/>
      <c r="E22" s="140">
        <v>13.6</v>
      </c>
      <c r="F22" s="140">
        <v>15.7</v>
      </c>
      <c r="G22" s="140">
        <v>8.11</v>
      </c>
      <c r="H22" s="140">
        <v>10.4</v>
      </c>
      <c r="I22" s="141">
        <v>77.210000000000008</v>
      </c>
    </row>
    <row r="23" spans="2:9" ht="12.75" x14ac:dyDescent="0.2">
      <c r="B23" s="135">
        <v>0.35416666666666669</v>
      </c>
      <c r="C23" s="136">
        <v>29.4</v>
      </c>
      <c r="D23" s="136"/>
      <c r="E23" s="136">
        <v>14.1</v>
      </c>
      <c r="F23" s="136">
        <v>15.8</v>
      </c>
      <c r="G23" s="136">
        <v>7.61</v>
      </c>
      <c r="H23" s="136">
        <v>10.8</v>
      </c>
      <c r="I23" s="142">
        <v>77.709999999999994</v>
      </c>
    </row>
    <row r="24" spans="2:9" ht="12.75" x14ac:dyDescent="0.2">
      <c r="B24" s="132">
        <v>0.375</v>
      </c>
      <c r="C24" s="133">
        <v>29.3</v>
      </c>
      <c r="D24" s="133"/>
      <c r="E24" s="133">
        <v>12.1</v>
      </c>
      <c r="F24" s="133">
        <v>15.9</v>
      </c>
      <c r="G24" s="133">
        <v>7.81</v>
      </c>
      <c r="H24" s="133">
        <v>9.8000000000000007</v>
      </c>
      <c r="I24" s="138">
        <v>74.91</v>
      </c>
    </row>
    <row r="25" spans="2:9" ht="12.75" x14ac:dyDescent="0.2">
      <c r="B25" s="132">
        <v>0.39583333333333331</v>
      </c>
      <c r="C25" s="133">
        <v>29.2</v>
      </c>
      <c r="D25" s="133"/>
      <c r="E25" s="133">
        <v>12.4</v>
      </c>
      <c r="F25" s="133">
        <v>16</v>
      </c>
      <c r="G25" s="133">
        <v>8.0500000000000007</v>
      </c>
      <c r="H25" s="133">
        <v>9.6999999999999993</v>
      </c>
      <c r="I25" s="138">
        <v>75.350000000000009</v>
      </c>
    </row>
    <row r="26" spans="2:9" ht="12.75" x14ac:dyDescent="0.2">
      <c r="B26" s="132">
        <v>0.41666666666666669</v>
      </c>
      <c r="C26" s="133">
        <v>29.1</v>
      </c>
      <c r="D26" s="133"/>
      <c r="E26" s="133">
        <v>13.4</v>
      </c>
      <c r="F26" s="133">
        <v>16</v>
      </c>
      <c r="G26" s="133">
        <v>8.09</v>
      </c>
      <c r="H26" s="133">
        <v>10</v>
      </c>
      <c r="I26" s="138">
        <v>76.59</v>
      </c>
    </row>
    <row r="27" spans="2:9" ht="12.75" x14ac:dyDescent="0.2">
      <c r="B27" s="132">
        <v>0.4375</v>
      </c>
      <c r="C27" s="133">
        <v>29.1</v>
      </c>
      <c r="D27" s="133"/>
      <c r="E27" s="133">
        <v>14</v>
      </c>
      <c r="F27" s="133">
        <v>16</v>
      </c>
      <c r="G27" s="133">
        <v>7.72</v>
      </c>
      <c r="H27" s="133">
        <v>9.5</v>
      </c>
      <c r="I27" s="138">
        <v>76.320000000000007</v>
      </c>
    </row>
    <row r="28" spans="2:9" ht="12.75" x14ac:dyDescent="0.2">
      <c r="B28" s="132">
        <v>0.45833333333333331</v>
      </c>
      <c r="C28" s="133">
        <v>29</v>
      </c>
      <c r="D28" s="133"/>
      <c r="E28" s="133">
        <v>14.1</v>
      </c>
      <c r="F28" s="133">
        <v>16.100000000000001</v>
      </c>
      <c r="G28" s="133">
        <v>8.5500000000000007</v>
      </c>
      <c r="H28" s="133">
        <v>9.1</v>
      </c>
      <c r="I28" s="138">
        <v>76.849999999999994</v>
      </c>
    </row>
    <row r="29" spans="2:9" ht="12.75" x14ac:dyDescent="0.2">
      <c r="B29" s="132">
        <v>0.47916666666666669</v>
      </c>
      <c r="C29" s="133">
        <v>28.9</v>
      </c>
      <c r="D29" s="133"/>
      <c r="E29" s="133">
        <v>14.1</v>
      </c>
      <c r="F29" s="133">
        <v>16.100000000000001</v>
      </c>
      <c r="G29" s="133">
        <v>8.92</v>
      </c>
      <c r="H29" s="133">
        <v>7.5</v>
      </c>
      <c r="I29" s="138">
        <v>75.52</v>
      </c>
    </row>
    <row r="30" spans="2:9" ht="12.75" x14ac:dyDescent="0.2">
      <c r="B30" s="139">
        <v>0.5</v>
      </c>
      <c r="C30" s="140">
        <v>28.7</v>
      </c>
      <c r="D30" s="140"/>
      <c r="E30" s="140">
        <v>13.4</v>
      </c>
      <c r="F30" s="140">
        <v>16.100000000000001</v>
      </c>
      <c r="G30" s="140">
        <v>7.91</v>
      </c>
      <c r="H30" s="140">
        <v>7</v>
      </c>
      <c r="I30" s="141">
        <v>73.11</v>
      </c>
    </row>
    <row r="31" spans="2:9" ht="12.75" x14ac:dyDescent="0.2">
      <c r="B31" s="132">
        <v>0.52083333333333337</v>
      </c>
      <c r="C31" s="133">
        <v>28.3</v>
      </c>
      <c r="D31" s="133"/>
      <c r="E31" s="133">
        <v>14.1</v>
      </c>
      <c r="F31" s="133">
        <v>16</v>
      </c>
      <c r="G31" s="133">
        <v>7.41</v>
      </c>
      <c r="H31" s="133">
        <v>7.2</v>
      </c>
      <c r="I31" s="138">
        <v>73.010000000000005</v>
      </c>
    </row>
    <row r="32" spans="2:9" ht="12.75" x14ac:dyDescent="0.2">
      <c r="B32" s="132">
        <v>0.54166666666666663</v>
      </c>
      <c r="C32" s="133">
        <v>28.2</v>
      </c>
      <c r="D32" s="133"/>
      <c r="E32" s="133">
        <v>14.1</v>
      </c>
      <c r="F32" s="133">
        <v>16</v>
      </c>
      <c r="G32" s="133">
        <v>8.5299999999999994</v>
      </c>
      <c r="H32" s="133">
        <v>7</v>
      </c>
      <c r="I32" s="138">
        <v>73.83</v>
      </c>
    </row>
    <row r="33" spans="2:9" ht="12.75" x14ac:dyDescent="0.2">
      <c r="B33" s="132">
        <v>0.5625</v>
      </c>
      <c r="C33" s="133">
        <v>28.2</v>
      </c>
      <c r="D33" s="133"/>
      <c r="E33" s="133">
        <v>12.7</v>
      </c>
      <c r="F33" s="133">
        <v>16.100000000000001</v>
      </c>
      <c r="G33" s="133">
        <v>8.84</v>
      </c>
      <c r="H33" s="133">
        <v>7.1</v>
      </c>
      <c r="I33" s="138">
        <v>72.94</v>
      </c>
    </row>
    <row r="34" spans="2:9" ht="12.75" x14ac:dyDescent="0.2">
      <c r="B34" s="132">
        <v>0.58333333333333337</v>
      </c>
      <c r="C34" s="133">
        <v>28.1</v>
      </c>
      <c r="D34" s="133"/>
      <c r="E34" s="133">
        <v>14.1</v>
      </c>
      <c r="F34" s="133">
        <v>16.100000000000001</v>
      </c>
      <c r="G34" s="133">
        <v>8.66</v>
      </c>
      <c r="H34" s="133">
        <v>6</v>
      </c>
      <c r="I34" s="138">
        <v>72.960000000000008</v>
      </c>
    </row>
    <row r="35" spans="2:9" ht="12.75" x14ac:dyDescent="0.2">
      <c r="B35" s="132">
        <v>0.60416666666666663</v>
      </c>
      <c r="C35" s="133">
        <v>28.1</v>
      </c>
      <c r="D35" s="133"/>
      <c r="E35" s="133">
        <v>14.1</v>
      </c>
      <c r="F35" s="133">
        <v>16</v>
      </c>
      <c r="G35" s="133">
        <v>7.95</v>
      </c>
      <c r="H35" s="133">
        <v>6</v>
      </c>
      <c r="I35" s="138">
        <v>72.150000000000006</v>
      </c>
    </row>
    <row r="36" spans="2:9" ht="12.75" x14ac:dyDescent="0.2">
      <c r="B36" s="132">
        <v>0.625</v>
      </c>
      <c r="C36" s="133">
        <v>28.2</v>
      </c>
      <c r="D36" s="133"/>
      <c r="E36" s="133">
        <v>14.1</v>
      </c>
      <c r="F36" s="133">
        <v>16</v>
      </c>
      <c r="G36" s="133">
        <v>7.47</v>
      </c>
      <c r="H36" s="133">
        <v>6.1</v>
      </c>
      <c r="I36" s="138">
        <v>71.86999999999999</v>
      </c>
    </row>
    <row r="37" spans="2:9" ht="12.75" x14ac:dyDescent="0.2">
      <c r="B37" s="132">
        <v>0.64583333333333337</v>
      </c>
      <c r="C37" s="133">
        <v>28.4</v>
      </c>
      <c r="D37" s="133"/>
      <c r="E37" s="133">
        <v>14.1</v>
      </c>
      <c r="F37" s="133">
        <v>16</v>
      </c>
      <c r="G37" s="133">
        <v>6.81</v>
      </c>
      <c r="H37" s="133">
        <v>5.2</v>
      </c>
      <c r="I37" s="138">
        <v>70.510000000000005</v>
      </c>
    </row>
    <row r="38" spans="2:9" ht="12.75" x14ac:dyDescent="0.2">
      <c r="B38" s="132">
        <v>0.66666666666666663</v>
      </c>
      <c r="C38" s="133">
        <v>28.4</v>
      </c>
      <c r="D38" s="133"/>
      <c r="E38" s="133">
        <v>12</v>
      </c>
      <c r="F38" s="133">
        <v>16.2</v>
      </c>
      <c r="G38" s="133">
        <v>6.59</v>
      </c>
      <c r="H38" s="133">
        <v>4.8</v>
      </c>
      <c r="I38" s="138">
        <v>67.989999999999995</v>
      </c>
    </row>
    <row r="39" spans="2:9" ht="12.75" x14ac:dyDescent="0.2">
      <c r="B39" s="135">
        <v>0.6875</v>
      </c>
      <c r="C39" s="136">
        <v>28.6</v>
      </c>
      <c r="D39" s="136"/>
      <c r="E39" s="136">
        <v>12</v>
      </c>
      <c r="F39" s="136">
        <v>16</v>
      </c>
      <c r="G39" s="136">
        <v>6.26</v>
      </c>
      <c r="H39" s="136">
        <v>5.0999999999999996</v>
      </c>
      <c r="I39" s="142">
        <v>67.959999999999994</v>
      </c>
    </row>
    <row r="40" spans="2:9" ht="12.75" x14ac:dyDescent="0.2">
      <c r="B40" s="132">
        <v>0.70833333333333337</v>
      </c>
      <c r="C40" s="133">
        <v>28.8</v>
      </c>
      <c r="D40" s="133"/>
      <c r="E40" s="133">
        <v>12.9</v>
      </c>
      <c r="F40" s="133">
        <v>16</v>
      </c>
      <c r="G40" s="133">
        <v>6.71</v>
      </c>
      <c r="H40" s="133">
        <v>6.6</v>
      </c>
      <c r="I40" s="138">
        <v>71.009999999999991</v>
      </c>
    </row>
    <row r="41" spans="2:9" ht="12.75" x14ac:dyDescent="0.2">
      <c r="B41" s="132">
        <v>0.72916666666666663</v>
      </c>
      <c r="C41" s="133">
        <v>28.9</v>
      </c>
      <c r="D41" s="133"/>
      <c r="E41" s="133">
        <v>14.4</v>
      </c>
      <c r="F41" s="133">
        <v>16</v>
      </c>
      <c r="G41" s="133">
        <v>7</v>
      </c>
      <c r="H41" s="133">
        <v>6.8</v>
      </c>
      <c r="I41" s="138">
        <v>73.099999999999994</v>
      </c>
    </row>
    <row r="42" spans="2:9" ht="12.75" x14ac:dyDescent="0.2">
      <c r="B42" s="132">
        <v>0.75</v>
      </c>
      <c r="C42" s="133">
        <v>29</v>
      </c>
      <c r="D42" s="133"/>
      <c r="E42" s="133">
        <v>14.6</v>
      </c>
      <c r="F42" s="133">
        <v>16</v>
      </c>
      <c r="G42" s="133">
        <v>6.29</v>
      </c>
      <c r="H42" s="133">
        <v>7.3</v>
      </c>
      <c r="I42" s="138">
        <v>73.19</v>
      </c>
    </row>
    <row r="43" spans="2:9" ht="12.75" x14ac:dyDescent="0.2">
      <c r="B43" s="132">
        <v>0.77083333333333337</v>
      </c>
      <c r="C43" s="133">
        <v>29.1</v>
      </c>
      <c r="D43" s="133"/>
      <c r="E43" s="133">
        <v>14.2</v>
      </c>
      <c r="F43" s="133">
        <v>15</v>
      </c>
      <c r="G43" s="133">
        <v>7.36</v>
      </c>
      <c r="H43" s="133">
        <v>7.2</v>
      </c>
      <c r="I43" s="138">
        <v>72.86</v>
      </c>
    </row>
    <row r="44" spans="2:9" ht="12.75" x14ac:dyDescent="0.2">
      <c r="B44" s="132">
        <v>0.79166666666666663</v>
      </c>
      <c r="C44" s="133">
        <v>29.1</v>
      </c>
      <c r="D44" s="133"/>
      <c r="E44" s="133">
        <v>13.4</v>
      </c>
      <c r="F44" s="133">
        <v>14.8</v>
      </c>
      <c r="G44" s="133">
        <v>7.81</v>
      </c>
      <c r="H44" s="133">
        <v>7.2</v>
      </c>
      <c r="I44" s="138">
        <v>72.31</v>
      </c>
    </row>
    <row r="45" spans="2:9" ht="12.75" x14ac:dyDescent="0.2">
      <c r="B45" s="132">
        <v>0.8125</v>
      </c>
      <c r="C45" s="133">
        <v>29.1</v>
      </c>
      <c r="D45" s="133"/>
      <c r="E45" s="133">
        <v>13.1</v>
      </c>
      <c r="F45" s="133">
        <v>15</v>
      </c>
      <c r="G45" s="133">
        <v>8.59</v>
      </c>
      <c r="H45" s="133">
        <v>7.5</v>
      </c>
      <c r="I45" s="138">
        <v>73.290000000000006</v>
      </c>
    </row>
    <row r="46" spans="2:9" ht="12.75" x14ac:dyDescent="0.2">
      <c r="B46" s="139">
        <v>0.83333333333333337</v>
      </c>
      <c r="C46" s="140">
        <v>29.1</v>
      </c>
      <c r="D46" s="140"/>
      <c r="E46" s="140">
        <v>13.7</v>
      </c>
      <c r="F46" s="140">
        <v>15</v>
      </c>
      <c r="G46" s="140">
        <v>6.62</v>
      </c>
      <c r="H46" s="140">
        <v>7.8</v>
      </c>
      <c r="I46" s="141">
        <v>72.22</v>
      </c>
    </row>
    <row r="47" spans="2:9" ht="12.75" x14ac:dyDescent="0.2">
      <c r="B47" s="132">
        <v>0.85416666666666663</v>
      </c>
      <c r="C47" s="133">
        <v>29.1</v>
      </c>
      <c r="D47" s="133"/>
      <c r="E47" s="133">
        <v>13.6</v>
      </c>
      <c r="F47" s="133">
        <v>15</v>
      </c>
      <c r="G47" s="133">
        <v>7</v>
      </c>
      <c r="H47" s="133">
        <v>7.6</v>
      </c>
      <c r="I47" s="138">
        <v>72.3</v>
      </c>
    </row>
    <row r="48" spans="2:9" ht="12.75" x14ac:dyDescent="0.2">
      <c r="B48" s="132">
        <v>0.875</v>
      </c>
      <c r="C48" s="133">
        <v>29.1</v>
      </c>
      <c r="D48" s="133"/>
      <c r="E48" s="133">
        <v>13.8</v>
      </c>
      <c r="F48" s="133">
        <v>15</v>
      </c>
      <c r="G48" s="133">
        <v>8.06</v>
      </c>
      <c r="H48" s="133">
        <v>8</v>
      </c>
      <c r="I48" s="138">
        <v>73.960000000000008</v>
      </c>
    </row>
    <row r="49" spans="2:9" ht="12.75" x14ac:dyDescent="0.2">
      <c r="B49" s="132">
        <v>0.89583333333333337</v>
      </c>
      <c r="C49" s="133">
        <v>29.2</v>
      </c>
      <c r="D49" s="133"/>
      <c r="E49" s="133">
        <v>13.6</v>
      </c>
      <c r="F49" s="133">
        <v>0</v>
      </c>
      <c r="G49" s="133">
        <v>6.96</v>
      </c>
      <c r="H49" s="133">
        <v>8</v>
      </c>
      <c r="I49" s="138">
        <v>57.76</v>
      </c>
    </row>
    <row r="50" spans="2:9" ht="12.75" x14ac:dyDescent="0.2">
      <c r="B50" s="132">
        <v>0.91666666666666663</v>
      </c>
      <c r="C50" s="133">
        <v>29.3</v>
      </c>
      <c r="D50" s="133"/>
      <c r="E50" s="133">
        <v>13.9</v>
      </c>
      <c r="F50" s="133">
        <v>8.1999999999999993</v>
      </c>
      <c r="G50" s="133">
        <v>7.08</v>
      </c>
      <c r="H50" s="133">
        <v>8.6</v>
      </c>
      <c r="I50" s="138">
        <v>67.08</v>
      </c>
    </row>
    <row r="51" spans="2:9" ht="12.75" x14ac:dyDescent="0.2">
      <c r="B51" s="132">
        <v>0.9375</v>
      </c>
      <c r="C51" s="133">
        <v>29.3</v>
      </c>
      <c r="D51" s="133"/>
      <c r="E51" s="133">
        <v>14.1</v>
      </c>
      <c r="F51" s="133">
        <v>0</v>
      </c>
      <c r="G51" s="133">
        <v>7.08</v>
      </c>
      <c r="H51" s="133">
        <v>8.6999999999999993</v>
      </c>
      <c r="I51" s="138">
        <v>59.179999999999993</v>
      </c>
    </row>
    <row r="52" spans="2:9" ht="12.75" x14ac:dyDescent="0.2">
      <c r="B52" s="132">
        <v>0.95833333333333337</v>
      </c>
      <c r="C52" s="133">
        <v>29.3</v>
      </c>
      <c r="D52" s="133"/>
      <c r="E52" s="133">
        <v>12.6</v>
      </c>
      <c r="F52" s="133">
        <v>7</v>
      </c>
      <c r="G52" s="133">
        <v>6.5</v>
      </c>
      <c r="H52" s="133">
        <v>9.1999999999999993</v>
      </c>
      <c r="I52" s="138">
        <v>64.599999999999994</v>
      </c>
    </row>
    <row r="53" spans="2:9" ht="12.75" x14ac:dyDescent="0.2">
      <c r="B53" s="132">
        <v>0.97916666666666663</v>
      </c>
      <c r="C53" s="133">
        <v>29.3</v>
      </c>
      <c r="D53" s="133"/>
      <c r="E53" s="133">
        <v>13.1</v>
      </c>
      <c r="F53" s="133">
        <v>14</v>
      </c>
      <c r="G53" s="133">
        <v>7.75</v>
      </c>
      <c r="H53" s="133">
        <v>8.3000000000000007</v>
      </c>
      <c r="I53" s="138">
        <v>72.45</v>
      </c>
    </row>
    <row r="54" spans="2:9" ht="13.5" thickBot="1" x14ac:dyDescent="0.25">
      <c r="B54" s="143">
        <v>1</v>
      </c>
      <c r="C54" s="144">
        <v>29.3</v>
      </c>
      <c r="D54" s="144"/>
      <c r="E54" s="144">
        <v>13.9</v>
      </c>
      <c r="F54" s="144">
        <v>14</v>
      </c>
      <c r="G54" s="144">
        <v>7.51</v>
      </c>
      <c r="H54" s="144">
        <v>9.6999999999999993</v>
      </c>
      <c r="I54" s="145">
        <v>74.410000000000011</v>
      </c>
    </row>
    <row r="55" spans="2:9" ht="32.25" customHeight="1" thickBot="1" x14ac:dyDescent="0.25">
      <c r="B55" s="146" t="s">
        <v>273</v>
      </c>
      <c r="C55" s="147">
        <v>697.29999999999973</v>
      </c>
      <c r="D55" s="147">
        <v>0</v>
      </c>
      <c r="E55" s="147">
        <v>326.85000000000008</v>
      </c>
      <c r="F55" s="147">
        <v>353.6</v>
      </c>
      <c r="G55" s="147">
        <v>185.32999999999996</v>
      </c>
      <c r="H55" s="147">
        <v>202.95000000000002</v>
      </c>
      <c r="I55" s="147">
        <v>1766.03</v>
      </c>
    </row>
    <row r="56" spans="2:9" s="60" customFormat="1" x14ac:dyDescent="0.2">
      <c r="C56" s="61" t="s">
        <v>163</v>
      </c>
      <c r="D56" s="61" t="s">
        <v>163</v>
      </c>
      <c r="E56" s="61" t="s">
        <v>159</v>
      </c>
      <c r="F56" s="61" t="s">
        <v>163</v>
      </c>
      <c r="G56" s="61" t="s">
        <v>159</v>
      </c>
      <c r="H56" s="61" t="s">
        <v>159</v>
      </c>
    </row>
    <row r="57" spans="2:9" s="60" customFormat="1" x14ac:dyDescent="0.2">
      <c r="C57" s="61" t="s">
        <v>173</v>
      </c>
      <c r="D57" s="61" t="s">
        <v>173</v>
      </c>
      <c r="E57" s="61" t="s">
        <v>173</v>
      </c>
      <c r="F57" s="61" t="s">
        <v>173</v>
      </c>
      <c r="G57" s="61" t="s">
        <v>173</v>
      </c>
      <c r="H57" s="61" t="s">
        <v>173</v>
      </c>
    </row>
    <row r="58" spans="2:9" s="60" customFormat="1" x14ac:dyDescent="0.2">
      <c r="C58" s="61" t="s">
        <v>170</v>
      </c>
      <c r="D58" s="61" t="s">
        <v>170</v>
      </c>
      <c r="E58" s="61" t="s">
        <v>137</v>
      </c>
      <c r="F58" s="61" t="s">
        <v>170</v>
      </c>
      <c r="G58" s="61" t="s">
        <v>137</v>
      </c>
      <c r="H58" s="61" t="s">
        <v>137</v>
      </c>
    </row>
    <row r="59" spans="2:9" s="60" customFormat="1" x14ac:dyDescent="0.2">
      <c r="C59" s="59">
        <v>1</v>
      </c>
      <c r="D59" s="59">
        <v>1</v>
      </c>
      <c r="E59" s="59">
        <v>1</v>
      </c>
      <c r="F59" s="59">
        <v>1</v>
      </c>
      <c r="G59" s="59">
        <v>1</v>
      </c>
      <c r="H59" s="59">
        <v>1</v>
      </c>
    </row>
    <row r="60" spans="2:9" s="60" customFormat="1" x14ac:dyDescent="0.2">
      <c r="C60" s="59" t="str">
        <f>+CONCATENATE(C59,C57)</f>
        <v>1T</v>
      </c>
      <c r="D60" s="59" t="str">
        <f>+CONCATENATE(D59,D57)</f>
        <v>1T</v>
      </c>
      <c r="E60" s="59" t="str">
        <f>+CONCATENATE(E59,E57)</f>
        <v>1T</v>
      </c>
      <c r="F60" s="59" t="str">
        <f>+CONCATENATE(F59,F57)</f>
        <v>1T</v>
      </c>
      <c r="G60" s="59" t="str">
        <f>+CONCATENATE(G59,G57)</f>
        <v>1T</v>
      </c>
      <c r="H60" s="59" t="str">
        <f t="shared" ref="H60" si="0">+CONCATENATE(H59,H57)</f>
        <v>1T</v>
      </c>
    </row>
    <row r="61" spans="2:9" s="60" customFormat="1" x14ac:dyDescent="0.2"/>
    <row r="62" spans="2:9" s="36" customFormat="1" x14ac:dyDescent="0.2"/>
    <row r="63" spans="2:9" s="36" customFormat="1" x14ac:dyDescent="0.2"/>
    <row r="64" spans="2:9" s="36" customFormat="1" x14ac:dyDescent="0.2"/>
    <row r="65" spans="2:10" s="36" customFormat="1" x14ac:dyDescent="0.2"/>
    <row r="66" spans="2:10" s="60" customFormat="1" x14ac:dyDescent="0.2">
      <c r="B66" s="36"/>
      <c r="C66" s="36"/>
      <c r="D66" s="36"/>
      <c r="E66" s="36"/>
      <c r="F66" s="36"/>
      <c r="G66" s="36"/>
      <c r="H66" s="36"/>
      <c r="I66" s="36"/>
      <c r="J66" s="36"/>
    </row>
    <row r="67" spans="2:10" s="60" customFormat="1" x14ac:dyDescent="0.2">
      <c r="B67" s="36"/>
      <c r="C67" s="36"/>
      <c r="D67" s="36"/>
      <c r="E67" s="36"/>
      <c r="F67" s="36"/>
      <c r="G67" s="36"/>
      <c r="H67" s="36"/>
      <c r="I67" s="36"/>
      <c r="J67" s="36"/>
    </row>
    <row r="68" spans="2:10" s="60" customFormat="1" x14ac:dyDescent="0.2">
      <c r="B68" s="36"/>
      <c r="C68" s="36"/>
      <c r="D68" s="36"/>
      <c r="E68" s="36"/>
      <c r="F68" s="36"/>
      <c r="G68" s="36"/>
      <c r="H68" s="36"/>
      <c r="I68" s="36"/>
      <c r="J68" s="36"/>
    </row>
    <row r="69" spans="2:10" s="60" customFormat="1" x14ac:dyDescent="0.2">
      <c r="B69" s="36"/>
      <c r="C69" s="36"/>
      <c r="D69" s="36"/>
      <c r="E69" s="36"/>
      <c r="F69" s="36"/>
      <c r="G69" s="36"/>
      <c r="H69" s="36"/>
      <c r="I69" s="36"/>
      <c r="J69" s="36"/>
    </row>
    <row r="70" spans="2:10" s="60" customFormat="1" x14ac:dyDescent="0.2">
      <c r="B70" s="36"/>
      <c r="C70" s="36"/>
      <c r="D70" s="36"/>
      <c r="E70" s="36"/>
      <c r="F70" s="36"/>
      <c r="G70" s="36"/>
      <c r="H70" s="36"/>
      <c r="I70" s="36"/>
      <c r="J70" s="36"/>
    </row>
    <row r="71" spans="2:10" x14ac:dyDescent="0.2">
      <c r="B71" s="36"/>
      <c r="C71" s="36"/>
      <c r="D71" s="36"/>
      <c r="E71" s="36"/>
      <c r="F71" s="36"/>
      <c r="G71" s="36"/>
      <c r="H71" s="36"/>
      <c r="I71" s="36"/>
      <c r="J71" s="36"/>
    </row>
    <row r="72" spans="2:10" x14ac:dyDescent="0.2">
      <c r="B72" s="36"/>
      <c r="C72" s="36"/>
      <c r="D72" s="36"/>
      <c r="E72" s="36"/>
      <c r="F72" s="36"/>
      <c r="G72" s="36"/>
      <c r="H72" s="36"/>
      <c r="I72" s="36"/>
      <c r="J72" s="36"/>
    </row>
    <row r="73" spans="2:10" x14ac:dyDescent="0.2">
      <c r="B73" s="36"/>
      <c r="C73" s="36"/>
      <c r="D73" s="36"/>
      <c r="E73" s="36"/>
      <c r="F73" s="36"/>
      <c r="G73" s="36"/>
      <c r="H73" s="36"/>
      <c r="I73" s="36"/>
      <c r="J73" s="36"/>
    </row>
    <row r="74" spans="2:10" x14ac:dyDescent="0.2">
      <c r="B74" s="36"/>
      <c r="C74" s="36"/>
      <c r="D74" s="36"/>
      <c r="E74" s="36"/>
      <c r="F74" s="36"/>
      <c r="G74" s="36"/>
      <c r="H74" s="36"/>
      <c r="I74" s="36"/>
      <c r="J74" s="36"/>
    </row>
  </sheetData>
  <mergeCells count="4">
    <mergeCell ref="B3:F3"/>
    <mergeCell ref="B4:I4"/>
    <mergeCell ref="B5:B6"/>
    <mergeCell ref="C5:D5"/>
  </mergeCells>
  <conditionalFormatting sqref="I7:I54">
    <cfRule type="cellIs" dxfId="28" priority="1" stopIfTrue="1" operator="equal">
      <formula>0</formula>
    </cfRule>
    <cfRule type="cellIs" dxfId="27" priority="2" stopIfTrue="1" operator="lessThan">
      <formula>0.009</formula>
    </cfRule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7DE4C-AC5D-42BF-A80E-D24EC085249B}">
  <dimension ref="A1:Z97"/>
  <sheetViews>
    <sheetView showGridLines="0" zoomScale="55" zoomScaleNormal="55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/>
    </sheetView>
  </sheetViews>
  <sheetFormatPr baseColWidth="10" defaultColWidth="7.5703125" defaultRowHeight="11.25" x14ac:dyDescent="0.2"/>
  <cols>
    <col min="1" max="1" width="7.5703125" style="149"/>
    <col min="2" max="2" width="16.140625" style="149" customWidth="1"/>
    <col min="3" max="16" width="14.85546875" style="149" customWidth="1"/>
    <col min="17" max="17" width="13.140625" style="149" customWidth="1"/>
    <col min="18" max="20" width="12.42578125" style="148" customWidth="1"/>
    <col min="21" max="21" width="12.140625" style="148" customWidth="1"/>
    <col min="22" max="22" width="26.28515625" style="149" customWidth="1"/>
    <col min="23" max="23" width="22.5703125" style="149" customWidth="1"/>
    <col min="24" max="24" width="23.85546875" style="149" customWidth="1"/>
    <col min="25" max="25" width="22.7109375" style="149" customWidth="1"/>
    <col min="26" max="16384" width="7.5703125" style="149"/>
  </cols>
  <sheetData>
    <row r="1" spans="2:26" s="148" customFormat="1" x14ac:dyDescent="0.2"/>
    <row r="2" spans="2:26" s="148" customFormat="1" x14ac:dyDescent="0.2"/>
    <row r="3" spans="2:26" s="148" customFormat="1" x14ac:dyDescent="0.2"/>
    <row r="4" spans="2:26" s="148" customFormat="1" x14ac:dyDescent="0.2"/>
    <row r="5" spans="2:26" s="148" customFormat="1" x14ac:dyDescent="0.2"/>
    <row r="6" spans="2:26" s="148" customFormat="1" x14ac:dyDescent="0.2"/>
    <row r="7" spans="2:26" s="148" customFormat="1" ht="18.75" customHeight="1" x14ac:dyDescent="0.2"/>
    <row r="8" spans="2:26" s="148" customFormat="1" x14ac:dyDescent="0.2"/>
    <row r="9" spans="2:26" s="148" customFormat="1" x14ac:dyDescent="0.2"/>
    <row r="10" spans="2:26" s="148" customFormat="1" ht="15" customHeight="1" x14ac:dyDescent="0.35">
      <c r="B10" s="821">
        <v>45218</v>
      </c>
      <c r="C10" s="821"/>
      <c r="D10" s="821"/>
      <c r="E10" s="821"/>
    </row>
    <row r="11" spans="2:26" hidden="1" x14ac:dyDescent="0.2">
      <c r="V11" s="150"/>
      <c r="W11" s="150"/>
      <c r="X11" s="150"/>
      <c r="Y11" s="150"/>
    </row>
    <row r="12" spans="2:26" ht="35.25" customHeight="1" x14ac:dyDescent="0.35">
      <c r="B12" s="151" t="s">
        <v>286</v>
      </c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V12" s="150"/>
      <c r="W12" s="150"/>
      <c r="X12" s="148" t="s">
        <v>287</v>
      </c>
      <c r="Y12" s="148" t="s">
        <v>275</v>
      </c>
      <c r="Z12" s="150"/>
    </row>
    <row r="13" spans="2:26" ht="35.25" customHeight="1" thickBot="1" x14ac:dyDescent="0.25">
      <c r="B13" s="152" t="s">
        <v>175</v>
      </c>
      <c r="C13" s="153" t="s">
        <v>288</v>
      </c>
      <c r="D13" s="153" t="s">
        <v>289</v>
      </c>
      <c r="E13" s="153" t="s">
        <v>290</v>
      </c>
      <c r="F13" s="153" t="s">
        <v>291</v>
      </c>
      <c r="G13" s="153" t="s">
        <v>292</v>
      </c>
      <c r="H13" s="153" t="s">
        <v>293</v>
      </c>
      <c r="I13" s="153" t="s">
        <v>294</v>
      </c>
      <c r="J13" s="153" t="s">
        <v>295</v>
      </c>
      <c r="K13" s="153" t="s">
        <v>296</v>
      </c>
      <c r="L13" s="153" t="s">
        <v>297</v>
      </c>
      <c r="M13" s="153" t="s">
        <v>298</v>
      </c>
      <c r="N13" s="153" t="s">
        <v>299</v>
      </c>
      <c r="O13" s="153" t="s">
        <v>202</v>
      </c>
      <c r="P13" s="153" t="s">
        <v>300</v>
      </c>
      <c r="Q13" s="153" t="s">
        <v>206</v>
      </c>
      <c r="U13" s="154" t="s">
        <v>301</v>
      </c>
      <c r="V13" s="155" t="s">
        <v>302</v>
      </c>
      <c r="W13" s="156" t="s">
        <v>303</v>
      </c>
      <c r="X13" s="157" t="s">
        <v>304</v>
      </c>
      <c r="Y13" s="157" t="s">
        <v>305</v>
      </c>
    </row>
    <row r="14" spans="2:26" ht="18" customHeight="1" thickBot="1" x14ac:dyDescent="0.25">
      <c r="B14" s="67">
        <v>2.0833333333333332E-2</v>
      </c>
      <c r="C14" s="68">
        <v>935.5590000000002</v>
      </c>
      <c r="D14" s="68">
        <v>1609.0560000000003</v>
      </c>
      <c r="E14" s="68">
        <v>3422.6</v>
      </c>
      <c r="F14" s="68">
        <v>84.8</v>
      </c>
      <c r="G14" s="68">
        <v>60.8</v>
      </c>
      <c r="H14" s="68"/>
      <c r="I14" s="68">
        <v>0</v>
      </c>
      <c r="J14" s="68">
        <v>0</v>
      </c>
      <c r="K14" s="68">
        <v>0</v>
      </c>
      <c r="L14" s="68"/>
      <c r="M14" s="68">
        <v>47.99</v>
      </c>
      <c r="N14" s="68">
        <v>7.7999999999999989</v>
      </c>
      <c r="O14" s="68">
        <v>0</v>
      </c>
      <c r="P14" s="68">
        <v>110.3</v>
      </c>
      <c r="Q14" s="68">
        <v>6278.9050000000007</v>
      </c>
      <c r="U14" s="158">
        <v>212</v>
      </c>
      <c r="V14" s="159" t="s">
        <v>52</v>
      </c>
      <c r="W14" s="160" t="s">
        <v>306</v>
      </c>
      <c r="X14" s="161"/>
      <c r="Y14" s="161">
        <v>2052.1000000000004</v>
      </c>
    </row>
    <row r="15" spans="2:26" ht="18" customHeight="1" x14ac:dyDescent="0.2">
      <c r="B15" s="71">
        <v>4.1666666666666664E-2</v>
      </c>
      <c r="C15" s="72">
        <v>917.24599999999987</v>
      </c>
      <c r="D15" s="72">
        <v>1524.5119999999999</v>
      </c>
      <c r="E15" s="72">
        <v>3430.2000000000003</v>
      </c>
      <c r="F15" s="72">
        <v>85.2</v>
      </c>
      <c r="G15" s="72">
        <v>60.1</v>
      </c>
      <c r="H15" s="72"/>
      <c r="I15" s="72">
        <v>0</v>
      </c>
      <c r="J15" s="72">
        <v>0</v>
      </c>
      <c r="K15" s="72">
        <v>0</v>
      </c>
      <c r="L15" s="72"/>
      <c r="M15" s="72">
        <v>48.88000000000001</v>
      </c>
      <c r="N15" s="72">
        <v>7.7999999999999989</v>
      </c>
      <c r="O15" s="72">
        <v>0</v>
      </c>
      <c r="P15" s="72">
        <v>104.6</v>
      </c>
      <c r="Q15" s="72">
        <v>6178.5380000000014</v>
      </c>
      <c r="U15" s="158">
        <v>150</v>
      </c>
      <c r="V15" s="162" t="s">
        <v>17</v>
      </c>
      <c r="W15" s="160" t="s">
        <v>307</v>
      </c>
      <c r="X15" s="161"/>
      <c r="Y15" s="161">
        <v>1745.55</v>
      </c>
    </row>
    <row r="16" spans="2:26" ht="18" customHeight="1" thickBot="1" x14ac:dyDescent="0.25">
      <c r="B16" s="71">
        <v>6.25E-2</v>
      </c>
      <c r="C16" s="72">
        <v>912.40500000000009</v>
      </c>
      <c r="D16" s="72">
        <v>1422.1010000000001</v>
      </c>
      <c r="E16" s="72">
        <v>3422.2</v>
      </c>
      <c r="F16" s="72">
        <v>84.8</v>
      </c>
      <c r="G16" s="72">
        <v>58.3</v>
      </c>
      <c r="H16" s="72"/>
      <c r="I16" s="72">
        <v>0</v>
      </c>
      <c r="J16" s="72">
        <v>0</v>
      </c>
      <c r="K16" s="72">
        <v>0</v>
      </c>
      <c r="L16" s="72"/>
      <c r="M16" s="72">
        <v>48.39</v>
      </c>
      <c r="N16" s="72">
        <v>7.6999999999999993</v>
      </c>
      <c r="O16" s="72">
        <v>0</v>
      </c>
      <c r="P16" s="72">
        <v>85</v>
      </c>
      <c r="Q16" s="72">
        <v>6040.8960000000006</v>
      </c>
      <c r="U16" s="158">
        <v>149</v>
      </c>
      <c r="V16" s="163"/>
      <c r="W16" s="160" t="s">
        <v>308</v>
      </c>
      <c r="X16" s="161">
        <v>607.54999999999984</v>
      </c>
      <c r="Y16" s="161"/>
    </row>
    <row r="17" spans="2:25" ht="18" customHeight="1" x14ac:dyDescent="0.2">
      <c r="B17" s="71">
        <v>8.3333333333333329E-2</v>
      </c>
      <c r="C17" s="72">
        <v>918.4860000000001</v>
      </c>
      <c r="D17" s="72">
        <v>1303.3400000000001</v>
      </c>
      <c r="E17" s="72">
        <v>3430.0000000000005</v>
      </c>
      <c r="F17" s="72">
        <v>85</v>
      </c>
      <c r="G17" s="72">
        <v>60.1</v>
      </c>
      <c r="H17" s="72"/>
      <c r="I17" s="72">
        <v>0</v>
      </c>
      <c r="J17" s="72">
        <v>0</v>
      </c>
      <c r="K17" s="72">
        <v>0</v>
      </c>
      <c r="L17" s="72"/>
      <c r="M17" s="72">
        <v>48.26</v>
      </c>
      <c r="N17" s="72">
        <v>7.6999999999999993</v>
      </c>
      <c r="O17" s="72">
        <v>0</v>
      </c>
      <c r="P17" s="72">
        <v>91.999999999999986</v>
      </c>
      <c r="Q17" s="72">
        <v>5944.8860000000013</v>
      </c>
      <c r="U17" s="158">
        <v>103</v>
      </c>
      <c r="V17" s="164" t="s">
        <v>213</v>
      </c>
      <c r="W17" s="160" t="s">
        <v>309</v>
      </c>
      <c r="X17" s="161"/>
      <c r="Y17" s="161">
        <v>2620.0499999999993</v>
      </c>
    </row>
    <row r="18" spans="2:25" ht="18" customHeight="1" x14ac:dyDescent="0.2">
      <c r="B18" s="71">
        <v>0.10416666666666667</v>
      </c>
      <c r="C18" s="72">
        <v>910.62600000000009</v>
      </c>
      <c r="D18" s="72">
        <v>1255.7899999999997</v>
      </c>
      <c r="E18" s="72">
        <v>3421</v>
      </c>
      <c r="F18" s="72">
        <v>81.8</v>
      </c>
      <c r="G18" s="72">
        <v>58.6</v>
      </c>
      <c r="H18" s="72"/>
      <c r="I18" s="72">
        <v>0</v>
      </c>
      <c r="J18" s="72">
        <v>0</v>
      </c>
      <c r="K18" s="72">
        <v>0</v>
      </c>
      <c r="L18" s="72"/>
      <c r="M18" s="72">
        <v>48.22</v>
      </c>
      <c r="N18" s="72">
        <v>7.6999999999999993</v>
      </c>
      <c r="O18" s="72">
        <v>0</v>
      </c>
      <c r="P18" s="72">
        <v>127.10000000000001</v>
      </c>
      <c r="Q18" s="72">
        <v>5910.8360000000002</v>
      </c>
      <c r="U18" s="158">
        <v>104</v>
      </c>
      <c r="V18" s="165"/>
      <c r="W18" s="160" t="s">
        <v>310</v>
      </c>
      <c r="X18" s="161"/>
      <c r="Y18" s="161">
        <v>1914.35</v>
      </c>
    </row>
    <row r="19" spans="2:25" ht="18" customHeight="1" x14ac:dyDescent="0.2">
      <c r="B19" s="71">
        <v>0.125</v>
      </c>
      <c r="C19" s="72">
        <v>883.26600000000019</v>
      </c>
      <c r="D19" s="72">
        <v>1274.4159999999999</v>
      </c>
      <c r="E19" s="72">
        <v>3431.1</v>
      </c>
      <c r="F19" s="72">
        <v>87.1</v>
      </c>
      <c r="G19" s="72">
        <v>61.9</v>
      </c>
      <c r="H19" s="72"/>
      <c r="I19" s="72">
        <v>0</v>
      </c>
      <c r="J19" s="72">
        <v>0</v>
      </c>
      <c r="K19" s="72">
        <v>0</v>
      </c>
      <c r="L19" s="72"/>
      <c r="M19" s="72">
        <v>47.949999999999996</v>
      </c>
      <c r="N19" s="72">
        <v>7.6999999999999993</v>
      </c>
      <c r="O19" s="72">
        <v>0</v>
      </c>
      <c r="P19" s="72">
        <v>149.69999999999999</v>
      </c>
      <c r="Q19" s="72">
        <v>5943.1319999999996</v>
      </c>
      <c r="U19" s="158">
        <v>105</v>
      </c>
      <c r="V19" s="165"/>
      <c r="W19" s="160" t="s">
        <v>311</v>
      </c>
      <c r="X19" s="166"/>
      <c r="Y19" s="166">
        <v>1556.9500000000003</v>
      </c>
    </row>
    <row r="20" spans="2:25" ht="18" customHeight="1" x14ac:dyDescent="0.2">
      <c r="B20" s="71">
        <v>0.14583333333333334</v>
      </c>
      <c r="C20" s="72">
        <v>881.93100000000038</v>
      </c>
      <c r="D20" s="72">
        <v>1262.0160000000001</v>
      </c>
      <c r="E20" s="72">
        <v>3423.3</v>
      </c>
      <c r="F20" s="72">
        <v>86.9</v>
      </c>
      <c r="G20" s="72">
        <v>60.8</v>
      </c>
      <c r="H20" s="72"/>
      <c r="I20" s="72">
        <v>0</v>
      </c>
      <c r="J20" s="72">
        <v>0</v>
      </c>
      <c r="K20" s="72">
        <v>0</v>
      </c>
      <c r="L20" s="72"/>
      <c r="M20" s="72">
        <v>48.89</v>
      </c>
      <c r="N20" s="72">
        <v>7.7999999999999989</v>
      </c>
      <c r="O20" s="72">
        <v>0</v>
      </c>
      <c r="P20" s="72">
        <v>179.5</v>
      </c>
      <c r="Q20" s="72">
        <v>5951.1370000000015</v>
      </c>
      <c r="U20" s="158">
        <v>106</v>
      </c>
      <c r="V20" s="165"/>
      <c r="W20" s="160" t="s">
        <v>312</v>
      </c>
      <c r="X20" s="167">
        <v>1542.0500000000002</v>
      </c>
      <c r="Y20" s="167"/>
    </row>
    <row r="21" spans="2:25" ht="18" customHeight="1" x14ac:dyDescent="0.2">
      <c r="B21" s="75">
        <v>0.16666666666666666</v>
      </c>
      <c r="C21" s="76">
        <v>871.61400000000015</v>
      </c>
      <c r="D21" s="76">
        <v>1198.6790000000001</v>
      </c>
      <c r="E21" s="76">
        <v>3450.7000000000003</v>
      </c>
      <c r="F21" s="76">
        <v>87.5</v>
      </c>
      <c r="G21" s="76">
        <v>62.6</v>
      </c>
      <c r="H21" s="76"/>
      <c r="I21" s="76">
        <v>0</v>
      </c>
      <c r="J21" s="76">
        <v>0</v>
      </c>
      <c r="K21" s="76">
        <v>0</v>
      </c>
      <c r="L21" s="76"/>
      <c r="M21" s="76">
        <v>48.960000000000008</v>
      </c>
      <c r="N21" s="76">
        <v>7.7999999999999989</v>
      </c>
      <c r="O21" s="76">
        <v>0</v>
      </c>
      <c r="P21" s="76">
        <v>232.9</v>
      </c>
      <c r="Q21" s="76">
        <v>5960.7530000000006</v>
      </c>
      <c r="U21" s="158">
        <v>107</v>
      </c>
      <c r="V21" s="165"/>
      <c r="W21" s="160" t="s">
        <v>313</v>
      </c>
      <c r="X21" s="161">
        <v>665.34999999999991</v>
      </c>
      <c r="Y21" s="161"/>
    </row>
    <row r="22" spans="2:25" ht="18" customHeight="1" thickBot="1" x14ac:dyDescent="0.25">
      <c r="B22" s="67">
        <v>0.1875</v>
      </c>
      <c r="C22" s="68">
        <v>878.69900000000018</v>
      </c>
      <c r="D22" s="68">
        <v>1185.4330000000002</v>
      </c>
      <c r="E22" s="68">
        <v>3435.3999999999996</v>
      </c>
      <c r="F22" s="68">
        <v>86.8</v>
      </c>
      <c r="G22" s="68">
        <v>60.4</v>
      </c>
      <c r="H22" s="68"/>
      <c r="I22" s="68">
        <v>0</v>
      </c>
      <c r="J22" s="68">
        <v>0</v>
      </c>
      <c r="K22" s="68">
        <v>0</v>
      </c>
      <c r="L22" s="68"/>
      <c r="M22" s="68">
        <v>46.399999999999991</v>
      </c>
      <c r="N22" s="68">
        <v>7.7999999999999989</v>
      </c>
      <c r="O22" s="68">
        <v>0</v>
      </c>
      <c r="P22" s="68">
        <v>254.80000000000004</v>
      </c>
      <c r="Q22" s="68">
        <v>5955.732</v>
      </c>
      <c r="U22" s="158">
        <v>2165</v>
      </c>
      <c r="V22" s="168"/>
      <c r="W22" s="160" t="s">
        <v>247</v>
      </c>
      <c r="X22" s="161">
        <v>11.850000000000001</v>
      </c>
      <c r="Y22" s="161"/>
    </row>
    <row r="23" spans="2:25" ht="18" customHeight="1" x14ac:dyDescent="0.2">
      <c r="B23" s="71">
        <v>0.20833333333333334</v>
      </c>
      <c r="C23" s="72">
        <v>875.37099999999998</v>
      </c>
      <c r="D23" s="72">
        <v>1263.8990000000001</v>
      </c>
      <c r="E23" s="72">
        <v>3429.1</v>
      </c>
      <c r="F23" s="72">
        <v>87</v>
      </c>
      <c r="G23" s="72">
        <v>58.7</v>
      </c>
      <c r="H23" s="72"/>
      <c r="I23" s="72">
        <v>0</v>
      </c>
      <c r="J23" s="72">
        <v>0</v>
      </c>
      <c r="K23" s="72">
        <v>0</v>
      </c>
      <c r="L23" s="72"/>
      <c r="M23" s="72">
        <v>47.980000000000004</v>
      </c>
      <c r="N23" s="72">
        <v>7.7999999999999989</v>
      </c>
      <c r="O23" s="72">
        <v>0.1</v>
      </c>
      <c r="P23" s="72">
        <v>287.10000000000002</v>
      </c>
      <c r="Q23" s="72">
        <v>6057.05</v>
      </c>
      <c r="U23" s="169">
        <v>151</v>
      </c>
      <c r="V23" s="162" t="s">
        <v>38</v>
      </c>
      <c r="W23" s="170" t="s">
        <v>314</v>
      </c>
      <c r="X23" s="161">
        <v>163.85000000000008</v>
      </c>
      <c r="Y23" s="161"/>
    </row>
    <row r="24" spans="2:25" ht="18" customHeight="1" x14ac:dyDescent="0.2">
      <c r="B24" s="71">
        <v>0.22916666666666666</v>
      </c>
      <c r="C24" s="72">
        <v>880.92899999999997</v>
      </c>
      <c r="D24" s="72">
        <v>1422.088</v>
      </c>
      <c r="E24" s="72">
        <v>3330.0999999999995</v>
      </c>
      <c r="F24" s="72">
        <v>86.9</v>
      </c>
      <c r="G24" s="72">
        <v>61.2</v>
      </c>
      <c r="H24" s="72"/>
      <c r="I24" s="72">
        <v>0</v>
      </c>
      <c r="J24" s="72">
        <v>0</v>
      </c>
      <c r="K24" s="72">
        <v>0</v>
      </c>
      <c r="L24" s="72"/>
      <c r="M24" s="72">
        <v>47.82</v>
      </c>
      <c r="N24" s="72">
        <v>7.7999999999999989</v>
      </c>
      <c r="O24" s="72">
        <v>8.1</v>
      </c>
      <c r="P24" s="72">
        <v>356.70000000000005</v>
      </c>
      <c r="Q24" s="72">
        <v>6201.6369999999988</v>
      </c>
      <c r="U24" s="158">
        <v>152</v>
      </c>
      <c r="V24" s="165"/>
      <c r="W24" s="160" t="s">
        <v>315</v>
      </c>
      <c r="X24" s="161"/>
      <c r="Y24" s="161">
        <v>267.2000000000001</v>
      </c>
    </row>
    <row r="25" spans="2:25" ht="18" customHeight="1" x14ac:dyDescent="0.2">
      <c r="B25" s="71">
        <v>0.25</v>
      </c>
      <c r="C25" s="72">
        <v>912.10400000000004</v>
      </c>
      <c r="D25" s="72">
        <v>1466.0170000000003</v>
      </c>
      <c r="E25" s="72">
        <v>3194.5999999999995</v>
      </c>
      <c r="F25" s="72">
        <v>87.1</v>
      </c>
      <c r="G25" s="72">
        <v>60.1</v>
      </c>
      <c r="H25" s="72"/>
      <c r="I25" s="72">
        <v>0</v>
      </c>
      <c r="J25" s="72">
        <v>0</v>
      </c>
      <c r="K25" s="72">
        <v>0</v>
      </c>
      <c r="L25" s="72"/>
      <c r="M25" s="72">
        <v>45.73</v>
      </c>
      <c r="N25" s="72">
        <v>7.7999999999999989</v>
      </c>
      <c r="O25" s="72">
        <v>58.5</v>
      </c>
      <c r="P25" s="72">
        <v>350.7</v>
      </c>
      <c r="Q25" s="72">
        <v>6182.6509999999998</v>
      </c>
      <c r="U25" s="158">
        <v>153</v>
      </c>
      <c r="V25" s="165"/>
      <c r="W25" s="160" t="s">
        <v>316</v>
      </c>
      <c r="X25" s="161"/>
      <c r="Y25" s="161">
        <v>1635.45</v>
      </c>
    </row>
    <row r="26" spans="2:25" ht="18" customHeight="1" thickBot="1" x14ac:dyDescent="0.25">
      <c r="B26" s="71">
        <v>0.27083333333333331</v>
      </c>
      <c r="C26" s="72">
        <v>892.98199999999997</v>
      </c>
      <c r="D26" s="72">
        <v>1659.5350000000003</v>
      </c>
      <c r="E26" s="72">
        <v>3195.8</v>
      </c>
      <c r="F26" s="72">
        <v>68.400000000000006</v>
      </c>
      <c r="G26" s="72">
        <v>60.2</v>
      </c>
      <c r="H26" s="72"/>
      <c r="I26" s="72">
        <v>0</v>
      </c>
      <c r="J26" s="72">
        <v>0</v>
      </c>
      <c r="K26" s="72">
        <v>0</v>
      </c>
      <c r="L26" s="72"/>
      <c r="M26" s="72">
        <v>47.870000000000005</v>
      </c>
      <c r="N26" s="72">
        <v>7.7999999999999989</v>
      </c>
      <c r="O26" s="72">
        <v>71.999999999999986</v>
      </c>
      <c r="P26" s="72">
        <v>350.2</v>
      </c>
      <c r="Q26" s="72">
        <v>6354.7870000000003</v>
      </c>
      <c r="U26" s="158">
        <v>154</v>
      </c>
      <c r="V26" s="171"/>
      <c r="W26" s="160" t="s">
        <v>317</v>
      </c>
      <c r="X26" s="161"/>
      <c r="Y26" s="161">
        <v>0</v>
      </c>
    </row>
    <row r="27" spans="2:25" ht="18" customHeight="1" thickBot="1" x14ac:dyDescent="0.25">
      <c r="B27" s="71">
        <v>0.29166666666666669</v>
      </c>
      <c r="C27" s="72">
        <v>909.36700000000019</v>
      </c>
      <c r="D27" s="72">
        <v>1900.3979999999999</v>
      </c>
      <c r="E27" s="72">
        <v>3194.9999999999991</v>
      </c>
      <c r="F27" s="72">
        <v>40.5</v>
      </c>
      <c r="G27" s="72">
        <v>0</v>
      </c>
      <c r="H27" s="72"/>
      <c r="I27" s="72">
        <v>0</v>
      </c>
      <c r="J27" s="72">
        <v>0</v>
      </c>
      <c r="K27" s="72">
        <v>0</v>
      </c>
      <c r="L27" s="72"/>
      <c r="M27" s="72">
        <v>43.940000000000005</v>
      </c>
      <c r="N27" s="72">
        <v>7.6999999999999993</v>
      </c>
      <c r="O27" s="72">
        <v>72.599999999999994</v>
      </c>
      <c r="P27" s="72">
        <v>337.2</v>
      </c>
      <c r="Q27" s="72">
        <v>6506.704999999999</v>
      </c>
      <c r="U27" s="158">
        <v>260</v>
      </c>
      <c r="V27" s="159" t="s">
        <v>88</v>
      </c>
      <c r="W27" s="160" t="s">
        <v>243</v>
      </c>
      <c r="X27" s="161">
        <v>60.350000000000016</v>
      </c>
      <c r="Y27" s="161"/>
    </row>
    <row r="28" spans="2:25" ht="18" customHeight="1" thickBot="1" x14ac:dyDescent="0.25">
      <c r="B28" s="71">
        <v>0.3125</v>
      </c>
      <c r="C28" s="72">
        <v>925.81899999999985</v>
      </c>
      <c r="D28" s="72">
        <v>1873.4480000000001</v>
      </c>
      <c r="E28" s="72">
        <v>3305.6999999999994</v>
      </c>
      <c r="F28" s="72">
        <v>45.7</v>
      </c>
      <c r="G28" s="72">
        <v>0</v>
      </c>
      <c r="H28" s="72"/>
      <c r="I28" s="72">
        <v>0</v>
      </c>
      <c r="J28" s="72">
        <v>0</v>
      </c>
      <c r="K28" s="72">
        <v>0</v>
      </c>
      <c r="L28" s="72"/>
      <c r="M28" s="72">
        <v>47.269999999999996</v>
      </c>
      <c r="N28" s="72">
        <v>7.6999999999999993</v>
      </c>
      <c r="O28" s="72">
        <v>129.19999999999999</v>
      </c>
      <c r="P28" s="72">
        <v>346.8</v>
      </c>
      <c r="Q28" s="72">
        <v>6681.6369999999988</v>
      </c>
      <c r="U28" s="158">
        <v>251</v>
      </c>
      <c r="V28" s="159" t="s">
        <v>30</v>
      </c>
      <c r="W28" s="160" t="s">
        <v>318</v>
      </c>
      <c r="X28" s="166"/>
      <c r="Y28" s="166">
        <v>792.65</v>
      </c>
    </row>
    <row r="29" spans="2:25" ht="18" customHeight="1" x14ac:dyDescent="0.2">
      <c r="B29" s="75">
        <v>0.33333333333333331</v>
      </c>
      <c r="C29" s="76">
        <v>931.67200000000003</v>
      </c>
      <c r="D29" s="76">
        <v>1811.9830000000002</v>
      </c>
      <c r="E29" s="76">
        <v>3340.4000000000005</v>
      </c>
      <c r="F29" s="76">
        <v>50.6</v>
      </c>
      <c r="G29" s="76">
        <v>0</v>
      </c>
      <c r="H29" s="76"/>
      <c r="I29" s="76">
        <v>0</v>
      </c>
      <c r="J29" s="76">
        <v>0</v>
      </c>
      <c r="K29" s="76">
        <v>0</v>
      </c>
      <c r="L29" s="76"/>
      <c r="M29" s="76">
        <v>47.809999999999995</v>
      </c>
      <c r="N29" s="76">
        <v>7.6999999999999993</v>
      </c>
      <c r="O29" s="76">
        <v>178.3</v>
      </c>
      <c r="P29" s="76">
        <v>357.80000000000007</v>
      </c>
      <c r="Q29" s="76">
        <v>6726.2650000000012</v>
      </c>
      <c r="U29" s="158">
        <v>258</v>
      </c>
      <c r="V29" s="164" t="s">
        <v>84</v>
      </c>
      <c r="W29" s="160" t="s">
        <v>229</v>
      </c>
      <c r="X29" s="167">
        <v>175.20000000000005</v>
      </c>
      <c r="Y29" s="167"/>
    </row>
    <row r="30" spans="2:25" ht="18" customHeight="1" x14ac:dyDescent="0.2">
      <c r="B30" s="67">
        <v>0.35416666666666669</v>
      </c>
      <c r="C30" s="68">
        <v>944.43599999999992</v>
      </c>
      <c r="D30" s="68">
        <v>1840.6879999999999</v>
      </c>
      <c r="E30" s="68">
        <v>3351.4999999999991</v>
      </c>
      <c r="F30" s="68">
        <v>50.9</v>
      </c>
      <c r="G30" s="68">
        <v>0</v>
      </c>
      <c r="H30" s="68"/>
      <c r="I30" s="68">
        <v>0</v>
      </c>
      <c r="J30" s="68">
        <v>0</v>
      </c>
      <c r="K30" s="68">
        <v>0</v>
      </c>
      <c r="L30" s="68"/>
      <c r="M30" s="68">
        <v>48.31</v>
      </c>
      <c r="N30" s="68">
        <v>7.6999999999999993</v>
      </c>
      <c r="O30" s="68">
        <v>296.80000000000007</v>
      </c>
      <c r="P30" s="68">
        <v>364.99999999999994</v>
      </c>
      <c r="Q30" s="68">
        <v>6905.3339999999989</v>
      </c>
      <c r="U30" s="158">
        <v>259</v>
      </c>
      <c r="V30" s="165"/>
      <c r="W30" s="160" t="s">
        <v>230</v>
      </c>
      <c r="X30" s="161">
        <v>242.74999999999997</v>
      </c>
      <c r="Y30" s="161"/>
    </row>
    <row r="31" spans="2:25" ht="18" customHeight="1" x14ac:dyDescent="0.2">
      <c r="B31" s="71">
        <v>0.375</v>
      </c>
      <c r="C31" s="72">
        <v>923.65299999999991</v>
      </c>
      <c r="D31" s="72">
        <v>2086.4480000000003</v>
      </c>
      <c r="E31" s="72">
        <v>3340.8999999999996</v>
      </c>
      <c r="F31" s="72">
        <v>50.7</v>
      </c>
      <c r="G31" s="72">
        <v>0</v>
      </c>
      <c r="H31" s="72"/>
      <c r="I31" s="72">
        <v>0</v>
      </c>
      <c r="J31" s="72">
        <v>0</v>
      </c>
      <c r="K31" s="72">
        <v>0</v>
      </c>
      <c r="L31" s="72"/>
      <c r="M31" s="72">
        <v>45.61</v>
      </c>
      <c r="N31" s="72">
        <v>7.6</v>
      </c>
      <c r="O31" s="72">
        <v>353.40000000000003</v>
      </c>
      <c r="P31" s="72">
        <v>340.2</v>
      </c>
      <c r="Q31" s="72">
        <v>7148.5109999999995</v>
      </c>
      <c r="U31" s="158">
        <v>201</v>
      </c>
      <c r="V31" s="165"/>
      <c r="W31" s="160" t="s">
        <v>227</v>
      </c>
      <c r="X31" s="161">
        <v>167.90000000000003</v>
      </c>
      <c r="Y31" s="161"/>
    </row>
    <row r="32" spans="2:25" ht="18" customHeight="1" thickBot="1" x14ac:dyDescent="0.25">
      <c r="B32" s="71">
        <v>0.39583333333333331</v>
      </c>
      <c r="C32" s="72">
        <v>916.41100000000029</v>
      </c>
      <c r="D32" s="72">
        <v>2051.6770000000001</v>
      </c>
      <c r="E32" s="72">
        <v>3344.0000000000005</v>
      </c>
      <c r="F32" s="72">
        <v>71.599999999999994</v>
      </c>
      <c r="G32" s="72">
        <v>0</v>
      </c>
      <c r="H32" s="72"/>
      <c r="I32" s="72">
        <v>0</v>
      </c>
      <c r="J32" s="72">
        <v>0</v>
      </c>
      <c r="K32" s="72">
        <v>0</v>
      </c>
      <c r="L32" s="72"/>
      <c r="M32" s="72">
        <v>46.150000000000006</v>
      </c>
      <c r="N32" s="72">
        <v>7.6</v>
      </c>
      <c r="O32" s="72">
        <v>362.99999999999994</v>
      </c>
      <c r="P32" s="72">
        <v>304</v>
      </c>
      <c r="Q32" s="72">
        <v>7104.4380000000019</v>
      </c>
      <c r="U32" s="172">
        <v>226</v>
      </c>
      <c r="V32" s="171"/>
      <c r="W32" s="173" t="s">
        <v>228</v>
      </c>
      <c r="X32" s="161">
        <v>277.7000000000001</v>
      </c>
      <c r="Y32" s="161"/>
    </row>
    <row r="33" spans="2:25" ht="18" customHeight="1" thickBot="1" x14ac:dyDescent="0.25">
      <c r="B33" s="71">
        <v>0.41666666666666669</v>
      </c>
      <c r="C33" s="72">
        <v>927.34</v>
      </c>
      <c r="D33" s="72">
        <v>2126.1559999999999</v>
      </c>
      <c r="E33" s="72">
        <v>3328.7000000000003</v>
      </c>
      <c r="F33" s="72">
        <v>70.599999999999994</v>
      </c>
      <c r="G33" s="72">
        <v>0</v>
      </c>
      <c r="H33" s="72"/>
      <c r="I33" s="72">
        <v>0</v>
      </c>
      <c r="J33" s="72">
        <v>0</v>
      </c>
      <c r="K33" s="72">
        <v>0</v>
      </c>
      <c r="L33" s="72"/>
      <c r="M33" s="72">
        <v>47.489999999999995</v>
      </c>
      <c r="N33" s="72">
        <v>7.6</v>
      </c>
      <c r="O33" s="72">
        <v>292.09999999999997</v>
      </c>
      <c r="P33" s="72">
        <v>317.10000000000002</v>
      </c>
      <c r="Q33" s="72">
        <v>7117.0860000000011</v>
      </c>
      <c r="U33" s="172">
        <v>163</v>
      </c>
      <c r="V33" s="159" t="s">
        <v>32</v>
      </c>
      <c r="W33" s="160" t="s">
        <v>319</v>
      </c>
      <c r="X33" s="161">
        <v>2542.9000000000005</v>
      </c>
      <c r="Y33" s="161"/>
    </row>
    <row r="34" spans="2:25" ht="18" customHeight="1" x14ac:dyDescent="0.2">
      <c r="B34" s="71">
        <v>0.4375</v>
      </c>
      <c r="C34" s="72">
        <v>929.80200000000002</v>
      </c>
      <c r="D34" s="72">
        <v>2136.21</v>
      </c>
      <c r="E34" s="72">
        <v>3322.3</v>
      </c>
      <c r="F34" s="72">
        <v>65.5</v>
      </c>
      <c r="G34" s="72">
        <v>0</v>
      </c>
      <c r="H34" s="72"/>
      <c r="I34" s="72">
        <v>0</v>
      </c>
      <c r="J34" s="72">
        <v>0</v>
      </c>
      <c r="K34" s="72">
        <v>0</v>
      </c>
      <c r="L34" s="72"/>
      <c r="M34" s="72">
        <v>47.22</v>
      </c>
      <c r="N34" s="72">
        <v>7.6</v>
      </c>
      <c r="O34" s="72">
        <v>357.30000000000007</v>
      </c>
      <c r="P34" s="72">
        <v>292.60000000000002</v>
      </c>
      <c r="Q34" s="72">
        <v>7158.5320000000011</v>
      </c>
      <c r="U34" s="172">
        <v>127</v>
      </c>
      <c r="V34" s="174" t="s">
        <v>320</v>
      </c>
      <c r="W34" s="173" t="s">
        <v>321</v>
      </c>
      <c r="X34" s="161"/>
      <c r="Y34" s="161">
        <v>4209.25</v>
      </c>
    </row>
    <row r="35" spans="2:25" ht="18" customHeight="1" x14ac:dyDescent="0.2">
      <c r="B35" s="71">
        <v>0.45833333333333331</v>
      </c>
      <c r="C35" s="72">
        <v>949.86800000000005</v>
      </c>
      <c r="D35" s="72">
        <v>2428.4140000000002</v>
      </c>
      <c r="E35" s="72">
        <v>3341.2999999999997</v>
      </c>
      <c r="F35" s="72">
        <v>66</v>
      </c>
      <c r="G35" s="72">
        <v>0</v>
      </c>
      <c r="H35" s="72"/>
      <c r="I35" s="72">
        <v>0</v>
      </c>
      <c r="J35" s="72">
        <v>0</v>
      </c>
      <c r="K35" s="72">
        <v>0</v>
      </c>
      <c r="L35" s="72"/>
      <c r="M35" s="72">
        <v>47.85</v>
      </c>
      <c r="N35" s="72">
        <v>7.4</v>
      </c>
      <c r="O35" s="72">
        <v>263.89999999999998</v>
      </c>
      <c r="P35" s="72">
        <v>276</v>
      </c>
      <c r="Q35" s="72">
        <v>7380.732</v>
      </c>
      <c r="U35" s="172">
        <v>126</v>
      </c>
      <c r="V35" s="168"/>
      <c r="W35" s="175" t="s">
        <v>322</v>
      </c>
      <c r="X35" s="166"/>
      <c r="Y35" s="166">
        <v>1169.5999999999999</v>
      </c>
    </row>
    <row r="36" spans="2:25" ht="18" customHeight="1" x14ac:dyDescent="0.2">
      <c r="B36" s="71">
        <v>0.47916666666666669</v>
      </c>
      <c r="C36" s="72">
        <v>962.04899999999998</v>
      </c>
      <c r="D36" s="72">
        <v>2443.9189999999999</v>
      </c>
      <c r="E36" s="72">
        <v>3389.5999999999995</v>
      </c>
      <c r="F36" s="72">
        <v>60.5</v>
      </c>
      <c r="G36" s="72">
        <v>0</v>
      </c>
      <c r="H36" s="72"/>
      <c r="I36" s="72">
        <v>0</v>
      </c>
      <c r="J36" s="72">
        <v>0</v>
      </c>
      <c r="K36" s="72">
        <v>0</v>
      </c>
      <c r="L36" s="72"/>
      <c r="M36" s="72">
        <v>46.620000000000005</v>
      </c>
      <c r="N36" s="72">
        <v>7.4</v>
      </c>
      <c r="O36" s="72">
        <v>250.8</v>
      </c>
      <c r="P36" s="72">
        <v>266.10000000000002</v>
      </c>
      <c r="Q36" s="72">
        <v>7426.9879999999994</v>
      </c>
      <c r="U36" s="172">
        <v>216</v>
      </c>
      <c r="V36" s="168"/>
      <c r="W36" s="175" t="s">
        <v>225</v>
      </c>
      <c r="X36" s="161">
        <v>238.99999999999994</v>
      </c>
      <c r="Y36" s="161"/>
    </row>
    <row r="37" spans="2:25" ht="18" customHeight="1" thickBot="1" x14ac:dyDescent="0.25">
      <c r="B37" s="75">
        <v>0.5</v>
      </c>
      <c r="C37" s="76">
        <v>948.80199999999991</v>
      </c>
      <c r="D37" s="76">
        <v>2233.0910000000003</v>
      </c>
      <c r="E37" s="76">
        <v>3365.0999999999995</v>
      </c>
      <c r="F37" s="76">
        <v>60.2</v>
      </c>
      <c r="G37" s="76">
        <v>0</v>
      </c>
      <c r="H37" s="76"/>
      <c r="I37" s="76">
        <v>0</v>
      </c>
      <c r="J37" s="76">
        <v>0</v>
      </c>
      <c r="K37" s="76">
        <v>0</v>
      </c>
      <c r="L37" s="76"/>
      <c r="M37" s="76">
        <v>44.41</v>
      </c>
      <c r="N37" s="76">
        <v>7.4</v>
      </c>
      <c r="O37" s="76">
        <v>394.6</v>
      </c>
      <c r="P37" s="76">
        <v>283.2</v>
      </c>
      <c r="Q37" s="76">
        <v>7336.802999999999</v>
      </c>
      <c r="U37" s="172">
        <v>198</v>
      </c>
      <c r="V37" s="168"/>
      <c r="W37" s="175" t="s">
        <v>323</v>
      </c>
      <c r="X37" s="161">
        <v>91.750000000000028</v>
      </c>
      <c r="Y37" s="161"/>
    </row>
    <row r="38" spans="2:25" ht="18" customHeight="1" x14ac:dyDescent="0.2">
      <c r="B38" s="71">
        <v>0.52083333333333337</v>
      </c>
      <c r="C38" s="72">
        <v>962.73099999999954</v>
      </c>
      <c r="D38" s="72">
        <v>2118.0210000000002</v>
      </c>
      <c r="E38" s="72">
        <v>3350.2</v>
      </c>
      <c r="F38" s="72">
        <v>61.1</v>
      </c>
      <c r="G38" s="72">
        <v>0</v>
      </c>
      <c r="H38" s="72"/>
      <c r="I38" s="72">
        <v>0</v>
      </c>
      <c r="J38" s="72">
        <v>0</v>
      </c>
      <c r="K38" s="72">
        <v>0</v>
      </c>
      <c r="L38" s="72"/>
      <c r="M38" s="72">
        <v>44.710000000000008</v>
      </c>
      <c r="N38" s="72">
        <v>7.4</v>
      </c>
      <c r="O38" s="72">
        <v>369.09999999999997</v>
      </c>
      <c r="P38" s="72">
        <v>310</v>
      </c>
      <c r="Q38" s="72">
        <v>7223.2619999999997</v>
      </c>
      <c r="U38" s="172">
        <v>298</v>
      </c>
      <c r="V38" s="162" t="s">
        <v>34</v>
      </c>
      <c r="W38" s="160" t="s">
        <v>324</v>
      </c>
      <c r="X38" s="161"/>
      <c r="Y38" s="161">
        <v>169.55000000000004</v>
      </c>
    </row>
    <row r="39" spans="2:25" ht="18" customHeight="1" thickBot="1" x14ac:dyDescent="0.25">
      <c r="B39" s="71">
        <v>0.54166666666666663</v>
      </c>
      <c r="C39" s="72">
        <v>947.4459999999998</v>
      </c>
      <c r="D39" s="72">
        <v>2145.0340000000001</v>
      </c>
      <c r="E39" s="72">
        <v>3271.5000000000005</v>
      </c>
      <c r="F39" s="72">
        <v>60.7</v>
      </c>
      <c r="G39" s="72">
        <v>0</v>
      </c>
      <c r="H39" s="72"/>
      <c r="I39" s="72">
        <v>0</v>
      </c>
      <c r="J39" s="72">
        <v>0</v>
      </c>
      <c r="K39" s="72">
        <v>0</v>
      </c>
      <c r="L39" s="72"/>
      <c r="M39" s="72">
        <v>45.63</v>
      </c>
      <c r="N39" s="72">
        <v>7.3000000000000007</v>
      </c>
      <c r="O39" s="72">
        <v>376.90000000000003</v>
      </c>
      <c r="P39" s="72">
        <v>321.00000000000006</v>
      </c>
      <c r="Q39" s="72">
        <v>7175.51</v>
      </c>
      <c r="U39" s="172">
        <v>299</v>
      </c>
      <c r="V39" s="163"/>
      <c r="W39" s="160" t="s">
        <v>325</v>
      </c>
      <c r="X39" s="161"/>
      <c r="Y39" s="161">
        <v>0</v>
      </c>
    </row>
    <row r="40" spans="2:25" ht="18" customHeight="1" thickBot="1" x14ac:dyDescent="0.25">
      <c r="B40" s="71">
        <v>0.5625</v>
      </c>
      <c r="C40" s="72">
        <v>960.69299999999964</v>
      </c>
      <c r="D40" s="72">
        <v>2193.0810000000001</v>
      </c>
      <c r="E40" s="72">
        <v>3282.7999999999993</v>
      </c>
      <c r="F40" s="72">
        <v>61.2</v>
      </c>
      <c r="G40" s="72">
        <v>0</v>
      </c>
      <c r="H40" s="72"/>
      <c r="I40" s="72">
        <v>0</v>
      </c>
      <c r="J40" s="72">
        <v>0</v>
      </c>
      <c r="K40" s="72">
        <v>0</v>
      </c>
      <c r="L40" s="72"/>
      <c r="M40" s="72">
        <v>44.74</v>
      </c>
      <c r="N40" s="72">
        <v>7.1999999999999993</v>
      </c>
      <c r="O40" s="72">
        <v>380.30000000000007</v>
      </c>
      <c r="P40" s="72">
        <v>347.4</v>
      </c>
      <c r="Q40" s="72">
        <v>7277.4139999999979</v>
      </c>
      <c r="U40" s="172">
        <v>223</v>
      </c>
      <c r="V40" s="159" t="s">
        <v>42</v>
      </c>
      <c r="W40" s="160" t="s">
        <v>236</v>
      </c>
      <c r="X40" s="161">
        <v>23.000000000000004</v>
      </c>
      <c r="Y40" s="161"/>
    </row>
    <row r="41" spans="2:25" ht="18" customHeight="1" thickBot="1" x14ac:dyDescent="0.25">
      <c r="B41" s="71">
        <v>0.58333333333333337</v>
      </c>
      <c r="C41" s="72">
        <v>948.99499999999978</v>
      </c>
      <c r="D41" s="72">
        <v>2168.1030000000001</v>
      </c>
      <c r="E41" s="72">
        <v>3274.7</v>
      </c>
      <c r="F41" s="72">
        <v>60.6</v>
      </c>
      <c r="G41" s="72">
        <v>0</v>
      </c>
      <c r="H41" s="72"/>
      <c r="I41" s="72">
        <v>0</v>
      </c>
      <c r="J41" s="72">
        <v>0</v>
      </c>
      <c r="K41" s="72">
        <v>0</v>
      </c>
      <c r="L41" s="72"/>
      <c r="M41" s="72">
        <v>44.86</v>
      </c>
      <c r="N41" s="72">
        <v>7.1999999999999993</v>
      </c>
      <c r="O41" s="72">
        <v>376.7</v>
      </c>
      <c r="P41" s="72">
        <v>365.09999999999997</v>
      </c>
      <c r="Q41" s="72">
        <v>7246.2579999999998</v>
      </c>
      <c r="U41" s="172">
        <v>247</v>
      </c>
      <c r="V41" s="159" t="s">
        <v>78</v>
      </c>
      <c r="W41" s="160" t="s">
        <v>234</v>
      </c>
      <c r="X41" s="161">
        <v>138.65000000000012</v>
      </c>
      <c r="Y41" s="161"/>
    </row>
    <row r="42" spans="2:25" ht="18" customHeight="1" thickBot="1" x14ac:dyDescent="0.25">
      <c r="B42" s="71">
        <v>0.60416666666666663</v>
      </c>
      <c r="C42" s="72">
        <v>940.52899999999966</v>
      </c>
      <c r="D42" s="72">
        <v>2291.5410000000002</v>
      </c>
      <c r="E42" s="72">
        <v>3274.4999999999995</v>
      </c>
      <c r="F42" s="72">
        <v>70.8</v>
      </c>
      <c r="G42" s="72">
        <v>0</v>
      </c>
      <c r="H42" s="72"/>
      <c r="I42" s="72">
        <v>0</v>
      </c>
      <c r="J42" s="72">
        <v>0</v>
      </c>
      <c r="K42" s="72">
        <v>0</v>
      </c>
      <c r="L42" s="72"/>
      <c r="M42" s="72">
        <v>44.050000000000004</v>
      </c>
      <c r="N42" s="72">
        <v>7.1999999999999993</v>
      </c>
      <c r="O42" s="72">
        <v>367</v>
      </c>
      <c r="P42" s="72">
        <v>402.49999999999994</v>
      </c>
      <c r="Q42" s="72">
        <v>7398.12</v>
      </c>
      <c r="U42" s="172">
        <v>238</v>
      </c>
      <c r="V42" s="159" t="s">
        <v>76</v>
      </c>
      <c r="W42" s="160" t="s">
        <v>233</v>
      </c>
      <c r="X42" s="161">
        <v>87.449999999999946</v>
      </c>
      <c r="Y42" s="161"/>
    </row>
    <row r="43" spans="2:25" ht="18" customHeight="1" x14ac:dyDescent="0.2">
      <c r="B43" s="71">
        <v>0.625</v>
      </c>
      <c r="C43" s="72">
        <v>944.64499999999975</v>
      </c>
      <c r="D43" s="72">
        <v>2231.7849999999999</v>
      </c>
      <c r="E43" s="72">
        <v>3359.1</v>
      </c>
      <c r="F43" s="72">
        <v>70.900000000000006</v>
      </c>
      <c r="G43" s="72">
        <v>0</v>
      </c>
      <c r="H43" s="72"/>
      <c r="I43" s="72">
        <v>0</v>
      </c>
      <c r="J43" s="72">
        <v>0</v>
      </c>
      <c r="K43" s="72">
        <v>0</v>
      </c>
      <c r="L43" s="72"/>
      <c r="M43" s="72">
        <v>43.67</v>
      </c>
      <c r="N43" s="72">
        <v>7.1999999999999993</v>
      </c>
      <c r="O43" s="72">
        <v>352.7</v>
      </c>
      <c r="P43" s="72">
        <v>408.5</v>
      </c>
      <c r="Q43" s="72">
        <v>7418.4999999999982</v>
      </c>
      <c r="U43" s="172">
        <v>101</v>
      </c>
      <c r="V43" s="162" t="s">
        <v>13</v>
      </c>
      <c r="W43" s="160" t="s">
        <v>326</v>
      </c>
      <c r="X43" s="161"/>
      <c r="Y43" s="161">
        <v>13148.6</v>
      </c>
    </row>
    <row r="44" spans="2:25" ht="18" customHeight="1" thickBot="1" x14ac:dyDescent="0.25">
      <c r="B44" s="71">
        <v>0.64583333333333337</v>
      </c>
      <c r="C44" s="72">
        <v>941.69199999999989</v>
      </c>
      <c r="D44" s="72">
        <v>2163.6669999999999</v>
      </c>
      <c r="E44" s="72">
        <v>3366.9</v>
      </c>
      <c r="F44" s="72">
        <v>70.8</v>
      </c>
      <c r="G44" s="72">
        <v>0</v>
      </c>
      <c r="H44" s="72"/>
      <c r="I44" s="72">
        <v>0</v>
      </c>
      <c r="J44" s="72">
        <v>0</v>
      </c>
      <c r="K44" s="72">
        <v>0</v>
      </c>
      <c r="L44" s="72"/>
      <c r="M44" s="72">
        <v>42.110000000000007</v>
      </c>
      <c r="N44" s="72">
        <v>7.1999999999999993</v>
      </c>
      <c r="O44" s="72">
        <v>330.90000000000003</v>
      </c>
      <c r="P44" s="72">
        <v>425.90000000000003</v>
      </c>
      <c r="Q44" s="72">
        <v>7349.168999999999</v>
      </c>
      <c r="U44" s="172">
        <v>102</v>
      </c>
      <c r="V44" s="163"/>
      <c r="W44" s="160" t="s">
        <v>327</v>
      </c>
      <c r="X44" s="167">
        <v>4362.4000000000015</v>
      </c>
      <c r="Y44" s="167"/>
    </row>
    <row r="45" spans="2:25" ht="18" customHeight="1" thickBot="1" x14ac:dyDescent="0.25">
      <c r="B45" s="71">
        <v>0.66666666666666663</v>
      </c>
      <c r="C45" s="72">
        <v>942.51199999999994</v>
      </c>
      <c r="D45" s="72">
        <v>2423.078</v>
      </c>
      <c r="E45" s="72">
        <v>3226.2000000000003</v>
      </c>
      <c r="F45" s="72">
        <v>70.8</v>
      </c>
      <c r="G45" s="72">
        <v>0</v>
      </c>
      <c r="H45" s="72"/>
      <c r="I45" s="72">
        <v>0</v>
      </c>
      <c r="J45" s="72">
        <v>0</v>
      </c>
      <c r="K45" s="72">
        <v>0</v>
      </c>
      <c r="L45" s="72"/>
      <c r="M45" s="72">
        <v>39.589999999999996</v>
      </c>
      <c r="N45" s="72">
        <v>7.1999999999999993</v>
      </c>
      <c r="O45" s="72">
        <v>293.09999999999991</v>
      </c>
      <c r="P45" s="72">
        <v>439.69999999999993</v>
      </c>
      <c r="Q45" s="72">
        <v>7442.1800000000012</v>
      </c>
      <c r="U45" s="172">
        <v>191</v>
      </c>
      <c r="V45" s="159" t="s">
        <v>36</v>
      </c>
      <c r="W45" s="160" t="s">
        <v>328</v>
      </c>
      <c r="X45" s="161"/>
      <c r="Y45" s="161">
        <v>2303.9999999999991</v>
      </c>
    </row>
    <row r="46" spans="2:25" ht="18" customHeight="1" thickBot="1" x14ac:dyDescent="0.25">
      <c r="B46" s="67">
        <v>0.6875</v>
      </c>
      <c r="C46" s="68">
        <v>926.08500000000015</v>
      </c>
      <c r="D46" s="68">
        <v>2406.9940000000001</v>
      </c>
      <c r="E46" s="68">
        <v>3163.2</v>
      </c>
      <c r="F46" s="68">
        <v>71.099999999999994</v>
      </c>
      <c r="G46" s="68">
        <v>0</v>
      </c>
      <c r="H46" s="68"/>
      <c r="I46" s="68">
        <v>0</v>
      </c>
      <c r="J46" s="68">
        <v>0</v>
      </c>
      <c r="K46" s="68">
        <v>0</v>
      </c>
      <c r="L46" s="68"/>
      <c r="M46" s="68">
        <v>39.36</v>
      </c>
      <c r="N46" s="68">
        <v>7.1999999999999993</v>
      </c>
      <c r="O46" s="68">
        <v>191.99999999999997</v>
      </c>
      <c r="P46" s="68">
        <v>438.29999999999995</v>
      </c>
      <c r="Q46" s="68">
        <v>7244.2390000000005</v>
      </c>
      <c r="U46" s="172">
        <v>211</v>
      </c>
      <c r="V46" s="159" t="s">
        <v>54</v>
      </c>
      <c r="W46" s="160" t="s">
        <v>237</v>
      </c>
      <c r="X46" s="161">
        <v>101.95000000000002</v>
      </c>
      <c r="Y46" s="161"/>
    </row>
    <row r="47" spans="2:25" ht="18" customHeight="1" x14ac:dyDescent="0.2">
      <c r="B47" s="71">
        <v>0.70833333333333337</v>
      </c>
      <c r="C47" s="72">
        <v>944.30300000000011</v>
      </c>
      <c r="D47" s="72">
        <v>2409.7649999999999</v>
      </c>
      <c r="E47" s="72">
        <v>3169.0000000000005</v>
      </c>
      <c r="F47" s="72">
        <v>87.5</v>
      </c>
      <c r="G47" s="72">
        <v>0</v>
      </c>
      <c r="H47" s="72"/>
      <c r="I47" s="72">
        <v>0</v>
      </c>
      <c r="J47" s="72">
        <v>0</v>
      </c>
      <c r="K47" s="72">
        <v>0</v>
      </c>
      <c r="L47" s="72"/>
      <c r="M47" s="72">
        <v>42.21</v>
      </c>
      <c r="N47" s="72">
        <v>7.1999999999999993</v>
      </c>
      <c r="O47" s="72">
        <v>90.6</v>
      </c>
      <c r="P47" s="72">
        <v>449.19999999999993</v>
      </c>
      <c r="Q47" s="72">
        <v>7199.7780000000012</v>
      </c>
      <c r="U47" s="172">
        <v>2175</v>
      </c>
      <c r="V47" s="176"/>
      <c r="W47" s="160" t="s">
        <v>238</v>
      </c>
      <c r="X47" s="161">
        <v>84.300000000000011</v>
      </c>
      <c r="Y47" s="161"/>
    </row>
    <row r="48" spans="2:25" ht="18" customHeight="1" x14ac:dyDescent="0.2">
      <c r="B48" s="71">
        <v>0.72916666666666663</v>
      </c>
      <c r="C48" s="72">
        <v>943.25200000000007</v>
      </c>
      <c r="D48" s="72">
        <v>2455.701</v>
      </c>
      <c r="E48" s="72">
        <v>3177.5000000000005</v>
      </c>
      <c r="F48" s="72">
        <v>88.4</v>
      </c>
      <c r="G48" s="72">
        <v>0</v>
      </c>
      <c r="H48" s="72"/>
      <c r="I48" s="72">
        <v>0</v>
      </c>
      <c r="J48" s="72">
        <v>0</v>
      </c>
      <c r="K48" s="72">
        <v>0</v>
      </c>
      <c r="L48" s="72"/>
      <c r="M48" s="72">
        <v>44.199999999999996</v>
      </c>
      <c r="N48" s="72">
        <v>7.2999999999999989</v>
      </c>
      <c r="O48" s="72">
        <v>13</v>
      </c>
      <c r="P48" s="72">
        <v>429</v>
      </c>
      <c r="Q48" s="72">
        <v>7158.3530000000001</v>
      </c>
      <c r="U48" s="172">
        <v>2178</v>
      </c>
      <c r="V48" s="168"/>
      <c r="W48" s="160" t="s">
        <v>239</v>
      </c>
      <c r="X48" s="161">
        <v>114</v>
      </c>
      <c r="Y48" s="161"/>
    </row>
    <row r="49" spans="1:25" ht="18" customHeight="1" thickBot="1" x14ac:dyDescent="0.25">
      <c r="B49" s="71">
        <v>0.75</v>
      </c>
      <c r="C49" s="72">
        <v>948.22299999999973</v>
      </c>
      <c r="D49" s="72">
        <v>2375.4349999999999</v>
      </c>
      <c r="E49" s="72">
        <v>3168.6000000000004</v>
      </c>
      <c r="F49" s="72">
        <v>87.5</v>
      </c>
      <c r="G49" s="72">
        <v>0</v>
      </c>
      <c r="H49" s="72"/>
      <c r="I49" s="72">
        <v>0</v>
      </c>
      <c r="J49" s="72">
        <v>0</v>
      </c>
      <c r="K49" s="72">
        <v>0</v>
      </c>
      <c r="L49" s="72"/>
      <c r="M49" s="72">
        <v>44.19</v>
      </c>
      <c r="N49" s="72">
        <v>7.5</v>
      </c>
      <c r="O49" s="72">
        <v>0</v>
      </c>
      <c r="P49" s="72">
        <v>402.80000000000007</v>
      </c>
      <c r="Q49" s="72">
        <v>7034.2479999999996</v>
      </c>
      <c r="U49" s="172">
        <v>2181</v>
      </c>
      <c r="V49" s="168"/>
      <c r="W49" s="160" t="s">
        <v>240</v>
      </c>
      <c r="X49" s="161">
        <v>118.94999999999999</v>
      </c>
      <c r="Y49" s="161"/>
    </row>
    <row r="50" spans="1:25" ht="18" customHeight="1" thickBot="1" x14ac:dyDescent="0.25">
      <c r="B50" s="71">
        <v>0.77083333333333337</v>
      </c>
      <c r="C50" s="72">
        <v>949.16399999999987</v>
      </c>
      <c r="D50" s="72">
        <v>2601.491</v>
      </c>
      <c r="E50" s="72">
        <v>3235.7</v>
      </c>
      <c r="F50" s="72">
        <v>88.3</v>
      </c>
      <c r="G50" s="72">
        <v>0</v>
      </c>
      <c r="H50" s="72"/>
      <c r="I50" s="72">
        <v>0</v>
      </c>
      <c r="J50" s="72">
        <v>0</v>
      </c>
      <c r="K50" s="72">
        <v>0</v>
      </c>
      <c r="L50" s="72"/>
      <c r="M50" s="72">
        <v>43.760000000000005</v>
      </c>
      <c r="N50" s="72">
        <v>7.5</v>
      </c>
      <c r="O50" s="72">
        <v>0</v>
      </c>
      <c r="P50" s="72">
        <v>382</v>
      </c>
      <c r="Q50" s="72">
        <v>7307.915</v>
      </c>
      <c r="U50" s="172">
        <v>228</v>
      </c>
      <c r="V50" s="159" t="s">
        <v>64</v>
      </c>
      <c r="W50" s="160" t="s">
        <v>242</v>
      </c>
      <c r="X50" s="161">
        <v>83.500000000000043</v>
      </c>
      <c r="Y50" s="161"/>
    </row>
    <row r="51" spans="1:25" ht="18" customHeight="1" thickBot="1" x14ac:dyDescent="0.25">
      <c r="B51" s="71">
        <v>0.79166666666666663</v>
      </c>
      <c r="C51" s="72">
        <v>964.02999999999986</v>
      </c>
      <c r="D51" s="72">
        <v>2535.1100000000006</v>
      </c>
      <c r="E51" s="72">
        <v>3332.3999999999996</v>
      </c>
      <c r="F51" s="72">
        <v>89.2</v>
      </c>
      <c r="G51" s="72">
        <v>0</v>
      </c>
      <c r="H51" s="72"/>
      <c r="I51" s="72">
        <v>0</v>
      </c>
      <c r="J51" s="72">
        <v>0</v>
      </c>
      <c r="K51" s="72">
        <v>0</v>
      </c>
      <c r="L51" s="72"/>
      <c r="M51" s="72">
        <v>43.210000000000008</v>
      </c>
      <c r="N51" s="72">
        <v>7.6999999999999993</v>
      </c>
      <c r="O51" s="72">
        <v>0</v>
      </c>
      <c r="P51" s="72">
        <v>361.3</v>
      </c>
      <c r="Q51" s="72">
        <v>7332.95</v>
      </c>
      <c r="U51" s="172">
        <v>188</v>
      </c>
      <c r="V51" s="159" t="s">
        <v>24</v>
      </c>
      <c r="W51" s="160" t="s">
        <v>24</v>
      </c>
      <c r="X51" s="166">
        <v>396.75</v>
      </c>
      <c r="Y51" s="166"/>
    </row>
    <row r="52" spans="1:25" ht="18" customHeight="1" thickBot="1" x14ac:dyDescent="0.25">
      <c r="B52" s="71">
        <v>0.8125</v>
      </c>
      <c r="C52" s="72">
        <v>963.68899999999996</v>
      </c>
      <c r="D52" s="72">
        <v>2504.5719999999992</v>
      </c>
      <c r="E52" s="72">
        <v>3375.9999999999995</v>
      </c>
      <c r="F52" s="72">
        <v>88.7</v>
      </c>
      <c r="G52" s="72">
        <v>0</v>
      </c>
      <c r="H52" s="72"/>
      <c r="I52" s="72">
        <v>0</v>
      </c>
      <c r="J52" s="72">
        <v>0</v>
      </c>
      <c r="K52" s="72">
        <v>0</v>
      </c>
      <c r="L52" s="72"/>
      <c r="M52" s="72">
        <v>44.19</v>
      </c>
      <c r="N52" s="72">
        <v>7.6999999999999993</v>
      </c>
      <c r="O52" s="72">
        <v>0</v>
      </c>
      <c r="P52" s="72">
        <v>360.4</v>
      </c>
      <c r="Q52" s="72">
        <v>7345.2509999999975</v>
      </c>
      <c r="U52" s="172">
        <v>755</v>
      </c>
      <c r="V52" s="159" t="s">
        <v>329</v>
      </c>
      <c r="W52" s="160" t="s">
        <v>330</v>
      </c>
      <c r="X52" s="161">
        <v>1339.5999999999997</v>
      </c>
      <c r="Y52" s="161"/>
    </row>
    <row r="53" spans="1:25" ht="18" customHeight="1" thickBot="1" x14ac:dyDescent="0.25">
      <c r="B53" s="75">
        <v>0.83333333333333337</v>
      </c>
      <c r="C53" s="76">
        <v>963.04500000000007</v>
      </c>
      <c r="D53" s="76">
        <v>2446.366</v>
      </c>
      <c r="E53" s="76">
        <v>3408.2000000000003</v>
      </c>
      <c r="F53" s="76">
        <v>88.6</v>
      </c>
      <c r="G53" s="76">
        <v>0</v>
      </c>
      <c r="H53" s="76"/>
      <c r="I53" s="76">
        <v>0</v>
      </c>
      <c r="J53" s="76">
        <v>0</v>
      </c>
      <c r="K53" s="76">
        <v>0</v>
      </c>
      <c r="L53" s="76"/>
      <c r="M53" s="76">
        <v>43.12</v>
      </c>
      <c r="N53" s="76">
        <v>7.6999999999999993</v>
      </c>
      <c r="O53" s="76">
        <v>0</v>
      </c>
      <c r="P53" s="76">
        <v>363.9</v>
      </c>
      <c r="Q53" s="76">
        <v>7320.9310000000005</v>
      </c>
      <c r="U53" s="172">
        <v>214</v>
      </c>
      <c r="V53" s="159" t="s">
        <v>60</v>
      </c>
      <c r="W53" s="160" t="s">
        <v>235</v>
      </c>
      <c r="X53" s="161">
        <v>74.05</v>
      </c>
      <c r="Y53" s="161"/>
    </row>
    <row r="54" spans="1:25" ht="18" customHeight="1" x14ac:dyDescent="0.2">
      <c r="B54" s="71">
        <v>0.85416666666666663</v>
      </c>
      <c r="C54" s="72">
        <v>954.24299999999971</v>
      </c>
      <c r="D54" s="72">
        <v>2483.9780000000001</v>
      </c>
      <c r="E54" s="72">
        <v>3409.7000000000003</v>
      </c>
      <c r="F54" s="72">
        <v>88.7</v>
      </c>
      <c r="G54" s="72">
        <v>0</v>
      </c>
      <c r="H54" s="72"/>
      <c r="I54" s="72">
        <v>0</v>
      </c>
      <c r="J54" s="72">
        <v>0</v>
      </c>
      <c r="K54" s="72">
        <v>0</v>
      </c>
      <c r="L54" s="72"/>
      <c r="M54" s="72">
        <v>43.2</v>
      </c>
      <c r="N54" s="72">
        <v>7.6999999999999993</v>
      </c>
      <c r="O54" s="72">
        <v>0</v>
      </c>
      <c r="P54" s="72">
        <v>349.8</v>
      </c>
      <c r="Q54" s="72">
        <v>7337.3209999999999</v>
      </c>
      <c r="U54" s="172">
        <v>182</v>
      </c>
      <c r="V54" s="177" t="s">
        <v>40</v>
      </c>
      <c r="W54" s="160" t="s">
        <v>331</v>
      </c>
      <c r="X54" s="161"/>
      <c r="Y54" s="161">
        <v>1505.6000000000004</v>
      </c>
    </row>
    <row r="55" spans="1:25" ht="18" customHeight="1" thickBot="1" x14ac:dyDescent="0.25">
      <c r="B55" s="71">
        <v>0.875</v>
      </c>
      <c r="C55" s="72">
        <v>966.7919999999998</v>
      </c>
      <c r="D55" s="72">
        <v>2453.4899999999998</v>
      </c>
      <c r="E55" s="72">
        <v>3420.7000000000003</v>
      </c>
      <c r="F55" s="72">
        <v>89.1</v>
      </c>
      <c r="G55" s="72">
        <v>0</v>
      </c>
      <c r="H55" s="72"/>
      <c r="I55" s="72">
        <v>0</v>
      </c>
      <c r="J55" s="72">
        <v>0</v>
      </c>
      <c r="K55" s="72">
        <v>0</v>
      </c>
      <c r="L55" s="72"/>
      <c r="M55" s="72">
        <v>44.86</v>
      </c>
      <c r="N55" s="72">
        <v>7.6999999999999993</v>
      </c>
      <c r="O55" s="72">
        <v>0</v>
      </c>
      <c r="P55" s="72">
        <v>304.3</v>
      </c>
      <c r="Q55" s="72">
        <v>7286.942</v>
      </c>
      <c r="U55" s="172">
        <v>999</v>
      </c>
      <c r="V55" s="163"/>
      <c r="W55" s="160" t="s">
        <v>255</v>
      </c>
      <c r="X55" s="161">
        <v>0</v>
      </c>
      <c r="Y55" s="161"/>
    </row>
    <row r="56" spans="1:25" ht="18" customHeight="1" x14ac:dyDescent="0.2">
      <c r="B56" s="71">
        <v>0.89583333333333337</v>
      </c>
      <c r="C56" s="72">
        <v>967.50099999999998</v>
      </c>
      <c r="D56" s="72">
        <v>2389.8409999999999</v>
      </c>
      <c r="E56" s="72">
        <v>3416.9999999999995</v>
      </c>
      <c r="F56" s="72">
        <v>89</v>
      </c>
      <c r="G56" s="72">
        <v>0</v>
      </c>
      <c r="H56" s="72"/>
      <c r="I56" s="72">
        <v>0</v>
      </c>
      <c r="J56" s="72">
        <v>0</v>
      </c>
      <c r="K56" s="72">
        <v>0</v>
      </c>
      <c r="L56" s="72"/>
      <c r="M56" s="72">
        <v>28.56</v>
      </c>
      <c r="N56" s="72">
        <v>7.6999999999999993</v>
      </c>
      <c r="O56" s="72">
        <v>0</v>
      </c>
      <c r="P56" s="72">
        <v>308</v>
      </c>
      <c r="Q56" s="72">
        <v>7207.601999999999</v>
      </c>
      <c r="U56" s="172">
        <v>215</v>
      </c>
      <c r="V56" s="162" t="s">
        <v>332</v>
      </c>
      <c r="W56" s="160" t="s">
        <v>231</v>
      </c>
      <c r="X56" s="161">
        <v>142.5</v>
      </c>
      <c r="Y56" s="161"/>
    </row>
    <row r="57" spans="1:25" ht="18" customHeight="1" x14ac:dyDescent="0.2">
      <c r="B57" s="71">
        <v>0.91666666666666663</v>
      </c>
      <c r="C57" s="72">
        <v>971.65800000000013</v>
      </c>
      <c r="D57" s="72">
        <v>2322.163</v>
      </c>
      <c r="E57" s="72">
        <v>3397.1000000000004</v>
      </c>
      <c r="F57" s="72">
        <v>88.9</v>
      </c>
      <c r="G57" s="72">
        <v>0</v>
      </c>
      <c r="H57" s="72"/>
      <c r="I57" s="72">
        <v>0</v>
      </c>
      <c r="J57" s="72">
        <v>0</v>
      </c>
      <c r="K57" s="72">
        <v>0</v>
      </c>
      <c r="L57" s="72"/>
      <c r="M57" s="72">
        <v>37.78</v>
      </c>
      <c r="N57" s="72">
        <v>7.9</v>
      </c>
      <c r="O57" s="72">
        <v>0</v>
      </c>
      <c r="P57" s="72">
        <v>294.09999999999997</v>
      </c>
      <c r="Q57" s="72">
        <v>7119.6009999999997</v>
      </c>
      <c r="U57" s="172">
        <v>917</v>
      </c>
      <c r="V57" s="178"/>
      <c r="W57" s="160" t="s">
        <v>232</v>
      </c>
      <c r="X57" s="161">
        <v>433.80000000000007</v>
      </c>
      <c r="Y57" s="161"/>
    </row>
    <row r="58" spans="1:25" ht="18" customHeight="1" x14ac:dyDescent="0.2">
      <c r="B58" s="71">
        <v>0.9375</v>
      </c>
      <c r="C58" s="72">
        <v>971.60099999999989</v>
      </c>
      <c r="D58" s="72">
        <v>2375.4549999999999</v>
      </c>
      <c r="E58" s="72">
        <v>3342.4000000000005</v>
      </c>
      <c r="F58" s="72">
        <v>88.7</v>
      </c>
      <c r="G58" s="72">
        <v>0</v>
      </c>
      <c r="H58" s="72"/>
      <c r="I58" s="72">
        <v>0</v>
      </c>
      <c r="J58" s="72">
        <v>0</v>
      </c>
      <c r="K58" s="72">
        <v>0</v>
      </c>
      <c r="L58" s="72"/>
      <c r="M58" s="72">
        <v>29.88</v>
      </c>
      <c r="N58" s="72">
        <v>8.1000000000000014</v>
      </c>
      <c r="O58" s="72">
        <v>0</v>
      </c>
      <c r="P58" s="72">
        <v>264.5</v>
      </c>
      <c r="Q58" s="72">
        <v>7080.6360000000004</v>
      </c>
      <c r="U58" s="172">
        <v>266</v>
      </c>
      <c r="V58" s="174" t="s">
        <v>94</v>
      </c>
      <c r="W58" s="160" t="s">
        <v>333</v>
      </c>
      <c r="X58" s="161"/>
      <c r="Y58" s="161">
        <v>1706.5160000000001</v>
      </c>
    </row>
    <row r="59" spans="1:25" ht="18" customHeight="1" x14ac:dyDescent="0.2">
      <c r="B59" s="71">
        <v>0.95833333333333337</v>
      </c>
      <c r="C59" s="72">
        <v>966.88099999999963</v>
      </c>
      <c r="D59" s="72">
        <v>2120.37</v>
      </c>
      <c r="E59" s="72">
        <v>3339.6</v>
      </c>
      <c r="F59" s="72">
        <v>85.7</v>
      </c>
      <c r="G59" s="72">
        <v>0</v>
      </c>
      <c r="H59" s="72"/>
      <c r="I59" s="72">
        <v>0</v>
      </c>
      <c r="J59" s="72">
        <v>0</v>
      </c>
      <c r="K59" s="72">
        <v>0</v>
      </c>
      <c r="L59" s="72"/>
      <c r="M59" s="72">
        <v>35.299999999999997</v>
      </c>
      <c r="N59" s="72">
        <v>8.1000000000000014</v>
      </c>
      <c r="O59" s="72">
        <v>0</v>
      </c>
      <c r="P59" s="72">
        <v>254.60000000000002</v>
      </c>
      <c r="Q59" s="72">
        <v>6810.5509999999995</v>
      </c>
      <c r="U59" s="172">
        <v>117</v>
      </c>
      <c r="V59" s="174"/>
      <c r="W59" s="160" t="s">
        <v>334</v>
      </c>
      <c r="X59" s="161">
        <v>2522.2635000000005</v>
      </c>
      <c r="Y59" s="161"/>
    </row>
    <row r="60" spans="1:25" ht="18" customHeight="1" x14ac:dyDescent="0.2">
      <c r="B60" s="71">
        <v>0.97916666666666663</v>
      </c>
      <c r="C60" s="72">
        <v>955.19899999999996</v>
      </c>
      <c r="D60" s="72">
        <v>2044.0419999999997</v>
      </c>
      <c r="E60" s="72">
        <v>3173.7000000000003</v>
      </c>
      <c r="F60" s="72">
        <v>86</v>
      </c>
      <c r="G60" s="72">
        <v>0</v>
      </c>
      <c r="H60" s="72"/>
      <c r="I60" s="72">
        <v>0</v>
      </c>
      <c r="J60" s="72">
        <v>0</v>
      </c>
      <c r="K60" s="72">
        <v>0</v>
      </c>
      <c r="L60" s="72"/>
      <c r="M60" s="72">
        <v>43.150000000000006</v>
      </c>
      <c r="N60" s="72">
        <v>8.1000000000000014</v>
      </c>
      <c r="O60" s="72">
        <v>0</v>
      </c>
      <c r="P60" s="72">
        <v>248.30000000000004</v>
      </c>
      <c r="Q60" s="72">
        <v>6558.491</v>
      </c>
      <c r="U60" s="172">
        <v>119</v>
      </c>
      <c r="V60" s="174"/>
      <c r="W60" s="170" t="s">
        <v>335</v>
      </c>
      <c r="X60" s="167"/>
      <c r="Y60" s="167">
        <v>483.18899999999996</v>
      </c>
    </row>
    <row r="61" spans="1:25" ht="18" customHeight="1" x14ac:dyDescent="0.2">
      <c r="B61" s="71">
        <v>1</v>
      </c>
      <c r="C61" s="72">
        <v>947.94099999999969</v>
      </c>
      <c r="D61" s="72">
        <v>2025.6130000000001</v>
      </c>
      <c r="E61" s="72">
        <v>3164.8000000000006</v>
      </c>
      <c r="F61" s="72">
        <v>86</v>
      </c>
      <c r="G61" s="72">
        <v>0</v>
      </c>
      <c r="H61" s="72"/>
      <c r="I61" s="72">
        <v>0</v>
      </c>
      <c r="J61" s="72">
        <v>0</v>
      </c>
      <c r="K61" s="72">
        <v>0</v>
      </c>
      <c r="L61" s="72"/>
      <c r="M61" s="72">
        <v>45.11</v>
      </c>
      <c r="N61" s="72">
        <v>8.1000000000000014</v>
      </c>
      <c r="O61" s="72">
        <v>0</v>
      </c>
      <c r="P61" s="72">
        <v>220.6</v>
      </c>
      <c r="Q61" s="72">
        <v>6498.1640000000007</v>
      </c>
      <c r="U61" s="172">
        <v>267</v>
      </c>
      <c r="V61" s="174"/>
      <c r="W61" s="160" t="s">
        <v>336</v>
      </c>
      <c r="X61" s="161">
        <v>191.10000000000005</v>
      </c>
      <c r="Y61" s="161"/>
    </row>
    <row r="62" spans="1:25" ht="18" customHeight="1" x14ac:dyDescent="0.2">
      <c r="B62" s="79" t="s">
        <v>205</v>
      </c>
      <c r="C62" s="80">
        <v>22416.643499999995</v>
      </c>
      <c r="D62" s="80">
        <v>48232.004999999997</v>
      </c>
      <c r="E62" s="80">
        <v>79871.050000000017</v>
      </c>
      <c r="F62" s="80">
        <v>1825.1999999999996</v>
      </c>
      <c r="G62" s="80">
        <v>391.90000000000009</v>
      </c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1068.7300000000002</v>
      </c>
      <c r="N62" s="80">
        <v>182.74999999999997</v>
      </c>
      <c r="O62" s="80">
        <v>3116.5</v>
      </c>
      <c r="P62" s="80">
        <v>7308.9</v>
      </c>
      <c r="Q62" s="80">
        <v>164413.67849999995</v>
      </c>
      <c r="R62" s="148">
        <v>0</v>
      </c>
      <c r="U62" s="172">
        <v>268</v>
      </c>
      <c r="V62" s="174"/>
      <c r="W62" s="160" t="s">
        <v>337</v>
      </c>
      <c r="X62" s="161">
        <v>0</v>
      </c>
      <c r="Y62" s="161"/>
    </row>
    <row r="63" spans="1:25" ht="18" customHeight="1" x14ac:dyDescent="0.2">
      <c r="B63" s="79" t="s">
        <v>338</v>
      </c>
      <c r="C63" s="80">
        <v>13.634293511655724</v>
      </c>
      <c r="D63" s="80">
        <v>29.335761744422019</v>
      </c>
      <c r="E63" s="80">
        <v>48.579321823275215</v>
      </c>
      <c r="F63" s="80">
        <v>1.1101266127319207</v>
      </c>
      <c r="G63" s="80">
        <v>0.23836216279292127</v>
      </c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80">
        <v>0.65002499168583505</v>
      </c>
      <c r="N63" s="80">
        <v>0.11115255231029943</v>
      </c>
      <c r="O63" s="80">
        <v>1.8955235528046412</v>
      </c>
      <c r="P63" s="80">
        <v>4.4454330483214646</v>
      </c>
      <c r="Q63" s="80">
        <v>100</v>
      </c>
      <c r="R63" s="148">
        <v>0</v>
      </c>
      <c r="U63" s="172">
        <v>120</v>
      </c>
      <c r="V63" s="174"/>
      <c r="W63" s="160" t="s">
        <v>339</v>
      </c>
      <c r="X63" s="161">
        <v>1028.75</v>
      </c>
      <c r="Y63" s="161"/>
    </row>
    <row r="64" spans="1:25" ht="18" customHeight="1" x14ac:dyDescent="0.2">
      <c r="A64" s="150"/>
      <c r="B64" s="179"/>
      <c r="C64" s="180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50"/>
      <c r="S64" s="150"/>
      <c r="U64" s="172">
        <v>189</v>
      </c>
      <c r="V64" s="174"/>
      <c r="W64" s="181" t="s">
        <v>340</v>
      </c>
      <c r="X64" s="161">
        <v>77.858500000000006</v>
      </c>
      <c r="Y64" s="161"/>
    </row>
    <row r="65" spans="1:25" ht="18" customHeight="1" x14ac:dyDescent="0.2">
      <c r="A65" s="150"/>
      <c r="B65" s="179"/>
      <c r="C65" s="180"/>
      <c r="D65" s="180"/>
      <c r="E65" s="180"/>
      <c r="F65" s="180"/>
      <c r="G65" s="180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50"/>
      <c r="S65" s="150"/>
      <c r="U65" s="172">
        <v>121</v>
      </c>
      <c r="V65" s="174"/>
      <c r="W65" s="160" t="s">
        <v>341</v>
      </c>
      <c r="X65" s="161">
        <v>85.271499999999975</v>
      </c>
      <c r="Y65" s="161"/>
    </row>
    <row r="66" spans="1:25" ht="18" customHeight="1" thickBot="1" x14ac:dyDescent="0.25">
      <c r="A66" s="150"/>
      <c r="B66" s="179"/>
      <c r="C66" s="180"/>
      <c r="D66" s="180"/>
      <c r="E66" s="180"/>
      <c r="F66" s="180"/>
      <c r="G66" s="180"/>
      <c r="H66" s="180"/>
      <c r="I66" s="180"/>
      <c r="J66" s="180"/>
      <c r="K66" s="180"/>
      <c r="L66" s="180"/>
      <c r="M66" s="180"/>
      <c r="N66" s="180"/>
      <c r="O66" s="180"/>
      <c r="P66" s="180"/>
      <c r="Q66" s="180"/>
      <c r="R66" s="150"/>
      <c r="S66" s="150"/>
      <c r="U66" s="172">
        <v>122</v>
      </c>
      <c r="V66" s="182"/>
      <c r="W66" s="181" t="s">
        <v>342</v>
      </c>
      <c r="X66" s="161"/>
      <c r="Y66" s="161">
        <v>0</v>
      </c>
    </row>
    <row r="67" spans="1:25" ht="18" customHeight="1" x14ac:dyDescent="0.2">
      <c r="A67" s="150"/>
      <c r="B67" s="179"/>
      <c r="C67" s="180"/>
      <c r="D67" s="180"/>
      <c r="E67" s="180"/>
      <c r="F67" s="180"/>
      <c r="G67" s="180"/>
      <c r="H67" s="180"/>
      <c r="I67" s="180"/>
      <c r="J67" s="180"/>
      <c r="K67" s="180"/>
      <c r="L67" s="180"/>
      <c r="M67" s="180"/>
      <c r="N67" s="180"/>
      <c r="O67" s="180"/>
      <c r="P67" s="180"/>
      <c r="Q67" s="180"/>
      <c r="R67" s="150"/>
      <c r="S67" s="150"/>
      <c r="U67" s="172">
        <v>775</v>
      </c>
      <c r="V67" s="177" t="s">
        <v>100</v>
      </c>
      <c r="W67" s="160" t="s">
        <v>343</v>
      </c>
      <c r="X67" s="166">
        <v>155.94999999999999</v>
      </c>
      <c r="Y67" s="166"/>
    </row>
    <row r="68" spans="1:25" s="150" customFormat="1" ht="18" customHeight="1" thickBot="1" x14ac:dyDescent="0.25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T68" s="148"/>
      <c r="U68" s="172">
        <v>777</v>
      </c>
      <c r="V68" s="183"/>
      <c r="W68" s="160" t="s">
        <v>344</v>
      </c>
      <c r="X68" s="133"/>
      <c r="Y68" s="133">
        <v>6181.9</v>
      </c>
    </row>
    <row r="69" spans="1:25" s="150" customFormat="1" ht="18" customHeight="1" x14ac:dyDescent="0.2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T69" s="148"/>
      <c r="U69" s="172">
        <v>796</v>
      </c>
      <c r="V69" s="162" t="s">
        <v>345</v>
      </c>
      <c r="W69" s="160" t="s">
        <v>346</v>
      </c>
      <c r="X69" s="133"/>
      <c r="Y69" s="133">
        <v>4769.4999999999991</v>
      </c>
    </row>
    <row r="70" spans="1:25" s="150" customFormat="1" ht="18" customHeight="1" thickBot="1" x14ac:dyDescent="0.25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T70" s="148"/>
      <c r="U70" s="172">
        <v>2146</v>
      </c>
      <c r="V70" s="163"/>
      <c r="W70" s="160" t="s">
        <v>347</v>
      </c>
      <c r="X70" s="133">
        <v>80.65000000000002</v>
      </c>
      <c r="Y70" s="133"/>
    </row>
    <row r="71" spans="1:25" s="150" customFormat="1" ht="18" customHeight="1" thickBot="1" x14ac:dyDescent="0.25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T71" s="148"/>
      <c r="U71" s="172">
        <v>2128</v>
      </c>
      <c r="V71" s="159" t="s">
        <v>106</v>
      </c>
      <c r="W71" s="184" t="s">
        <v>244</v>
      </c>
      <c r="X71" s="133">
        <v>232.09999999999997</v>
      </c>
      <c r="Y71" s="133"/>
    </row>
    <row r="72" spans="1:25" s="150" customFormat="1" ht="18" customHeight="1" thickBot="1" x14ac:dyDescent="0.25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T72" s="148"/>
      <c r="U72" s="172">
        <v>2131</v>
      </c>
      <c r="V72" s="159" t="s">
        <v>108</v>
      </c>
      <c r="W72" s="184" t="s">
        <v>348</v>
      </c>
      <c r="X72" s="133">
        <v>472.0000000000004</v>
      </c>
      <c r="Y72" s="133"/>
    </row>
    <row r="73" spans="1:25" s="150" customFormat="1" ht="18" customHeight="1" thickBot="1" x14ac:dyDescent="0.25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T73" s="148"/>
      <c r="U73" s="172">
        <v>2135</v>
      </c>
      <c r="V73" s="159" t="s">
        <v>110</v>
      </c>
      <c r="W73" s="184" t="s">
        <v>245</v>
      </c>
      <c r="X73" s="133">
        <v>405.59999999999968</v>
      </c>
      <c r="Y73" s="133"/>
    </row>
    <row r="74" spans="1:25" s="150" customFormat="1" ht="18" customHeight="1" thickBot="1" x14ac:dyDescent="0.25"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T74" s="148"/>
      <c r="U74" s="172">
        <v>2152</v>
      </c>
      <c r="V74" s="159" t="s">
        <v>112</v>
      </c>
      <c r="W74" s="184" t="s">
        <v>246</v>
      </c>
      <c r="X74" s="133">
        <v>494.50000000000011</v>
      </c>
      <c r="Y74" s="133"/>
    </row>
    <row r="75" spans="1:25" s="150" customFormat="1" ht="18" customHeight="1" thickBot="1" x14ac:dyDescent="0.25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T75" s="148"/>
      <c r="U75" s="172">
        <v>2154</v>
      </c>
      <c r="V75" s="159" t="s">
        <v>114</v>
      </c>
      <c r="W75" s="184" t="s">
        <v>114</v>
      </c>
      <c r="X75" s="133">
        <v>999.3499999999998</v>
      </c>
      <c r="Y75" s="133"/>
    </row>
    <row r="76" spans="1:25" s="150" customFormat="1" ht="18" customHeight="1" thickBot="1" x14ac:dyDescent="0.25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T76" s="148"/>
      <c r="U76" s="172">
        <v>2184</v>
      </c>
      <c r="V76" s="159" t="s">
        <v>116</v>
      </c>
      <c r="W76" s="184" t="s">
        <v>241</v>
      </c>
      <c r="X76" s="133">
        <v>235.3</v>
      </c>
      <c r="Y76" s="133"/>
    </row>
    <row r="77" spans="1:25" s="150" customFormat="1" ht="18" customHeight="1" thickBot="1" x14ac:dyDescent="0.25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T77" s="148"/>
      <c r="U77" s="172">
        <v>920</v>
      </c>
      <c r="V77" s="159" t="s">
        <v>120</v>
      </c>
      <c r="W77" s="184" t="s">
        <v>251</v>
      </c>
      <c r="X77" s="133">
        <v>331.95000000000005</v>
      </c>
      <c r="Y77" s="133"/>
    </row>
    <row r="78" spans="1:25" s="150" customFormat="1" ht="18" customHeight="1" x14ac:dyDescent="0.2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T78" s="148"/>
      <c r="U78" s="172">
        <v>296</v>
      </c>
      <c r="V78" s="177" t="s">
        <v>124</v>
      </c>
      <c r="W78" s="160" t="s">
        <v>252</v>
      </c>
      <c r="X78" s="133">
        <v>418.30000000000007</v>
      </c>
      <c r="Y78" s="133"/>
    </row>
    <row r="79" spans="1:25" s="150" customFormat="1" ht="18" customHeight="1" thickBot="1" x14ac:dyDescent="0.25"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T79" s="148"/>
      <c r="U79" s="172">
        <v>297</v>
      </c>
      <c r="V79" s="183"/>
      <c r="W79" s="160" t="s">
        <v>253</v>
      </c>
      <c r="X79" s="133">
        <v>126.55000000000001</v>
      </c>
      <c r="Y79" s="133"/>
    </row>
    <row r="80" spans="1:25" s="150" customFormat="1" ht="18" customHeight="1" thickBot="1" x14ac:dyDescent="0.25"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T80" s="148"/>
      <c r="U80" s="172">
        <v>2194</v>
      </c>
      <c r="V80" s="185" t="s">
        <v>126</v>
      </c>
      <c r="W80" s="184" t="s">
        <v>254</v>
      </c>
      <c r="X80" s="133">
        <v>234.40000000000006</v>
      </c>
      <c r="Y80" s="133"/>
    </row>
    <row r="81" spans="1:26" s="150" customFormat="1" ht="30.6" customHeight="1" thickBot="1" x14ac:dyDescent="0.25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T81" s="148"/>
      <c r="U81" s="172">
        <v>337</v>
      </c>
      <c r="V81" s="177" t="s">
        <v>349</v>
      </c>
      <c r="W81" s="186" t="s">
        <v>350</v>
      </c>
      <c r="X81" s="133">
        <v>13.149999999999995</v>
      </c>
      <c r="Y81" s="133"/>
    </row>
    <row r="82" spans="1:26" s="150" customFormat="1" ht="20.45" customHeight="1" thickBot="1" x14ac:dyDescent="0.25"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T82" s="148"/>
      <c r="U82" s="172">
        <v>338</v>
      </c>
      <c r="V82" s="183"/>
      <c r="W82" s="184" t="s">
        <v>351</v>
      </c>
      <c r="X82" s="133">
        <v>22.499999999999982</v>
      </c>
      <c r="Y82" s="133"/>
    </row>
    <row r="83" spans="1:26" s="148" customFormat="1" ht="18" customHeight="1" thickBot="1" x14ac:dyDescent="0.25">
      <c r="B83" s="36"/>
      <c r="C83" s="59" t="s">
        <v>287</v>
      </c>
      <c r="D83" s="59" t="s">
        <v>275</v>
      </c>
      <c r="E83" s="59" t="s">
        <v>352</v>
      </c>
      <c r="F83" s="59" t="s">
        <v>353</v>
      </c>
      <c r="G83" s="59" t="s">
        <v>354</v>
      </c>
      <c r="H83" s="59" t="s">
        <v>355</v>
      </c>
      <c r="I83" s="59" t="s">
        <v>170</v>
      </c>
      <c r="J83" s="59" t="s">
        <v>356</v>
      </c>
      <c r="K83" s="59" t="s">
        <v>357</v>
      </c>
      <c r="L83" s="59" t="s">
        <v>358</v>
      </c>
      <c r="M83" s="59" t="s">
        <v>359</v>
      </c>
      <c r="N83" s="59" t="s">
        <v>360</v>
      </c>
      <c r="O83" s="59" t="s">
        <v>171</v>
      </c>
      <c r="P83" s="59" t="s">
        <v>174</v>
      </c>
      <c r="Q83" s="59" t="s">
        <v>206</v>
      </c>
      <c r="R83" s="150"/>
      <c r="S83" s="150"/>
      <c r="V83" s="187" t="s">
        <v>205</v>
      </c>
      <c r="W83" s="188"/>
      <c r="X83" s="189">
        <v>22416.643499999998</v>
      </c>
      <c r="Y83" s="189">
        <v>48232.005000000005</v>
      </c>
    </row>
    <row r="84" spans="1:26" s="190" customFormat="1" ht="18.600000000000001" customHeight="1" x14ac:dyDescent="0.2">
      <c r="T84" s="191"/>
      <c r="U84" s="191"/>
      <c r="X84" s="191" t="s">
        <v>287</v>
      </c>
      <c r="Y84" s="191" t="s">
        <v>275</v>
      </c>
    </row>
    <row r="85" spans="1:26" s="190" customFormat="1" ht="18" customHeight="1" x14ac:dyDescent="0.2">
      <c r="C85" s="192"/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2"/>
    </row>
    <row r="86" spans="1:26" s="190" customFormat="1" ht="18" customHeight="1" x14ac:dyDescent="0.2"/>
    <row r="87" spans="1:26" ht="18" customHeight="1" x14ac:dyDescent="0.2">
      <c r="A87" s="150"/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36"/>
      <c r="W87" s="36"/>
      <c r="X87" s="36"/>
      <c r="Y87" s="36"/>
      <c r="Z87" s="36"/>
    </row>
    <row r="88" spans="1:26" ht="18" customHeight="1" x14ac:dyDescent="0.2"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V88" s="36"/>
      <c r="W88" s="36"/>
      <c r="X88" s="36"/>
      <c r="Y88" s="36"/>
      <c r="Z88" s="36"/>
    </row>
    <row r="89" spans="1:26" ht="18" customHeight="1" x14ac:dyDescent="0.2">
      <c r="B89" s="150"/>
      <c r="C89" s="150"/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</row>
    <row r="90" spans="1:26" ht="18" customHeight="1" x14ac:dyDescent="0.2">
      <c r="B90" s="150"/>
      <c r="C90" s="150"/>
      <c r="D90" s="150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</row>
    <row r="91" spans="1:26" ht="18" customHeight="1" x14ac:dyDescent="0.2">
      <c r="B91" s="150"/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</row>
    <row r="92" spans="1:26" ht="18" customHeight="1" x14ac:dyDescent="0.2">
      <c r="B92" s="150"/>
      <c r="C92" s="150"/>
      <c r="D92" s="150"/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</row>
    <row r="93" spans="1:26" ht="18" customHeight="1" x14ac:dyDescent="0.2"/>
    <row r="94" spans="1:26" ht="18" customHeight="1" x14ac:dyDescent="0.2"/>
    <row r="95" spans="1:26" ht="18" customHeight="1" x14ac:dyDescent="0.2"/>
    <row r="96" spans="1:26" ht="18" customHeight="1" x14ac:dyDescent="0.2"/>
    <row r="97" ht="18" customHeight="1" x14ac:dyDescent="0.2"/>
  </sheetData>
  <mergeCells count="1">
    <mergeCell ref="B10:E10"/>
  </mergeCells>
  <pageMargins left="0.7" right="0.7" top="0.75" bottom="0.75" header="0.3" footer="0.3"/>
  <pageSetup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0AA81-47BF-41F1-A004-EEA4E4D8B5F8}">
  <dimension ref="A1:HD244"/>
  <sheetViews>
    <sheetView zoomScale="55" zoomScaleNormal="55" workbookViewId="0">
      <pane xSplit="1" ySplit="6" topLeftCell="B1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7.5703125" defaultRowHeight="12" x14ac:dyDescent="0.2"/>
  <cols>
    <col min="1" max="1" width="10.140625" style="3" customWidth="1"/>
    <col min="2" max="60" width="18.85546875" style="3" customWidth="1"/>
    <col min="61" max="67" width="16.7109375" style="3" customWidth="1"/>
    <col min="68" max="103" width="18.85546875" style="3" customWidth="1"/>
    <col min="104" max="104" width="20.42578125" style="3" bestFit="1" customWidth="1"/>
    <col min="105" max="139" width="18.85546875" style="3" customWidth="1"/>
    <col min="140" max="142" width="21" style="3" customWidth="1"/>
    <col min="143" max="149" width="18.85546875" style="3" customWidth="1"/>
    <col min="150" max="150" width="20.28515625" style="3" customWidth="1"/>
    <col min="151" max="154" width="18.85546875" style="3" customWidth="1"/>
    <col min="155" max="155" width="17.5703125" style="3" customWidth="1"/>
    <col min="156" max="156" width="19.42578125" style="3" customWidth="1"/>
    <col min="157" max="157" width="18.140625" style="3" customWidth="1"/>
    <col min="158" max="159" width="4.140625" style="3" customWidth="1"/>
    <col min="160" max="160" width="23.28515625" style="3" customWidth="1"/>
    <col min="161" max="162" width="20.7109375" style="3" customWidth="1"/>
    <col min="163" max="166" width="25.5703125" style="3" customWidth="1"/>
    <col min="167" max="169" width="25.5703125" style="304" customWidth="1"/>
    <col min="170" max="170" width="18.5703125" style="3" customWidth="1"/>
    <col min="171" max="172" width="7.5703125" style="3"/>
    <col min="173" max="173" width="10.42578125" style="3" customWidth="1"/>
    <col min="174" max="174" width="22.42578125" style="3" customWidth="1"/>
    <col min="175" max="175" width="22.7109375" style="3" customWidth="1"/>
    <col min="176" max="177" width="21.85546875" style="36" customWidth="1"/>
    <col min="178" max="178" width="22.7109375" style="3" customWidth="1"/>
    <col min="179" max="16384" width="7.5703125" style="3"/>
  </cols>
  <sheetData>
    <row r="1" spans="1:212" s="195" customFormat="1" ht="16.5" customHeight="1" x14ac:dyDescent="0.2">
      <c r="B1" s="125">
        <v>101</v>
      </c>
      <c r="C1" s="125">
        <v>102</v>
      </c>
      <c r="D1" s="125">
        <v>147</v>
      </c>
      <c r="E1" s="125">
        <v>103</v>
      </c>
      <c r="F1" s="125">
        <v>104</v>
      </c>
      <c r="G1" s="86">
        <v>105</v>
      </c>
      <c r="H1" s="125">
        <v>106</v>
      </c>
      <c r="I1" s="125">
        <v>107</v>
      </c>
      <c r="J1" s="125">
        <v>2165</v>
      </c>
      <c r="K1" s="125">
        <v>110</v>
      </c>
      <c r="L1" s="125">
        <v>208</v>
      </c>
      <c r="M1" s="125">
        <v>109</v>
      </c>
      <c r="N1" s="125">
        <v>144</v>
      </c>
      <c r="O1" s="125">
        <v>113</v>
      </c>
      <c r="P1" s="125">
        <v>114</v>
      </c>
      <c r="Q1" s="125">
        <v>193</v>
      </c>
      <c r="R1" s="125">
        <v>2150</v>
      </c>
      <c r="S1" s="125">
        <v>907</v>
      </c>
      <c r="T1" s="125">
        <v>2161</v>
      </c>
      <c r="U1" s="125">
        <v>150</v>
      </c>
      <c r="V1" s="125">
        <v>149</v>
      </c>
      <c r="W1" s="125">
        <v>266</v>
      </c>
      <c r="X1" s="125">
        <v>117</v>
      </c>
      <c r="Y1" s="125">
        <v>119</v>
      </c>
      <c r="Z1" s="125">
        <v>267</v>
      </c>
      <c r="AA1" s="125">
        <v>268</v>
      </c>
      <c r="AB1" s="125">
        <v>120</v>
      </c>
      <c r="AC1" s="125">
        <v>189</v>
      </c>
      <c r="AD1" s="125">
        <v>121</v>
      </c>
      <c r="AE1" s="125">
        <v>122</v>
      </c>
      <c r="AF1" s="125">
        <v>142</v>
      </c>
      <c r="AG1" s="125">
        <v>143</v>
      </c>
      <c r="AH1" s="125">
        <v>125</v>
      </c>
      <c r="AI1" s="125">
        <v>187</v>
      </c>
      <c r="AJ1" s="125">
        <v>288</v>
      </c>
      <c r="AK1" s="125">
        <v>115</v>
      </c>
      <c r="AL1" s="125">
        <v>239</v>
      </c>
      <c r="AM1" s="125">
        <v>127</v>
      </c>
      <c r="AN1" s="125">
        <v>126</v>
      </c>
      <c r="AO1" s="125">
        <v>216</v>
      </c>
      <c r="AP1" s="125">
        <v>198</v>
      </c>
      <c r="AQ1" s="125">
        <v>138</v>
      </c>
      <c r="AR1" s="125">
        <v>139</v>
      </c>
      <c r="AS1" s="125">
        <v>163</v>
      </c>
      <c r="AT1" s="125">
        <v>298</v>
      </c>
      <c r="AU1" s="125">
        <v>299</v>
      </c>
      <c r="AV1" s="125">
        <v>219</v>
      </c>
      <c r="AW1" s="125">
        <v>191</v>
      </c>
      <c r="AX1" s="125">
        <v>174</v>
      </c>
      <c r="AY1" s="125">
        <v>240</v>
      </c>
      <c r="AZ1" s="125">
        <v>241</v>
      </c>
      <c r="BA1" s="125">
        <v>242</v>
      </c>
      <c r="BB1" s="125">
        <v>995</v>
      </c>
      <c r="BC1" s="125">
        <v>996</v>
      </c>
      <c r="BD1" s="125">
        <v>997</v>
      </c>
      <c r="BE1" s="125">
        <v>194</v>
      </c>
      <c r="BF1" s="125">
        <v>196</v>
      </c>
      <c r="BG1" s="125">
        <v>207</v>
      </c>
      <c r="BH1" s="125">
        <v>236</v>
      </c>
      <c r="BI1" s="125">
        <v>795</v>
      </c>
      <c r="BJ1" s="125">
        <v>285</v>
      </c>
      <c r="BK1" s="125">
        <v>2148</v>
      </c>
      <c r="BL1" s="125">
        <v>900</v>
      </c>
      <c r="BM1" s="125">
        <v>901</v>
      </c>
      <c r="BN1" s="125">
        <v>905</v>
      </c>
      <c r="BO1" s="125">
        <v>906</v>
      </c>
      <c r="BP1" s="125">
        <v>151</v>
      </c>
      <c r="BQ1" s="125">
        <v>152</v>
      </c>
      <c r="BR1" s="125">
        <v>153</v>
      </c>
      <c r="BS1" s="125">
        <v>154</v>
      </c>
      <c r="BT1" s="125">
        <v>756</v>
      </c>
      <c r="BU1" s="125">
        <v>156</v>
      </c>
      <c r="BV1" s="125">
        <v>155</v>
      </c>
      <c r="BW1" s="125">
        <v>182</v>
      </c>
      <c r="BX1" s="125">
        <v>999</v>
      </c>
      <c r="BY1" s="125">
        <v>197</v>
      </c>
      <c r="BZ1" s="125">
        <v>203</v>
      </c>
      <c r="CA1" s="125">
        <v>204</v>
      </c>
      <c r="CB1" s="125">
        <v>230</v>
      </c>
      <c r="CC1" s="125">
        <v>209</v>
      </c>
      <c r="CD1" s="125">
        <v>888</v>
      </c>
      <c r="CE1" s="125">
        <v>796</v>
      </c>
      <c r="CF1" s="125">
        <v>2146</v>
      </c>
      <c r="CG1" s="125">
        <v>252</v>
      </c>
      <c r="CH1" s="125">
        <v>249</v>
      </c>
      <c r="CI1" s="125">
        <v>250</v>
      </c>
      <c r="CJ1" s="125">
        <v>248</v>
      </c>
      <c r="CK1" s="125">
        <v>2159</v>
      </c>
      <c r="CL1" s="125">
        <v>263</v>
      </c>
      <c r="CM1" s="125">
        <v>265</v>
      </c>
      <c r="CN1" s="125">
        <v>758</v>
      </c>
      <c r="CO1" s="125">
        <v>786</v>
      </c>
      <c r="CP1" s="125">
        <v>787</v>
      </c>
      <c r="CQ1" s="125">
        <v>788</v>
      </c>
      <c r="CR1" s="125">
        <v>789</v>
      </c>
      <c r="CS1" s="125">
        <v>212</v>
      </c>
      <c r="CT1" s="125">
        <v>251</v>
      </c>
      <c r="CU1" s="125">
        <v>188</v>
      </c>
      <c r="CV1" s="125">
        <v>755</v>
      </c>
      <c r="CW1" s="125">
        <v>775</v>
      </c>
      <c r="CX1" s="125">
        <v>777</v>
      </c>
      <c r="CY1" s="125">
        <v>924</v>
      </c>
      <c r="CZ1" s="125">
        <v>926</v>
      </c>
      <c r="DA1" s="125">
        <v>202</v>
      </c>
      <c r="DB1" s="125">
        <v>904</v>
      </c>
      <c r="DC1" s="125">
        <v>213</v>
      </c>
      <c r="DD1" s="125">
        <v>232</v>
      </c>
      <c r="DE1" s="125">
        <v>225</v>
      </c>
      <c r="DF1" s="125">
        <v>760</v>
      </c>
      <c r="DG1" s="125">
        <v>2171</v>
      </c>
      <c r="DH1" s="125">
        <v>2201</v>
      </c>
      <c r="DI1" s="125">
        <v>201</v>
      </c>
      <c r="DJ1" s="125">
        <v>226</v>
      </c>
      <c r="DK1" s="125">
        <v>258</v>
      </c>
      <c r="DL1" s="125">
        <v>259</v>
      </c>
      <c r="DM1" s="125">
        <v>215</v>
      </c>
      <c r="DN1" s="125">
        <v>917</v>
      </c>
      <c r="DO1" s="125">
        <v>238</v>
      </c>
      <c r="DP1" s="125">
        <v>247</v>
      </c>
      <c r="DQ1" s="125">
        <v>214</v>
      </c>
      <c r="DR1" s="125">
        <v>223</v>
      </c>
      <c r="DS1" s="125">
        <v>211</v>
      </c>
      <c r="DT1" s="125">
        <v>2175</v>
      </c>
      <c r="DU1" s="125">
        <v>2178</v>
      </c>
      <c r="DV1" s="125">
        <v>2181</v>
      </c>
      <c r="DW1" s="125">
        <v>228</v>
      </c>
      <c r="DX1" s="125">
        <v>260</v>
      </c>
      <c r="DY1" s="86">
        <v>920</v>
      </c>
      <c r="DZ1" s="125">
        <v>2128</v>
      </c>
      <c r="EA1" s="125">
        <v>2131</v>
      </c>
      <c r="EB1" s="125">
        <v>2135</v>
      </c>
      <c r="EC1" s="125">
        <v>2152</v>
      </c>
      <c r="ED1" s="125">
        <v>2154</v>
      </c>
      <c r="EE1" s="125">
        <v>2184</v>
      </c>
      <c r="EF1" s="125">
        <v>2190</v>
      </c>
      <c r="EG1" s="125">
        <v>289</v>
      </c>
      <c r="EH1" s="125">
        <v>296</v>
      </c>
      <c r="EI1" s="125">
        <v>297</v>
      </c>
      <c r="EJ1" s="125">
        <v>2194</v>
      </c>
      <c r="EK1" s="125">
        <v>337</v>
      </c>
      <c r="EL1" s="125">
        <v>338</v>
      </c>
      <c r="EM1" s="125">
        <v>233</v>
      </c>
      <c r="EN1" s="125">
        <v>234</v>
      </c>
      <c r="EO1" s="125">
        <v>235</v>
      </c>
      <c r="EP1" s="125">
        <v>237</v>
      </c>
      <c r="EQ1" s="125">
        <v>261</v>
      </c>
      <c r="ER1" s="125">
        <v>303</v>
      </c>
      <c r="ES1" s="125">
        <v>253</v>
      </c>
      <c r="ET1" s="125">
        <v>770</v>
      </c>
      <c r="EU1" s="125">
        <v>1262</v>
      </c>
      <c r="EV1" s="125">
        <v>1263</v>
      </c>
      <c r="EW1" s="125">
        <v>257</v>
      </c>
      <c r="EX1" s="125">
        <v>256</v>
      </c>
      <c r="EY1" s="125">
        <v>6000</v>
      </c>
      <c r="EZ1" s="125">
        <v>6001</v>
      </c>
      <c r="FA1" s="125">
        <v>6002</v>
      </c>
      <c r="FB1" s="125"/>
      <c r="FD1" s="125">
        <v>222</v>
      </c>
      <c r="FE1" s="125">
        <v>199</v>
      </c>
      <c r="FF1" s="125">
        <v>200</v>
      </c>
      <c r="FG1" s="125">
        <v>221</v>
      </c>
      <c r="FH1" s="125">
        <v>224</v>
      </c>
      <c r="FI1" s="196">
        <v>227</v>
      </c>
      <c r="FJ1" s="196">
        <v>998</v>
      </c>
      <c r="FK1" s="196">
        <v>2187</v>
      </c>
      <c r="FL1" s="196">
        <v>902</v>
      </c>
      <c r="FM1" s="196">
        <v>903</v>
      </c>
      <c r="FN1" s="195">
        <v>5000</v>
      </c>
      <c r="FR1" s="195">
        <v>8002</v>
      </c>
      <c r="FS1" s="195">
        <v>8000</v>
      </c>
      <c r="FT1" s="195">
        <v>8002</v>
      </c>
      <c r="FU1" s="195">
        <v>8003</v>
      </c>
      <c r="FV1" s="195">
        <v>8004</v>
      </c>
    </row>
    <row r="2" spans="1:212" s="191" customFormat="1" ht="18" customHeight="1" x14ac:dyDescent="0.2">
      <c r="B2" s="197" t="s">
        <v>12</v>
      </c>
      <c r="C2" s="197" t="s">
        <v>12</v>
      </c>
      <c r="D2" s="197"/>
      <c r="E2" s="197" t="s">
        <v>14</v>
      </c>
      <c r="F2" s="197" t="s">
        <v>14</v>
      </c>
      <c r="G2" s="59" t="s">
        <v>14</v>
      </c>
      <c r="H2" s="197" t="s">
        <v>14</v>
      </c>
      <c r="I2" s="197" t="s">
        <v>14</v>
      </c>
      <c r="J2" s="197" t="s">
        <v>14</v>
      </c>
      <c r="K2" s="197" t="s">
        <v>14</v>
      </c>
      <c r="L2" s="197" t="s">
        <v>14</v>
      </c>
      <c r="M2" s="197" t="s">
        <v>14</v>
      </c>
      <c r="N2" s="197" t="s">
        <v>14</v>
      </c>
      <c r="O2" s="197" t="s">
        <v>14</v>
      </c>
      <c r="P2" s="197" t="s">
        <v>14</v>
      </c>
      <c r="Q2" s="197" t="s">
        <v>14</v>
      </c>
      <c r="R2" s="197" t="s">
        <v>14</v>
      </c>
      <c r="S2" s="197" t="s">
        <v>14</v>
      </c>
      <c r="T2" s="197" t="s">
        <v>14</v>
      </c>
      <c r="U2" s="197" t="s">
        <v>16</v>
      </c>
      <c r="V2" s="197" t="s">
        <v>16</v>
      </c>
      <c r="W2" s="197" t="s">
        <v>93</v>
      </c>
      <c r="X2" s="197" t="s">
        <v>93</v>
      </c>
      <c r="Y2" s="197" t="s">
        <v>93</v>
      </c>
      <c r="Z2" s="197" t="s">
        <v>93</v>
      </c>
      <c r="AA2" s="197" t="s">
        <v>93</v>
      </c>
      <c r="AB2" s="197" t="s">
        <v>93</v>
      </c>
      <c r="AC2" s="197" t="s">
        <v>93</v>
      </c>
      <c r="AD2" s="197" t="s">
        <v>93</v>
      </c>
      <c r="AE2" s="197" t="s">
        <v>93</v>
      </c>
      <c r="AF2" s="197" t="s">
        <v>27</v>
      </c>
      <c r="AG2" s="197" t="s">
        <v>27</v>
      </c>
      <c r="AH2" s="197" t="s">
        <v>27</v>
      </c>
      <c r="AI2" s="197" t="s">
        <v>27</v>
      </c>
      <c r="AJ2" s="197" t="s">
        <v>21</v>
      </c>
      <c r="AK2" s="197" t="s">
        <v>21</v>
      </c>
      <c r="AL2" s="197" t="s">
        <v>21</v>
      </c>
      <c r="AM2" s="197" t="s">
        <v>18</v>
      </c>
      <c r="AN2" s="197" t="s">
        <v>18</v>
      </c>
      <c r="AO2" s="197" t="s">
        <v>18</v>
      </c>
      <c r="AP2" s="197" t="s">
        <v>18</v>
      </c>
      <c r="AQ2" s="197" t="s">
        <v>25</v>
      </c>
      <c r="AR2" s="197" t="s">
        <v>25</v>
      </c>
      <c r="AS2" s="197" t="s">
        <v>31</v>
      </c>
      <c r="AT2" s="197" t="s">
        <v>33</v>
      </c>
      <c r="AU2" s="197" t="s">
        <v>33</v>
      </c>
      <c r="AV2" s="197" t="s">
        <v>33</v>
      </c>
      <c r="AW2" s="197" t="s">
        <v>35</v>
      </c>
      <c r="AX2" s="197" t="s">
        <v>35</v>
      </c>
      <c r="AY2" s="197" t="s">
        <v>35</v>
      </c>
      <c r="AZ2" s="197" t="s">
        <v>35</v>
      </c>
      <c r="BA2" s="197" t="s">
        <v>35</v>
      </c>
      <c r="BB2" s="197" t="s">
        <v>35</v>
      </c>
      <c r="BC2" s="197" t="s">
        <v>35</v>
      </c>
      <c r="BD2" s="197" t="s">
        <v>35</v>
      </c>
      <c r="BE2" s="197" t="s">
        <v>35</v>
      </c>
      <c r="BF2" s="197" t="s">
        <v>35</v>
      </c>
      <c r="BG2" s="197" t="s">
        <v>35</v>
      </c>
      <c r="BH2" s="197" t="s">
        <v>35</v>
      </c>
      <c r="BI2" s="197" t="s">
        <v>35</v>
      </c>
      <c r="BJ2" s="197" t="s">
        <v>35</v>
      </c>
      <c r="BK2" s="197" t="s">
        <v>35</v>
      </c>
      <c r="BL2" s="197" t="s">
        <v>35</v>
      </c>
      <c r="BM2" s="197" t="s">
        <v>35</v>
      </c>
      <c r="BN2" s="197" t="s">
        <v>35</v>
      </c>
      <c r="BO2" s="197" t="s">
        <v>35</v>
      </c>
      <c r="BP2" s="197" t="s">
        <v>37</v>
      </c>
      <c r="BQ2" s="197" t="s">
        <v>37</v>
      </c>
      <c r="BR2" s="197" t="s">
        <v>37</v>
      </c>
      <c r="BS2" s="197" t="s">
        <v>37</v>
      </c>
      <c r="BT2" s="197" t="s">
        <v>37</v>
      </c>
      <c r="BU2" s="197" t="s">
        <v>37</v>
      </c>
      <c r="BV2" s="197" t="s">
        <v>37</v>
      </c>
      <c r="BW2" s="197" t="s">
        <v>39</v>
      </c>
      <c r="BX2" s="197" t="s">
        <v>39</v>
      </c>
      <c r="BY2" s="197" t="s">
        <v>43</v>
      </c>
      <c r="BZ2" s="197" t="s">
        <v>43</v>
      </c>
      <c r="CA2" s="197" t="s">
        <v>43</v>
      </c>
      <c r="CB2" s="197" t="s">
        <v>43</v>
      </c>
      <c r="CC2" s="197" t="s">
        <v>43</v>
      </c>
      <c r="CD2" s="197" t="s">
        <v>43</v>
      </c>
      <c r="CE2" s="197" t="s">
        <v>43</v>
      </c>
      <c r="CF2" s="197" t="s">
        <v>43</v>
      </c>
      <c r="CG2" s="197" t="s">
        <v>45</v>
      </c>
      <c r="CH2" s="197" t="s">
        <v>45</v>
      </c>
      <c r="CI2" s="197" t="s">
        <v>45</v>
      </c>
      <c r="CJ2" s="197" t="s">
        <v>47</v>
      </c>
      <c r="CK2" s="197" t="s">
        <v>47</v>
      </c>
      <c r="CL2" s="125" t="s">
        <v>89</v>
      </c>
      <c r="CM2" s="125" t="s">
        <v>89</v>
      </c>
      <c r="CN2" s="125" t="s">
        <v>95</v>
      </c>
      <c r="CO2" s="125" t="s">
        <v>101</v>
      </c>
      <c r="CP2" s="125" t="s">
        <v>101</v>
      </c>
      <c r="CQ2" s="125" t="s">
        <v>101</v>
      </c>
      <c r="CR2" s="125" t="s">
        <v>101</v>
      </c>
      <c r="CS2" s="197" t="s">
        <v>51</v>
      </c>
      <c r="CT2" s="197" t="s">
        <v>29</v>
      </c>
      <c r="CU2" s="197" t="s">
        <v>23</v>
      </c>
      <c r="CV2" s="197" t="s">
        <v>91</v>
      </c>
      <c r="CW2" s="197" t="s">
        <v>99</v>
      </c>
      <c r="CX2" s="197" t="s">
        <v>99</v>
      </c>
      <c r="CY2" s="197" t="s">
        <v>103</v>
      </c>
      <c r="CZ2" s="197" t="s">
        <v>103</v>
      </c>
      <c r="DA2" s="197" t="s">
        <v>49</v>
      </c>
      <c r="DB2" s="197" t="s">
        <v>49</v>
      </c>
      <c r="DC2" s="197" t="s">
        <v>55</v>
      </c>
      <c r="DD2" s="197" t="s">
        <v>65</v>
      </c>
      <c r="DE2" s="197" t="s">
        <v>61</v>
      </c>
      <c r="DF2" s="197" t="s">
        <v>61</v>
      </c>
      <c r="DG2" s="197" t="s">
        <v>61</v>
      </c>
      <c r="DH2" s="197" t="s">
        <v>61</v>
      </c>
      <c r="DI2" s="197" t="s">
        <v>83</v>
      </c>
      <c r="DJ2" s="197" t="s">
        <v>83</v>
      </c>
      <c r="DK2" s="197" t="s">
        <v>83</v>
      </c>
      <c r="DL2" s="197" t="s">
        <v>83</v>
      </c>
      <c r="DM2" s="197" t="s">
        <v>57</v>
      </c>
      <c r="DN2" s="197" t="s">
        <v>57</v>
      </c>
      <c r="DO2" s="197" t="s">
        <v>75</v>
      </c>
      <c r="DP2" s="197" t="s">
        <v>77</v>
      </c>
      <c r="DQ2" s="197" t="s">
        <v>59</v>
      </c>
      <c r="DR2" s="197" t="s">
        <v>41</v>
      </c>
      <c r="DS2" s="197" t="s">
        <v>53</v>
      </c>
      <c r="DT2" s="197" t="s">
        <v>53</v>
      </c>
      <c r="DU2" s="197" t="s">
        <v>53</v>
      </c>
      <c r="DV2" s="197" t="s">
        <v>53</v>
      </c>
      <c r="DW2" s="197" t="s">
        <v>63</v>
      </c>
      <c r="DX2" s="197" t="s">
        <v>87</v>
      </c>
      <c r="DY2" s="59" t="s">
        <v>119</v>
      </c>
      <c r="DZ2" s="197" t="s">
        <v>105</v>
      </c>
      <c r="EA2" s="197" t="s">
        <v>107</v>
      </c>
      <c r="EB2" s="197" t="s">
        <v>109</v>
      </c>
      <c r="EC2" s="197" t="s">
        <v>111</v>
      </c>
      <c r="ED2" s="197" t="s">
        <v>113</v>
      </c>
      <c r="EE2" s="197" t="s">
        <v>115</v>
      </c>
      <c r="EF2" s="125" t="s">
        <v>117</v>
      </c>
      <c r="EG2" s="125" t="s">
        <v>121</v>
      </c>
      <c r="EH2" s="125" t="s">
        <v>123</v>
      </c>
      <c r="EI2" s="125" t="s">
        <v>123</v>
      </c>
      <c r="EJ2" s="125" t="s">
        <v>125</v>
      </c>
      <c r="EK2" s="125" t="s">
        <v>131</v>
      </c>
      <c r="EL2" s="125" t="s">
        <v>131</v>
      </c>
      <c r="EM2" s="197" t="s">
        <v>67</v>
      </c>
      <c r="EN2" s="197" t="s">
        <v>69</v>
      </c>
      <c r="EO2" s="197" t="s">
        <v>71</v>
      </c>
      <c r="EP2" s="197" t="s">
        <v>73</v>
      </c>
      <c r="EQ2" s="197" t="s">
        <v>85</v>
      </c>
      <c r="ER2" s="197" t="s">
        <v>133</v>
      </c>
      <c r="ES2" s="197" t="s">
        <v>79</v>
      </c>
      <c r="ET2" s="197" t="s">
        <v>97</v>
      </c>
      <c r="EU2" s="197" t="s">
        <v>127</v>
      </c>
      <c r="EV2" s="197" t="s">
        <v>129</v>
      </c>
      <c r="EW2" s="197" t="s">
        <v>81</v>
      </c>
      <c r="EX2" s="197" t="s">
        <v>81</v>
      </c>
      <c r="FC2" s="197"/>
      <c r="FD2" s="197" t="s">
        <v>144</v>
      </c>
      <c r="FE2" s="197" t="s">
        <v>140</v>
      </c>
      <c r="FF2" s="197" t="s">
        <v>140</v>
      </c>
      <c r="FG2" s="197" t="s">
        <v>142</v>
      </c>
      <c r="FH2" s="197" t="s">
        <v>148</v>
      </c>
      <c r="FI2" s="198" t="s">
        <v>146</v>
      </c>
      <c r="FJ2" s="198" t="s">
        <v>150</v>
      </c>
      <c r="FK2" s="198" t="s">
        <v>152</v>
      </c>
      <c r="FL2" s="198" t="s">
        <v>154</v>
      </c>
      <c r="FM2" s="198" t="s">
        <v>154</v>
      </c>
    </row>
    <row r="3" spans="1:212" s="191" customFormat="1" ht="82.5" customHeight="1" x14ac:dyDescent="0.35">
      <c r="A3" s="832">
        <v>45218</v>
      </c>
      <c r="B3" s="832"/>
      <c r="C3" s="832"/>
      <c r="D3" s="832"/>
      <c r="E3" s="832"/>
      <c r="F3" s="832"/>
      <c r="G3" s="199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X3" s="200"/>
      <c r="BL3" s="190"/>
      <c r="BM3" s="190"/>
      <c r="BN3" s="190"/>
      <c r="BO3" s="190"/>
      <c r="BP3" s="190"/>
      <c r="FK3" s="201"/>
      <c r="FL3" s="201"/>
      <c r="FM3" s="201"/>
    </row>
    <row r="4" spans="1:212" s="202" customFormat="1" ht="33.75" customHeight="1" x14ac:dyDescent="0.4">
      <c r="A4" s="833" t="s">
        <v>367</v>
      </c>
      <c r="B4" s="834"/>
      <c r="C4" s="834"/>
      <c r="D4" s="834"/>
      <c r="E4" s="834"/>
      <c r="F4" s="834"/>
      <c r="G4" s="834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4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4"/>
      <c r="BQ4" s="834"/>
      <c r="BR4" s="834"/>
      <c r="BS4" s="834"/>
      <c r="BT4" s="834"/>
      <c r="BU4" s="834"/>
      <c r="BV4" s="834"/>
      <c r="BW4" s="834"/>
      <c r="BX4" s="834"/>
      <c r="BY4" s="834"/>
      <c r="BZ4" s="834"/>
      <c r="CA4" s="834"/>
      <c r="CB4" s="834"/>
      <c r="CC4" s="834"/>
      <c r="CD4" s="834"/>
      <c r="CE4" s="834"/>
      <c r="CF4" s="834"/>
      <c r="CG4" s="834"/>
      <c r="CH4" s="834"/>
      <c r="CI4" s="834"/>
      <c r="CJ4" s="834"/>
      <c r="CK4" s="834"/>
      <c r="CL4" s="834"/>
      <c r="CM4" s="834"/>
      <c r="CN4" s="834"/>
      <c r="CO4" s="834"/>
      <c r="CP4" s="834"/>
      <c r="CQ4" s="834"/>
      <c r="CR4" s="834"/>
      <c r="CS4" s="834"/>
      <c r="CT4" s="834"/>
      <c r="CU4" s="834"/>
      <c r="CV4" s="834"/>
      <c r="CW4" s="834"/>
      <c r="CX4" s="834"/>
      <c r="CY4" s="834"/>
      <c r="CZ4" s="834"/>
      <c r="DA4" s="834"/>
      <c r="DB4" s="834"/>
      <c r="DC4" s="834"/>
      <c r="DD4" s="834"/>
      <c r="DE4" s="834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4"/>
      <c r="EZ4" s="834"/>
      <c r="FA4" s="834"/>
      <c r="FD4" s="835" t="s">
        <v>368</v>
      </c>
      <c r="FE4" s="836"/>
      <c r="FF4" s="836"/>
      <c r="FG4" s="836"/>
      <c r="FH4" s="836"/>
      <c r="FI4" s="836"/>
      <c r="FJ4" s="836"/>
      <c r="FK4" s="836"/>
      <c r="FL4" s="837"/>
      <c r="FM4" s="837"/>
      <c r="FN4" s="838"/>
      <c r="FQ4" s="839" t="s">
        <v>175</v>
      </c>
      <c r="FR4" s="841" t="s">
        <v>369</v>
      </c>
      <c r="FS4" s="842"/>
      <c r="FT4" s="842"/>
      <c r="FU4" s="842"/>
      <c r="FV4" s="203"/>
    </row>
    <row r="5" spans="1:212" s="206" customFormat="1" ht="39.6" customHeight="1" x14ac:dyDescent="0.2">
      <c r="A5" s="843" t="s">
        <v>175</v>
      </c>
      <c r="B5" s="829" t="s">
        <v>13</v>
      </c>
      <c r="C5" s="831"/>
      <c r="D5" s="830"/>
      <c r="E5" s="829" t="s">
        <v>15</v>
      </c>
      <c r="F5" s="831"/>
      <c r="G5" s="831"/>
      <c r="H5" s="831"/>
      <c r="I5" s="831"/>
      <c r="J5" s="831"/>
      <c r="K5" s="831"/>
      <c r="L5" s="831"/>
      <c r="M5" s="831"/>
      <c r="N5" s="831"/>
      <c r="O5" s="831"/>
      <c r="P5" s="831"/>
      <c r="Q5" s="831"/>
      <c r="R5" s="831"/>
      <c r="S5" s="831"/>
      <c r="T5" s="830"/>
      <c r="U5" s="828" t="s">
        <v>17</v>
      </c>
      <c r="V5" s="828"/>
      <c r="W5" s="813" t="s">
        <v>94</v>
      </c>
      <c r="X5" s="814"/>
      <c r="Y5" s="814"/>
      <c r="Z5" s="814"/>
      <c r="AA5" s="814"/>
      <c r="AB5" s="814"/>
      <c r="AC5" s="814"/>
      <c r="AD5" s="814"/>
      <c r="AE5" s="815"/>
      <c r="AF5" s="828" t="s">
        <v>28</v>
      </c>
      <c r="AG5" s="828"/>
      <c r="AH5" s="828"/>
      <c r="AI5" s="828"/>
      <c r="AJ5" s="828" t="s">
        <v>22</v>
      </c>
      <c r="AK5" s="828"/>
      <c r="AL5" s="828"/>
      <c r="AM5" s="828" t="s">
        <v>19</v>
      </c>
      <c r="AN5" s="828"/>
      <c r="AO5" s="828"/>
      <c r="AP5" s="828"/>
      <c r="AQ5" s="828" t="s">
        <v>370</v>
      </c>
      <c r="AR5" s="828"/>
      <c r="AS5" s="204" t="s">
        <v>32</v>
      </c>
      <c r="AT5" s="828" t="s">
        <v>34</v>
      </c>
      <c r="AU5" s="828"/>
      <c r="AV5" s="828"/>
      <c r="AW5" s="829" t="s">
        <v>36</v>
      </c>
      <c r="AX5" s="831"/>
      <c r="AY5" s="831"/>
      <c r="AZ5" s="831"/>
      <c r="BA5" s="831"/>
      <c r="BB5" s="831"/>
      <c r="BC5" s="831"/>
      <c r="BD5" s="831"/>
      <c r="BE5" s="831"/>
      <c r="BF5" s="831"/>
      <c r="BG5" s="831"/>
      <c r="BH5" s="831"/>
      <c r="BI5" s="831"/>
      <c r="BJ5" s="831"/>
      <c r="BK5" s="831"/>
      <c r="BL5" s="831"/>
      <c r="BM5" s="831"/>
      <c r="BN5" s="831"/>
      <c r="BO5" s="830"/>
      <c r="BP5" s="828" t="s">
        <v>38</v>
      </c>
      <c r="BQ5" s="828"/>
      <c r="BR5" s="828"/>
      <c r="BS5" s="828"/>
      <c r="BT5" s="828"/>
      <c r="BU5" s="828"/>
      <c r="BV5" s="828"/>
      <c r="BW5" s="829" t="s">
        <v>40</v>
      </c>
      <c r="BX5" s="830"/>
      <c r="BY5" s="813" t="s">
        <v>345</v>
      </c>
      <c r="BZ5" s="814"/>
      <c r="CA5" s="814"/>
      <c r="CB5" s="814"/>
      <c r="CC5" s="814"/>
      <c r="CD5" s="814"/>
      <c r="CE5" s="814"/>
      <c r="CF5" s="815"/>
      <c r="CG5" s="807" t="s">
        <v>46</v>
      </c>
      <c r="CH5" s="807"/>
      <c r="CI5" s="807"/>
      <c r="CJ5" s="813" t="s">
        <v>48</v>
      </c>
      <c r="CK5" s="815"/>
      <c r="CL5" s="813" t="s">
        <v>371</v>
      </c>
      <c r="CM5" s="815"/>
      <c r="CN5" s="95" t="s">
        <v>96</v>
      </c>
      <c r="CO5" s="804" t="s">
        <v>102</v>
      </c>
      <c r="CP5" s="805"/>
      <c r="CQ5" s="805"/>
      <c r="CR5" s="806"/>
      <c r="CS5" s="92" t="s">
        <v>52</v>
      </c>
      <c r="CT5" s="92" t="s">
        <v>372</v>
      </c>
      <c r="CU5" s="92" t="s">
        <v>24</v>
      </c>
      <c r="CV5" s="90" t="s">
        <v>329</v>
      </c>
      <c r="CW5" s="813" t="s">
        <v>100</v>
      </c>
      <c r="CX5" s="815"/>
      <c r="CY5" s="813" t="s">
        <v>373</v>
      </c>
      <c r="CZ5" s="815"/>
      <c r="DA5" s="804" t="s">
        <v>277</v>
      </c>
      <c r="DB5" s="806"/>
      <c r="DC5" s="92" t="s">
        <v>56</v>
      </c>
      <c r="DD5" s="93" t="s">
        <v>278</v>
      </c>
      <c r="DE5" s="813" t="s">
        <v>62</v>
      </c>
      <c r="DF5" s="814"/>
      <c r="DG5" s="814"/>
      <c r="DH5" s="815"/>
      <c r="DI5" s="813" t="s">
        <v>84</v>
      </c>
      <c r="DJ5" s="814"/>
      <c r="DK5" s="814"/>
      <c r="DL5" s="815"/>
      <c r="DM5" s="813" t="s">
        <v>58</v>
      </c>
      <c r="DN5" s="815"/>
      <c r="DO5" s="93" t="s">
        <v>374</v>
      </c>
      <c r="DP5" s="93" t="s">
        <v>375</v>
      </c>
      <c r="DQ5" s="92" t="s">
        <v>376</v>
      </c>
      <c r="DR5" s="93" t="s">
        <v>42</v>
      </c>
      <c r="DS5" s="813" t="s">
        <v>54</v>
      </c>
      <c r="DT5" s="814"/>
      <c r="DU5" s="814"/>
      <c r="DV5" s="815"/>
      <c r="DW5" s="92" t="s">
        <v>64</v>
      </c>
      <c r="DX5" s="92" t="s">
        <v>88</v>
      </c>
      <c r="DY5" s="92" t="s">
        <v>120</v>
      </c>
      <c r="DZ5" s="92" t="s">
        <v>106</v>
      </c>
      <c r="EA5" s="93" t="s">
        <v>108</v>
      </c>
      <c r="EB5" s="93" t="s">
        <v>110</v>
      </c>
      <c r="EC5" s="93" t="s">
        <v>112</v>
      </c>
      <c r="ED5" s="93" t="s">
        <v>114</v>
      </c>
      <c r="EE5" s="93" t="s">
        <v>116</v>
      </c>
      <c r="EF5" s="95" t="s">
        <v>279</v>
      </c>
      <c r="EG5" s="95" t="s">
        <v>122</v>
      </c>
      <c r="EH5" s="804" t="s">
        <v>124</v>
      </c>
      <c r="EI5" s="806"/>
      <c r="EJ5" s="95" t="s">
        <v>126</v>
      </c>
      <c r="EK5" s="804" t="s">
        <v>132</v>
      </c>
      <c r="EL5" s="806"/>
      <c r="EM5" s="93" t="s">
        <v>68</v>
      </c>
      <c r="EN5" s="93" t="s">
        <v>70</v>
      </c>
      <c r="EO5" s="93" t="s">
        <v>377</v>
      </c>
      <c r="EP5" s="92" t="s">
        <v>215</v>
      </c>
      <c r="EQ5" s="93" t="s">
        <v>378</v>
      </c>
      <c r="ER5" s="94" t="s">
        <v>379</v>
      </c>
      <c r="ES5" s="92" t="s">
        <v>218</v>
      </c>
      <c r="ET5" s="92" t="s">
        <v>380</v>
      </c>
      <c r="EU5" s="92" t="s">
        <v>128</v>
      </c>
      <c r="EV5" s="92" t="s">
        <v>130</v>
      </c>
      <c r="EW5" s="807" t="s">
        <v>82</v>
      </c>
      <c r="EX5" s="807"/>
      <c r="EY5" s="93" t="s">
        <v>199</v>
      </c>
      <c r="EZ5" s="93" t="s">
        <v>381</v>
      </c>
      <c r="FA5" s="93" t="s">
        <v>382</v>
      </c>
      <c r="FB5" s="205"/>
      <c r="FD5" s="207" t="s">
        <v>383</v>
      </c>
      <c r="FE5" s="826" t="s">
        <v>58</v>
      </c>
      <c r="FF5" s="827"/>
      <c r="FG5" s="208" t="s">
        <v>384</v>
      </c>
      <c r="FH5" s="208" t="s">
        <v>385</v>
      </c>
      <c r="FI5" s="208" t="s">
        <v>386</v>
      </c>
      <c r="FJ5" s="207" t="s">
        <v>387</v>
      </c>
      <c r="FK5" s="207" t="s">
        <v>153</v>
      </c>
      <c r="FL5" s="822" t="s">
        <v>155</v>
      </c>
      <c r="FM5" s="823"/>
      <c r="FN5" s="210" t="s">
        <v>388</v>
      </c>
      <c r="FO5" s="211"/>
      <c r="FP5" s="211"/>
      <c r="FQ5" s="839"/>
      <c r="FR5" s="824" t="s">
        <v>389</v>
      </c>
      <c r="FS5" s="824" t="s">
        <v>390</v>
      </c>
      <c r="FT5" s="824" t="s">
        <v>391</v>
      </c>
      <c r="FU5" s="824" t="s">
        <v>392</v>
      </c>
      <c r="FV5" s="203"/>
      <c r="FW5" s="212"/>
      <c r="FX5" s="213"/>
      <c r="FY5" s="213"/>
      <c r="FZ5" s="214"/>
      <c r="GA5" s="215"/>
      <c r="GB5" s="216"/>
      <c r="GC5" s="215"/>
      <c r="GD5" s="213"/>
      <c r="GE5" s="216"/>
      <c r="GF5" s="215"/>
      <c r="GG5" s="214"/>
      <c r="GH5" s="216"/>
      <c r="GI5" s="214"/>
      <c r="GJ5" s="214"/>
      <c r="GK5" s="214"/>
      <c r="GL5" s="214"/>
      <c r="GM5" s="214"/>
      <c r="GN5" s="214"/>
      <c r="GO5" s="214"/>
      <c r="GY5" s="217"/>
      <c r="GZ5" s="217"/>
      <c r="HA5" s="217"/>
      <c r="HD5" s="218"/>
    </row>
    <row r="6" spans="1:212" s="226" customFormat="1" ht="42" customHeight="1" thickBot="1" x14ac:dyDescent="0.3">
      <c r="A6" s="843"/>
      <c r="B6" s="129" t="s">
        <v>326</v>
      </c>
      <c r="C6" s="129" t="s">
        <v>327</v>
      </c>
      <c r="D6" s="129" t="s">
        <v>393</v>
      </c>
      <c r="E6" s="129" t="s">
        <v>309</v>
      </c>
      <c r="F6" s="129" t="s">
        <v>310</v>
      </c>
      <c r="G6" s="129" t="s">
        <v>311</v>
      </c>
      <c r="H6" s="129" t="s">
        <v>312</v>
      </c>
      <c r="I6" s="129" t="s">
        <v>313</v>
      </c>
      <c r="J6" s="127" t="s">
        <v>247</v>
      </c>
      <c r="K6" s="127" t="s">
        <v>394</v>
      </c>
      <c r="L6" s="127" t="s">
        <v>395</v>
      </c>
      <c r="M6" s="129" t="s">
        <v>396</v>
      </c>
      <c r="N6" s="129" t="s">
        <v>397</v>
      </c>
      <c r="O6" s="127" t="s">
        <v>398</v>
      </c>
      <c r="P6" s="127" t="s">
        <v>399</v>
      </c>
      <c r="Q6" s="127" t="s">
        <v>400</v>
      </c>
      <c r="R6" s="219" t="s">
        <v>248</v>
      </c>
      <c r="S6" s="219" t="s">
        <v>249</v>
      </c>
      <c r="T6" s="219" t="s">
        <v>401</v>
      </c>
      <c r="U6" s="129" t="s">
        <v>307</v>
      </c>
      <c r="V6" s="129" t="s">
        <v>308</v>
      </c>
      <c r="W6" s="129" t="s">
        <v>333</v>
      </c>
      <c r="X6" s="129" t="s">
        <v>334</v>
      </c>
      <c r="Y6" s="129" t="s">
        <v>335</v>
      </c>
      <c r="Z6" s="127" t="s">
        <v>336</v>
      </c>
      <c r="AA6" s="127" t="s">
        <v>337</v>
      </c>
      <c r="AB6" s="129" t="s">
        <v>339</v>
      </c>
      <c r="AC6" s="129" t="s">
        <v>340</v>
      </c>
      <c r="AD6" s="129" t="s">
        <v>341</v>
      </c>
      <c r="AE6" s="129" t="s">
        <v>342</v>
      </c>
      <c r="AF6" s="127" t="s">
        <v>402</v>
      </c>
      <c r="AG6" s="127" t="s">
        <v>403</v>
      </c>
      <c r="AH6" s="127" t="s">
        <v>404</v>
      </c>
      <c r="AI6" s="127" t="s">
        <v>405</v>
      </c>
      <c r="AJ6" s="127" t="s">
        <v>406</v>
      </c>
      <c r="AK6" s="127" t="s">
        <v>407</v>
      </c>
      <c r="AL6" s="127" t="s">
        <v>408</v>
      </c>
      <c r="AM6" s="220" t="s">
        <v>409</v>
      </c>
      <c r="AN6" s="221" t="s">
        <v>322</v>
      </c>
      <c r="AO6" s="221" t="s">
        <v>225</v>
      </c>
      <c r="AP6" s="221" t="s">
        <v>226</v>
      </c>
      <c r="AQ6" s="220" t="s">
        <v>410</v>
      </c>
      <c r="AR6" s="220" t="s">
        <v>411</v>
      </c>
      <c r="AS6" s="129" t="s">
        <v>319</v>
      </c>
      <c r="AT6" s="129" t="s">
        <v>324</v>
      </c>
      <c r="AU6" s="129" t="s">
        <v>325</v>
      </c>
      <c r="AV6" s="129" t="s">
        <v>412</v>
      </c>
      <c r="AW6" s="129" t="s">
        <v>328</v>
      </c>
      <c r="AX6" s="127" t="s">
        <v>413</v>
      </c>
      <c r="AY6" s="129" t="s">
        <v>414</v>
      </c>
      <c r="AZ6" s="129" t="s">
        <v>415</v>
      </c>
      <c r="BA6" s="129" t="s">
        <v>416</v>
      </c>
      <c r="BB6" s="129" t="s">
        <v>417</v>
      </c>
      <c r="BC6" s="129" t="s">
        <v>418</v>
      </c>
      <c r="BD6" s="129" t="s">
        <v>419</v>
      </c>
      <c r="BE6" s="127" t="s">
        <v>420</v>
      </c>
      <c r="BF6" s="127" t="s">
        <v>421</v>
      </c>
      <c r="BG6" s="127" t="s">
        <v>422</v>
      </c>
      <c r="BH6" s="127" t="s">
        <v>423</v>
      </c>
      <c r="BI6" s="127" t="s">
        <v>424</v>
      </c>
      <c r="BJ6" s="127" t="s">
        <v>425</v>
      </c>
      <c r="BK6" s="127" t="s">
        <v>261</v>
      </c>
      <c r="BL6" s="127" t="s">
        <v>262</v>
      </c>
      <c r="BM6" s="127" t="s">
        <v>263</v>
      </c>
      <c r="BN6" s="127" t="s">
        <v>264</v>
      </c>
      <c r="BO6" s="127" t="s">
        <v>265</v>
      </c>
      <c r="BP6" s="127" t="s">
        <v>426</v>
      </c>
      <c r="BQ6" s="129" t="s">
        <v>315</v>
      </c>
      <c r="BR6" s="129" t="s">
        <v>316</v>
      </c>
      <c r="BS6" s="129" t="s">
        <v>317</v>
      </c>
      <c r="BT6" s="222" t="s">
        <v>427</v>
      </c>
      <c r="BU6" s="127" t="s">
        <v>428</v>
      </c>
      <c r="BV6" s="127" t="s">
        <v>429</v>
      </c>
      <c r="BW6" s="129" t="s">
        <v>331</v>
      </c>
      <c r="BX6" s="129" t="s">
        <v>255</v>
      </c>
      <c r="BY6" s="129" t="s">
        <v>430</v>
      </c>
      <c r="BZ6" s="129" t="s">
        <v>431</v>
      </c>
      <c r="CA6" s="129" t="s">
        <v>432</v>
      </c>
      <c r="CB6" s="129" t="s">
        <v>433</v>
      </c>
      <c r="CC6" s="221" t="s">
        <v>434</v>
      </c>
      <c r="CD6" s="221" t="s">
        <v>435</v>
      </c>
      <c r="CE6" s="129" t="s">
        <v>346</v>
      </c>
      <c r="CF6" s="129" t="s">
        <v>436</v>
      </c>
      <c r="CG6" s="129" t="s">
        <v>437</v>
      </c>
      <c r="CH6" s="129" t="s">
        <v>438</v>
      </c>
      <c r="CI6" s="129" t="s">
        <v>439</v>
      </c>
      <c r="CJ6" s="129" t="s">
        <v>440</v>
      </c>
      <c r="CK6" s="130" t="s">
        <v>441</v>
      </c>
      <c r="CL6" s="130" t="s">
        <v>442</v>
      </c>
      <c r="CM6" s="130" t="s">
        <v>443</v>
      </c>
      <c r="CN6" s="130" t="s">
        <v>444</v>
      </c>
      <c r="CO6" s="130" t="s">
        <v>445</v>
      </c>
      <c r="CP6" s="130" t="s">
        <v>446</v>
      </c>
      <c r="CQ6" s="130" t="s">
        <v>447</v>
      </c>
      <c r="CR6" s="130" t="s">
        <v>448</v>
      </c>
      <c r="CS6" s="129" t="s">
        <v>306</v>
      </c>
      <c r="CT6" s="129" t="s">
        <v>318</v>
      </c>
      <c r="CU6" s="129" t="s">
        <v>24</v>
      </c>
      <c r="CV6" s="129" t="s">
        <v>330</v>
      </c>
      <c r="CW6" s="129" t="s">
        <v>343</v>
      </c>
      <c r="CX6" s="129" t="s">
        <v>344</v>
      </c>
      <c r="CY6" s="129" t="s">
        <v>449</v>
      </c>
      <c r="CZ6" s="129" t="s">
        <v>450</v>
      </c>
      <c r="DA6" s="127" t="s">
        <v>281</v>
      </c>
      <c r="DB6" s="127" t="s">
        <v>282</v>
      </c>
      <c r="DC6" s="129" t="s">
        <v>224</v>
      </c>
      <c r="DD6" s="129" t="s">
        <v>283</v>
      </c>
      <c r="DE6" s="129" t="s">
        <v>220</v>
      </c>
      <c r="DF6" s="92" t="s">
        <v>221</v>
      </c>
      <c r="DG6" s="92" t="s">
        <v>222</v>
      </c>
      <c r="DH6" s="92" t="s">
        <v>223</v>
      </c>
      <c r="DI6" s="129" t="s">
        <v>227</v>
      </c>
      <c r="DJ6" s="129" t="s">
        <v>228</v>
      </c>
      <c r="DK6" s="129" t="s">
        <v>229</v>
      </c>
      <c r="DL6" s="129" t="s">
        <v>230</v>
      </c>
      <c r="DM6" s="129" t="s">
        <v>231</v>
      </c>
      <c r="DN6" s="129" t="s">
        <v>232</v>
      </c>
      <c r="DO6" s="129" t="s">
        <v>233</v>
      </c>
      <c r="DP6" s="129" t="s">
        <v>234</v>
      </c>
      <c r="DQ6" s="129" t="s">
        <v>235</v>
      </c>
      <c r="DR6" s="129" t="s">
        <v>236</v>
      </c>
      <c r="DS6" s="129" t="s">
        <v>237</v>
      </c>
      <c r="DT6" s="97" t="s">
        <v>238</v>
      </c>
      <c r="DU6" s="97" t="s">
        <v>239</v>
      </c>
      <c r="DV6" s="97" t="s">
        <v>240</v>
      </c>
      <c r="DW6" s="129" t="s">
        <v>451</v>
      </c>
      <c r="DX6" s="129" t="s">
        <v>243</v>
      </c>
      <c r="DY6" s="129" t="s">
        <v>251</v>
      </c>
      <c r="DZ6" s="129" t="s">
        <v>244</v>
      </c>
      <c r="EA6" s="129" t="s">
        <v>348</v>
      </c>
      <c r="EB6" s="129" t="s">
        <v>245</v>
      </c>
      <c r="EC6" s="129" t="s">
        <v>246</v>
      </c>
      <c r="ED6" s="129" t="s">
        <v>114</v>
      </c>
      <c r="EE6" s="129" t="s">
        <v>241</v>
      </c>
      <c r="EF6" s="130" t="s">
        <v>284</v>
      </c>
      <c r="EG6" s="130" t="s">
        <v>285</v>
      </c>
      <c r="EH6" s="130" t="s">
        <v>252</v>
      </c>
      <c r="EI6" s="130" t="s">
        <v>253</v>
      </c>
      <c r="EJ6" s="130" t="s">
        <v>254</v>
      </c>
      <c r="EK6" s="130" t="s">
        <v>350</v>
      </c>
      <c r="EL6" s="130" t="s">
        <v>351</v>
      </c>
      <c r="EM6" s="129" t="s">
        <v>256</v>
      </c>
      <c r="EN6" s="129" t="s">
        <v>257</v>
      </c>
      <c r="EO6" s="127" t="s">
        <v>258</v>
      </c>
      <c r="EP6" s="127" t="s">
        <v>259</v>
      </c>
      <c r="EQ6" s="129" t="s">
        <v>260</v>
      </c>
      <c r="ER6" s="223" t="s">
        <v>452</v>
      </c>
      <c r="ES6" s="127" t="s">
        <v>266</v>
      </c>
      <c r="ET6" s="127" t="s">
        <v>267</v>
      </c>
      <c r="EU6" s="127" t="s">
        <v>268</v>
      </c>
      <c r="EV6" s="127" t="s">
        <v>269</v>
      </c>
      <c r="EW6" s="127" t="s">
        <v>270</v>
      </c>
      <c r="EX6" s="127" t="s">
        <v>271</v>
      </c>
      <c r="EY6" s="224" t="s">
        <v>272</v>
      </c>
      <c r="EZ6" s="224" t="s">
        <v>272</v>
      </c>
      <c r="FA6" s="224" t="s">
        <v>272</v>
      </c>
      <c r="FB6" s="225"/>
      <c r="FD6" s="227" t="s">
        <v>453</v>
      </c>
      <c r="FE6" s="228" t="s">
        <v>454</v>
      </c>
      <c r="FF6" s="228" t="s">
        <v>455</v>
      </c>
      <c r="FG6" s="228" t="s">
        <v>456</v>
      </c>
      <c r="FH6" s="228" t="s">
        <v>457</v>
      </c>
      <c r="FI6" s="228" t="s">
        <v>458</v>
      </c>
      <c r="FJ6" s="228" t="s">
        <v>459</v>
      </c>
      <c r="FK6" s="228" t="s">
        <v>460</v>
      </c>
      <c r="FL6" s="229" t="s">
        <v>461</v>
      </c>
      <c r="FM6" s="229" t="s">
        <v>462</v>
      </c>
      <c r="FN6" s="230" t="s">
        <v>272</v>
      </c>
      <c r="FO6" s="231"/>
      <c r="FP6" s="232"/>
      <c r="FQ6" s="840"/>
      <c r="FR6" s="825"/>
      <c r="FS6" s="825"/>
      <c r="FT6" s="825"/>
      <c r="FU6" s="825"/>
      <c r="FV6" s="233" t="s">
        <v>463</v>
      </c>
      <c r="FW6" s="234"/>
      <c r="FX6" s="234"/>
      <c r="FY6" s="235"/>
      <c r="FZ6" s="234"/>
      <c r="GA6" s="234"/>
      <c r="GB6" s="234"/>
      <c r="GC6" s="234"/>
      <c r="GD6" s="234"/>
      <c r="GE6" s="234"/>
      <c r="GF6" s="234"/>
      <c r="GG6" s="234"/>
      <c r="GH6" s="234"/>
      <c r="GI6" s="236"/>
      <c r="GJ6" s="236"/>
      <c r="GK6" s="236"/>
      <c r="GL6" s="236"/>
      <c r="GM6" s="236"/>
      <c r="GN6" s="236"/>
      <c r="GO6" s="236"/>
      <c r="HA6" s="237"/>
    </row>
    <row r="7" spans="1:212" s="202" customFormat="1" ht="24.95" customHeight="1" x14ac:dyDescent="0.2">
      <c r="A7" s="238" t="s">
        <v>464</v>
      </c>
      <c r="B7" s="239">
        <v>499.2</v>
      </c>
      <c r="C7" s="239">
        <v>158.9</v>
      </c>
      <c r="D7" s="239"/>
      <c r="E7" s="239">
        <v>93.5</v>
      </c>
      <c r="F7" s="239">
        <v>91.2</v>
      </c>
      <c r="G7" s="239">
        <v>66.599999999999994</v>
      </c>
      <c r="H7" s="239">
        <v>68.2</v>
      </c>
      <c r="I7" s="239">
        <v>25.8</v>
      </c>
      <c r="J7" s="239">
        <v>0.4</v>
      </c>
      <c r="K7" s="239"/>
      <c r="L7" s="239"/>
      <c r="M7" s="239"/>
      <c r="N7" s="239"/>
      <c r="O7" s="239">
        <v>143.5</v>
      </c>
      <c r="P7" s="239">
        <v>146.1</v>
      </c>
      <c r="Q7" s="239">
        <v>147.5</v>
      </c>
      <c r="R7" s="239">
        <v>0</v>
      </c>
      <c r="S7" s="239">
        <v>0</v>
      </c>
      <c r="T7" s="239">
        <v>0</v>
      </c>
      <c r="U7" s="239">
        <v>74.099999999999994</v>
      </c>
      <c r="V7" s="239">
        <v>25.7</v>
      </c>
      <c r="W7" s="239">
        <v>56.241</v>
      </c>
      <c r="X7" s="239">
        <v>106.9</v>
      </c>
      <c r="Y7" s="239">
        <v>28.715</v>
      </c>
      <c r="Z7" s="239">
        <v>8.4</v>
      </c>
      <c r="AA7" s="239"/>
      <c r="AB7" s="239">
        <v>43.98</v>
      </c>
      <c r="AC7" s="239">
        <v>3.1890000000000001</v>
      </c>
      <c r="AD7" s="239">
        <v>3.49</v>
      </c>
      <c r="AE7" s="239"/>
      <c r="AF7" s="239"/>
      <c r="AG7" s="239"/>
      <c r="AH7" s="239"/>
      <c r="AI7" s="239"/>
      <c r="AJ7" s="239"/>
      <c r="AK7" s="239">
        <v>84.8</v>
      </c>
      <c r="AL7" s="239"/>
      <c r="AM7" s="239">
        <v>141.5</v>
      </c>
      <c r="AN7" s="239">
        <v>51.9</v>
      </c>
      <c r="AO7" s="239">
        <v>10</v>
      </c>
      <c r="AP7" s="239">
        <v>4.0999999999999996</v>
      </c>
      <c r="AQ7" s="239"/>
      <c r="AR7" s="239">
        <v>60.8</v>
      </c>
      <c r="AS7" s="239">
        <v>115.3</v>
      </c>
      <c r="AT7" s="239">
        <v>7.5</v>
      </c>
      <c r="AU7" s="239"/>
      <c r="AV7" s="239">
        <v>22.6</v>
      </c>
      <c r="AW7" s="239">
        <v>101</v>
      </c>
      <c r="AX7" s="239"/>
      <c r="AY7" s="239"/>
      <c r="AZ7" s="239"/>
      <c r="BA7" s="239"/>
      <c r="BB7" s="239"/>
      <c r="BC7" s="239"/>
      <c r="BD7" s="239"/>
      <c r="BE7" s="239">
        <v>170.4</v>
      </c>
      <c r="BF7" s="239">
        <v>168.9</v>
      </c>
      <c r="BG7" s="239">
        <v>188.7</v>
      </c>
      <c r="BH7" s="239">
        <v>268.5</v>
      </c>
      <c r="BI7" s="239">
        <v>74</v>
      </c>
      <c r="BJ7" s="239">
        <v>35.700000000000003</v>
      </c>
      <c r="BK7" s="239">
        <v>0</v>
      </c>
      <c r="BL7" s="239">
        <v>0.3</v>
      </c>
      <c r="BM7" s="239">
        <v>3.8</v>
      </c>
      <c r="BN7" s="239">
        <v>0.2</v>
      </c>
      <c r="BO7" s="239">
        <v>0</v>
      </c>
      <c r="BP7" s="239">
        <v>6.8</v>
      </c>
      <c r="BQ7" s="239">
        <v>10.5</v>
      </c>
      <c r="BR7" s="239">
        <v>56.4</v>
      </c>
      <c r="BS7" s="239"/>
      <c r="BT7" s="239"/>
      <c r="BU7" s="239"/>
      <c r="BV7" s="239"/>
      <c r="BW7" s="239">
        <v>46.5</v>
      </c>
      <c r="BX7" s="239"/>
      <c r="BY7" s="239">
        <v>180.7</v>
      </c>
      <c r="BZ7" s="239">
        <v>196.5</v>
      </c>
      <c r="CA7" s="239">
        <v>201.7</v>
      </c>
      <c r="CB7" s="239">
        <v>292.10000000000002</v>
      </c>
      <c r="CC7" s="239">
        <v>203.9</v>
      </c>
      <c r="CD7" s="239">
        <v>105.7</v>
      </c>
      <c r="CE7" s="239">
        <v>250.8</v>
      </c>
      <c r="CF7" s="239">
        <v>3.5</v>
      </c>
      <c r="CG7" s="239">
        <v>186.1</v>
      </c>
      <c r="CH7" s="239">
        <v>186</v>
      </c>
      <c r="CI7" s="239">
        <v>186.9</v>
      </c>
      <c r="CJ7" s="239">
        <v>186.6</v>
      </c>
      <c r="CK7" s="239">
        <v>101.2</v>
      </c>
      <c r="CL7" s="239"/>
      <c r="CM7" s="239"/>
      <c r="CN7" s="239"/>
      <c r="CO7" s="239"/>
      <c r="CP7" s="239"/>
      <c r="CQ7" s="239"/>
      <c r="CR7" s="239"/>
      <c r="CS7" s="239">
        <v>33.4</v>
      </c>
      <c r="CT7" s="239">
        <v>0</v>
      </c>
      <c r="CU7" s="239">
        <v>15.9</v>
      </c>
      <c r="CV7" s="239">
        <v>57.1</v>
      </c>
      <c r="CW7" s="239">
        <v>6.5</v>
      </c>
      <c r="CX7" s="239">
        <v>0</v>
      </c>
      <c r="CY7" s="239"/>
      <c r="CZ7" s="239"/>
      <c r="DA7" s="239">
        <v>29.3</v>
      </c>
      <c r="DB7" s="239"/>
      <c r="DC7" s="239">
        <v>16</v>
      </c>
      <c r="DD7" s="239">
        <v>14.6</v>
      </c>
      <c r="DE7" s="239">
        <v>3</v>
      </c>
      <c r="DF7" s="239">
        <v>1.6</v>
      </c>
      <c r="DG7" s="239">
        <v>1.1000000000000001</v>
      </c>
      <c r="DH7" s="239">
        <v>2.1</v>
      </c>
      <c r="DI7" s="239">
        <v>7.8</v>
      </c>
      <c r="DJ7" s="239">
        <v>12</v>
      </c>
      <c r="DK7" s="239">
        <v>7.5</v>
      </c>
      <c r="DL7" s="239">
        <v>9.6999999999999993</v>
      </c>
      <c r="DM7" s="239">
        <v>5.9</v>
      </c>
      <c r="DN7" s="239">
        <v>18.600000000000001</v>
      </c>
      <c r="DO7" s="239">
        <v>3.6</v>
      </c>
      <c r="DP7" s="239">
        <v>5.9</v>
      </c>
      <c r="DQ7" s="239">
        <v>3.5</v>
      </c>
      <c r="DR7" s="239">
        <v>0.6</v>
      </c>
      <c r="DS7" s="239">
        <v>3.5</v>
      </c>
      <c r="DT7" s="239">
        <v>3.4</v>
      </c>
      <c r="DU7" s="239">
        <v>4.5999999999999996</v>
      </c>
      <c r="DV7" s="239">
        <v>4.8</v>
      </c>
      <c r="DW7" s="239">
        <v>3.5</v>
      </c>
      <c r="DX7" s="239">
        <v>2.6</v>
      </c>
      <c r="DY7" s="239">
        <v>15.3</v>
      </c>
      <c r="DZ7" s="239">
        <v>10.199999999999999</v>
      </c>
      <c r="EA7" s="239">
        <v>19.7</v>
      </c>
      <c r="EB7" s="239">
        <v>16.899999999999999</v>
      </c>
      <c r="EC7" s="239">
        <v>20.6</v>
      </c>
      <c r="ED7" s="239">
        <v>45.2</v>
      </c>
      <c r="EE7" s="239">
        <v>9.1</v>
      </c>
      <c r="EF7" s="239">
        <v>7.79</v>
      </c>
      <c r="EG7" s="239">
        <v>9.6</v>
      </c>
      <c r="EH7" s="239">
        <v>19.600000000000001</v>
      </c>
      <c r="EI7" s="239">
        <v>5.8</v>
      </c>
      <c r="EJ7" s="239">
        <v>9.9</v>
      </c>
      <c r="EK7" s="239">
        <v>0.5</v>
      </c>
      <c r="EL7" s="239">
        <v>1.1000000000000001</v>
      </c>
      <c r="EM7" s="239">
        <v>0</v>
      </c>
      <c r="EN7" s="239">
        <v>0</v>
      </c>
      <c r="EO7" s="239">
        <v>0</v>
      </c>
      <c r="EP7" s="239">
        <v>0</v>
      </c>
      <c r="EQ7" s="239">
        <v>0</v>
      </c>
      <c r="ER7" s="239">
        <v>0</v>
      </c>
      <c r="ES7" s="239">
        <v>5.3</v>
      </c>
      <c r="ET7" s="239">
        <v>5.2</v>
      </c>
      <c r="EU7" s="239">
        <v>8.6999999999999993</v>
      </c>
      <c r="EV7" s="239">
        <v>13.5</v>
      </c>
      <c r="EW7" s="239">
        <v>24.4</v>
      </c>
      <c r="EX7" s="239">
        <v>48.9</v>
      </c>
      <c r="EY7" s="240">
        <v>6278.9050000000025</v>
      </c>
      <c r="EZ7" s="240">
        <v>0</v>
      </c>
      <c r="FA7" s="240">
        <v>6278.9050000000025</v>
      </c>
      <c r="FB7" s="241"/>
      <c r="FC7" s="242"/>
      <c r="FD7" s="243">
        <v>0</v>
      </c>
      <c r="FE7" s="243">
        <v>3.9</v>
      </c>
      <c r="FF7" s="243">
        <v>5.9</v>
      </c>
      <c r="FG7" s="244">
        <v>9.9544999999999995</v>
      </c>
      <c r="FH7" s="244">
        <v>4.5170000000000003</v>
      </c>
      <c r="FI7" s="244">
        <v>27.748519999999999</v>
      </c>
      <c r="FJ7" s="244">
        <v>10.731579999999999</v>
      </c>
      <c r="FK7" s="244">
        <v>7.5</v>
      </c>
      <c r="FL7" s="245"/>
      <c r="FM7" s="246">
        <v>42.8</v>
      </c>
      <c r="FN7" s="247">
        <v>113.05159999999999</v>
      </c>
      <c r="FO7" s="248"/>
      <c r="FP7" s="249"/>
      <c r="FQ7" s="238">
        <v>2.0833333333333332E-2</v>
      </c>
      <c r="FR7" s="239">
        <f>[1]DESPACHO!B63</f>
        <v>2327.8279699999994</v>
      </c>
      <c r="FS7" s="239">
        <f>[1]DESPACHO!C63</f>
        <v>2327.8279699999994</v>
      </c>
      <c r="FT7" s="239">
        <f>[1]DESPACHO!D63</f>
        <v>656.85612000000003</v>
      </c>
      <c r="FU7" s="239">
        <f>[1]DESPACHO!E63</f>
        <v>631.71730300000002</v>
      </c>
      <c r="FV7" s="241"/>
      <c r="FW7" s="250"/>
      <c r="FX7" s="251"/>
      <c r="FY7" s="250"/>
      <c r="FZ7" s="251"/>
      <c r="GA7" s="251"/>
      <c r="GB7" s="251"/>
      <c r="GC7" s="250"/>
      <c r="GD7" s="251"/>
      <c r="GE7" s="250"/>
      <c r="GF7" s="251"/>
      <c r="GG7" s="251"/>
      <c r="GH7" s="251"/>
      <c r="GI7" s="250"/>
      <c r="GJ7" s="250"/>
      <c r="GK7" s="252"/>
      <c r="GL7" s="252"/>
      <c r="GM7" s="252"/>
      <c r="GN7" s="250"/>
      <c r="GO7" s="250"/>
      <c r="HA7" s="253"/>
    </row>
    <row r="8" spans="1:212" s="202" customFormat="1" ht="24.95" customHeight="1" x14ac:dyDescent="0.2">
      <c r="A8" s="71" t="s">
        <v>465</v>
      </c>
      <c r="B8" s="133">
        <v>496.6</v>
      </c>
      <c r="C8" s="133">
        <v>162.30000000000001</v>
      </c>
      <c r="D8" s="133"/>
      <c r="E8" s="133">
        <v>83.3</v>
      </c>
      <c r="F8" s="133">
        <v>71.7</v>
      </c>
      <c r="G8" s="133">
        <v>67.599999999999994</v>
      </c>
      <c r="H8" s="133">
        <v>64.5</v>
      </c>
      <c r="I8" s="133">
        <v>25.3</v>
      </c>
      <c r="J8" s="133">
        <v>0.4</v>
      </c>
      <c r="K8" s="133"/>
      <c r="L8" s="133"/>
      <c r="M8" s="133"/>
      <c r="N8" s="133"/>
      <c r="O8" s="133">
        <v>144.30000000000001</v>
      </c>
      <c r="P8" s="133">
        <v>147</v>
      </c>
      <c r="Q8" s="133">
        <v>148.6</v>
      </c>
      <c r="R8" s="133">
        <v>0</v>
      </c>
      <c r="S8" s="133">
        <v>0</v>
      </c>
      <c r="T8" s="133">
        <v>0</v>
      </c>
      <c r="U8" s="133">
        <v>72.3</v>
      </c>
      <c r="V8" s="133">
        <v>25.9</v>
      </c>
      <c r="W8" s="133">
        <v>37.527000000000001</v>
      </c>
      <c r="X8" s="133">
        <v>104.214</v>
      </c>
      <c r="Y8" s="133">
        <v>18.984999999999999</v>
      </c>
      <c r="Z8" s="133">
        <v>8.4</v>
      </c>
      <c r="AA8" s="133"/>
      <c r="AB8" s="133">
        <v>42.65</v>
      </c>
      <c r="AC8" s="133">
        <v>3.1920000000000002</v>
      </c>
      <c r="AD8" s="133">
        <v>3.49</v>
      </c>
      <c r="AE8" s="133"/>
      <c r="AF8" s="133"/>
      <c r="AG8" s="133"/>
      <c r="AH8" s="133"/>
      <c r="AI8" s="133"/>
      <c r="AJ8" s="133"/>
      <c r="AK8" s="133">
        <v>85.2</v>
      </c>
      <c r="AL8" s="133"/>
      <c r="AM8" s="133">
        <v>115.8</v>
      </c>
      <c r="AN8" s="133">
        <v>49.5</v>
      </c>
      <c r="AO8" s="133">
        <v>10</v>
      </c>
      <c r="AP8" s="133">
        <v>4</v>
      </c>
      <c r="AQ8" s="133"/>
      <c r="AR8" s="133">
        <v>60.1</v>
      </c>
      <c r="AS8" s="133">
        <v>111.3</v>
      </c>
      <c r="AT8" s="133">
        <v>7</v>
      </c>
      <c r="AU8" s="133"/>
      <c r="AV8" s="133">
        <v>22.7</v>
      </c>
      <c r="AW8" s="133">
        <v>99.5</v>
      </c>
      <c r="AX8" s="133"/>
      <c r="AY8" s="133"/>
      <c r="AZ8" s="133"/>
      <c r="BA8" s="133"/>
      <c r="BB8" s="133"/>
      <c r="BC8" s="133"/>
      <c r="BD8" s="133"/>
      <c r="BE8" s="133">
        <v>171.9</v>
      </c>
      <c r="BF8" s="133">
        <v>170.5</v>
      </c>
      <c r="BG8" s="133">
        <v>189.5</v>
      </c>
      <c r="BH8" s="133">
        <v>269.3</v>
      </c>
      <c r="BI8" s="133">
        <v>74.8</v>
      </c>
      <c r="BJ8" s="133">
        <v>35.9</v>
      </c>
      <c r="BK8" s="133">
        <v>0</v>
      </c>
      <c r="BL8" s="133">
        <v>2.9</v>
      </c>
      <c r="BM8" s="133">
        <v>7.2</v>
      </c>
      <c r="BN8" s="133">
        <v>0</v>
      </c>
      <c r="BO8" s="133">
        <v>0</v>
      </c>
      <c r="BP8" s="133">
        <v>6.8</v>
      </c>
      <c r="BQ8" s="133">
        <v>9.9</v>
      </c>
      <c r="BR8" s="133">
        <v>55.2</v>
      </c>
      <c r="BS8" s="133"/>
      <c r="BT8" s="133"/>
      <c r="BU8" s="133"/>
      <c r="BV8" s="133"/>
      <c r="BW8" s="133">
        <v>45.5</v>
      </c>
      <c r="BX8" s="133"/>
      <c r="BY8" s="133">
        <v>182.2</v>
      </c>
      <c r="BZ8" s="133">
        <v>198.1</v>
      </c>
      <c r="CA8" s="133">
        <v>202.9</v>
      </c>
      <c r="CB8" s="133">
        <v>293.8</v>
      </c>
      <c r="CC8" s="133">
        <v>204.4</v>
      </c>
      <c r="CD8" s="133">
        <v>105.1</v>
      </c>
      <c r="CE8" s="133">
        <v>245.5</v>
      </c>
      <c r="CF8" s="133">
        <v>3.3</v>
      </c>
      <c r="CG8" s="133">
        <v>182.3</v>
      </c>
      <c r="CH8" s="133">
        <v>182.9</v>
      </c>
      <c r="CI8" s="133">
        <v>186.5</v>
      </c>
      <c r="CJ8" s="133">
        <v>187.1</v>
      </c>
      <c r="CK8" s="133">
        <v>101.1</v>
      </c>
      <c r="CL8" s="133"/>
      <c r="CM8" s="133"/>
      <c r="CN8" s="133"/>
      <c r="CO8" s="133"/>
      <c r="CP8" s="133"/>
      <c r="CQ8" s="133"/>
      <c r="CR8" s="133"/>
      <c r="CS8" s="133">
        <v>48.6</v>
      </c>
      <c r="CT8" s="133">
        <v>0</v>
      </c>
      <c r="CU8" s="133">
        <v>15.9</v>
      </c>
      <c r="CV8" s="133">
        <v>56.3</v>
      </c>
      <c r="CW8" s="133">
        <v>6.5</v>
      </c>
      <c r="CX8" s="133">
        <v>0</v>
      </c>
      <c r="CY8" s="133"/>
      <c r="CZ8" s="133"/>
      <c r="DA8" s="133">
        <v>29.3</v>
      </c>
      <c r="DB8" s="133"/>
      <c r="DC8" s="133">
        <v>16.600000000000001</v>
      </c>
      <c r="DD8" s="133">
        <v>14.6</v>
      </c>
      <c r="DE8" s="133">
        <v>3</v>
      </c>
      <c r="DF8" s="133">
        <v>1.6</v>
      </c>
      <c r="DG8" s="133">
        <v>1.1000000000000001</v>
      </c>
      <c r="DH8" s="133">
        <v>2.1</v>
      </c>
      <c r="DI8" s="133">
        <v>8.1999999999999993</v>
      </c>
      <c r="DJ8" s="133">
        <v>12</v>
      </c>
      <c r="DK8" s="133">
        <v>7.4</v>
      </c>
      <c r="DL8" s="133">
        <v>9.4</v>
      </c>
      <c r="DM8" s="133">
        <v>5.5</v>
      </c>
      <c r="DN8" s="133">
        <v>18.5</v>
      </c>
      <c r="DO8" s="133">
        <v>3.7</v>
      </c>
      <c r="DP8" s="133">
        <v>6</v>
      </c>
      <c r="DQ8" s="133">
        <v>3.3</v>
      </c>
      <c r="DR8" s="133">
        <v>0.6</v>
      </c>
      <c r="DS8" s="133">
        <v>3.5</v>
      </c>
      <c r="DT8" s="133">
        <v>3.4</v>
      </c>
      <c r="DU8" s="133">
        <v>4.5999999999999996</v>
      </c>
      <c r="DV8" s="133">
        <v>4.8</v>
      </c>
      <c r="DW8" s="133">
        <v>3.5</v>
      </c>
      <c r="DX8" s="133">
        <v>2.6</v>
      </c>
      <c r="DY8" s="133">
        <v>15.2</v>
      </c>
      <c r="DZ8" s="133">
        <v>10.199999999999999</v>
      </c>
      <c r="EA8" s="133">
        <v>19.7</v>
      </c>
      <c r="EB8" s="133">
        <v>16.899999999999999</v>
      </c>
      <c r="EC8" s="133">
        <v>20.399999999999999</v>
      </c>
      <c r="ED8" s="133">
        <v>43.3</v>
      </c>
      <c r="EE8" s="133">
        <v>3.1</v>
      </c>
      <c r="EF8" s="133">
        <v>7.88</v>
      </c>
      <c r="EG8" s="133">
        <v>9.8000000000000007</v>
      </c>
      <c r="EH8" s="133">
        <v>19.600000000000001</v>
      </c>
      <c r="EI8" s="133">
        <v>5.8</v>
      </c>
      <c r="EJ8" s="133">
        <v>9.9</v>
      </c>
      <c r="EK8" s="133">
        <v>0.6</v>
      </c>
      <c r="EL8" s="133">
        <v>1.1000000000000001</v>
      </c>
      <c r="EM8" s="133">
        <v>0</v>
      </c>
      <c r="EN8" s="133">
        <v>0</v>
      </c>
      <c r="EO8" s="133">
        <v>0</v>
      </c>
      <c r="EP8" s="133">
        <v>0</v>
      </c>
      <c r="EQ8" s="133">
        <v>0</v>
      </c>
      <c r="ER8" s="133">
        <v>0</v>
      </c>
      <c r="ES8" s="133">
        <v>4.9000000000000004</v>
      </c>
      <c r="ET8" s="133">
        <v>6.6</v>
      </c>
      <c r="EU8" s="133">
        <v>10.1</v>
      </c>
      <c r="EV8" s="133">
        <v>15.3</v>
      </c>
      <c r="EW8" s="133">
        <v>20.3</v>
      </c>
      <c r="EX8" s="133">
        <v>37.299999999999997</v>
      </c>
      <c r="EY8" s="254">
        <v>6178.538000000005</v>
      </c>
      <c r="EZ8" s="254">
        <v>0</v>
      </c>
      <c r="FA8" s="254">
        <v>6178.538000000005</v>
      </c>
      <c r="FB8" s="241"/>
      <c r="FC8" s="242"/>
      <c r="FD8" s="255">
        <v>0</v>
      </c>
      <c r="FE8" s="255">
        <v>4</v>
      </c>
      <c r="FF8" s="255">
        <v>5.9</v>
      </c>
      <c r="FG8" s="256">
        <v>9.7248400000000004</v>
      </c>
      <c r="FH8" s="256">
        <v>4.5149999999999997</v>
      </c>
      <c r="FI8" s="256">
        <v>27.722380000000001</v>
      </c>
      <c r="FJ8" s="256">
        <v>18.906400000000001</v>
      </c>
      <c r="FK8" s="256">
        <v>7.5</v>
      </c>
      <c r="FL8" s="257"/>
      <c r="FM8" s="134">
        <v>43.1</v>
      </c>
      <c r="FN8" s="258">
        <v>121.36861999999999</v>
      </c>
      <c r="FO8" s="259"/>
      <c r="FP8" s="259"/>
      <c r="FQ8" s="71">
        <v>4.1666666666666664E-2</v>
      </c>
      <c r="FR8" s="133">
        <f>[1]DESPACHO!B64</f>
        <v>2327.8279699999994</v>
      </c>
      <c r="FS8" s="133">
        <f>[1]DESPACHO!C64</f>
        <v>2327.8279699999994</v>
      </c>
      <c r="FT8" s="133">
        <f>[1]DESPACHO!D64</f>
        <v>656.85612000000003</v>
      </c>
      <c r="FU8" s="133">
        <f>[1]DESPACHO!E64</f>
        <v>616.41530899999998</v>
      </c>
      <c r="FV8" s="241"/>
      <c r="FW8" s="250"/>
      <c r="FX8" s="251"/>
      <c r="FY8" s="250"/>
      <c r="FZ8" s="251"/>
      <c r="GA8" s="260"/>
      <c r="GB8" s="261"/>
      <c r="GC8" s="261"/>
      <c r="GD8" s="261"/>
      <c r="GE8" s="261"/>
      <c r="GF8" s="261"/>
      <c r="GG8" s="261"/>
      <c r="GH8" s="261"/>
      <c r="GI8" s="261"/>
      <c r="GJ8" s="261"/>
      <c r="GK8" s="261"/>
      <c r="GL8" s="261"/>
      <c r="GM8" s="261"/>
      <c r="GN8" s="261"/>
      <c r="GO8" s="252"/>
      <c r="HA8" s="253"/>
    </row>
    <row r="9" spans="1:212" s="202" customFormat="1" ht="24.95" customHeight="1" x14ac:dyDescent="0.2">
      <c r="A9" s="71" t="s">
        <v>466</v>
      </c>
      <c r="B9" s="133">
        <v>492.1</v>
      </c>
      <c r="C9" s="133">
        <v>161</v>
      </c>
      <c r="D9" s="133"/>
      <c r="E9" s="133">
        <v>62.7</v>
      </c>
      <c r="F9" s="133">
        <v>64.2</v>
      </c>
      <c r="G9" s="133">
        <v>68.900000000000006</v>
      </c>
      <c r="H9" s="133">
        <v>63.3</v>
      </c>
      <c r="I9" s="133">
        <v>25.6</v>
      </c>
      <c r="J9" s="133">
        <v>0.4</v>
      </c>
      <c r="K9" s="133"/>
      <c r="L9" s="133"/>
      <c r="M9" s="133"/>
      <c r="N9" s="133"/>
      <c r="O9" s="133">
        <v>144.4</v>
      </c>
      <c r="P9" s="133">
        <v>147</v>
      </c>
      <c r="Q9" s="133">
        <v>148.1</v>
      </c>
      <c r="R9" s="133">
        <v>0</v>
      </c>
      <c r="S9" s="133">
        <v>0</v>
      </c>
      <c r="T9" s="133">
        <v>0</v>
      </c>
      <c r="U9" s="133">
        <v>71.400000000000006</v>
      </c>
      <c r="V9" s="133">
        <v>24.8</v>
      </c>
      <c r="W9" s="133">
        <v>18.047000000000001</v>
      </c>
      <c r="X9" s="133">
        <v>105.583</v>
      </c>
      <c r="Y9" s="133">
        <v>13.054</v>
      </c>
      <c r="Z9" s="133">
        <v>8.3000000000000007</v>
      </c>
      <c r="AA9" s="133"/>
      <c r="AB9" s="133">
        <v>42.44</v>
      </c>
      <c r="AC9" s="133">
        <v>3.1920000000000002</v>
      </c>
      <c r="AD9" s="133">
        <v>3.49</v>
      </c>
      <c r="AE9" s="133"/>
      <c r="AF9" s="133"/>
      <c r="AG9" s="133"/>
      <c r="AH9" s="133"/>
      <c r="AI9" s="133"/>
      <c r="AJ9" s="133"/>
      <c r="AK9" s="133">
        <v>84.8</v>
      </c>
      <c r="AL9" s="133"/>
      <c r="AM9" s="133">
        <v>91.7</v>
      </c>
      <c r="AN9" s="133">
        <v>47.4</v>
      </c>
      <c r="AO9" s="133">
        <v>10</v>
      </c>
      <c r="AP9" s="133">
        <v>4</v>
      </c>
      <c r="AQ9" s="133"/>
      <c r="AR9" s="133">
        <v>58.3</v>
      </c>
      <c r="AS9" s="133">
        <v>109.9</v>
      </c>
      <c r="AT9" s="133">
        <v>6.7</v>
      </c>
      <c r="AU9" s="133"/>
      <c r="AV9" s="133">
        <v>22.6</v>
      </c>
      <c r="AW9" s="133">
        <v>98.3</v>
      </c>
      <c r="AX9" s="133"/>
      <c r="AY9" s="133"/>
      <c r="AZ9" s="133"/>
      <c r="BA9" s="133"/>
      <c r="BB9" s="133"/>
      <c r="BC9" s="133"/>
      <c r="BD9" s="133"/>
      <c r="BE9" s="133">
        <v>171.5</v>
      </c>
      <c r="BF9" s="133">
        <v>170.1</v>
      </c>
      <c r="BG9" s="133">
        <v>188.5</v>
      </c>
      <c r="BH9" s="133">
        <v>268.5</v>
      </c>
      <c r="BI9" s="133">
        <v>74.7</v>
      </c>
      <c r="BJ9" s="133">
        <v>35.799999999999997</v>
      </c>
      <c r="BK9" s="133">
        <v>0</v>
      </c>
      <c r="BL9" s="133">
        <v>2.4</v>
      </c>
      <c r="BM9" s="133">
        <v>7.7</v>
      </c>
      <c r="BN9" s="133">
        <v>0</v>
      </c>
      <c r="BO9" s="133">
        <v>0</v>
      </c>
      <c r="BP9" s="133">
        <v>6.8</v>
      </c>
      <c r="BQ9" s="133">
        <v>9.9</v>
      </c>
      <c r="BR9" s="133">
        <v>54.1</v>
      </c>
      <c r="BS9" s="133"/>
      <c r="BT9" s="133"/>
      <c r="BU9" s="133"/>
      <c r="BV9" s="133"/>
      <c r="BW9" s="133">
        <v>44.8</v>
      </c>
      <c r="BX9" s="133"/>
      <c r="BY9" s="133">
        <v>182.4</v>
      </c>
      <c r="BZ9" s="133">
        <v>198.3</v>
      </c>
      <c r="CA9" s="133">
        <v>203.1</v>
      </c>
      <c r="CB9" s="133">
        <v>293</v>
      </c>
      <c r="CC9" s="133">
        <v>205.2</v>
      </c>
      <c r="CD9" s="133">
        <v>106.3</v>
      </c>
      <c r="CE9" s="133">
        <v>219.6</v>
      </c>
      <c r="CF9" s="133">
        <v>3.3</v>
      </c>
      <c r="CG9" s="133">
        <v>179.6</v>
      </c>
      <c r="CH9" s="133">
        <v>179.7</v>
      </c>
      <c r="CI9" s="133">
        <v>186.2</v>
      </c>
      <c r="CJ9" s="133">
        <v>186.9</v>
      </c>
      <c r="CK9" s="133">
        <v>101</v>
      </c>
      <c r="CL9" s="133"/>
      <c r="CM9" s="133"/>
      <c r="CN9" s="133"/>
      <c r="CO9" s="133"/>
      <c r="CP9" s="133"/>
      <c r="CQ9" s="133"/>
      <c r="CR9" s="133"/>
      <c r="CS9" s="133">
        <v>59.2</v>
      </c>
      <c r="CT9" s="133">
        <v>0</v>
      </c>
      <c r="CU9" s="133">
        <v>15.8</v>
      </c>
      <c r="CV9" s="133">
        <v>55.5</v>
      </c>
      <c r="CW9" s="133">
        <v>6.5</v>
      </c>
      <c r="CX9" s="133">
        <v>0</v>
      </c>
      <c r="CY9" s="133"/>
      <c r="CZ9" s="133"/>
      <c r="DA9" s="133">
        <v>29.3</v>
      </c>
      <c r="DB9" s="133"/>
      <c r="DC9" s="133">
        <v>16</v>
      </c>
      <c r="DD9" s="133">
        <v>14.1</v>
      </c>
      <c r="DE9" s="133">
        <v>3</v>
      </c>
      <c r="DF9" s="133">
        <v>1.5</v>
      </c>
      <c r="DG9" s="133">
        <v>1.1000000000000001</v>
      </c>
      <c r="DH9" s="133">
        <v>2.1</v>
      </c>
      <c r="DI9" s="133">
        <v>7.9</v>
      </c>
      <c r="DJ9" s="133">
        <v>12</v>
      </c>
      <c r="DK9" s="133">
        <v>7.3</v>
      </c>
      <c r="DL9" s="133">
        <v>9.6999999999999993</v>
      </c>
      <c r="DM9" s="133">
        <v>5.9</v>
      </c>
      <c r="DN9" s="133">
        <v>18.5</v>
      </c>
      <c r="DO9" s="133">
        <v>3.7</v>
      </c>
      <c r="DP9" s="133">
        <v>6</v>
      </c>
      <c r="DQ9" s="133">
        <v>3.2</v>
      </c>
      <c r="DR9" s="133">
        <v>0.7</v>
      </c>
      <c r="DS9" s="133">
        <v>3.5</v>
      </c>
      <c r="DT9" s="133">
        <v>3.2</v>
      </c>
      <c r="DU9" s="133">
        <v>4.3</v>
      </c>
      <c r="DV9" s="133">
        <v>4.5</v>
      </c>
      <c r="DW9" s="133">
        <v>3.5</v>
      </c>
      <c r="DX9" s="133">
        <v>2.6</v>
      </c>
      <c r="DY9" s="133">
        <v>15.2</v>
      </c>
      <c r="DZ9" s="133">
        <v>10.199999999999999</v>
      </c>
      <c r="EA9" s="133">
        <v>19.7</v>
      </c>
      <c r="EB9" s="133">
        <v>16.899999999999999</v>
      </c>
      <c r="EC9" s="133">
        <v>20.3</v>
      </c>
      <c r="ED9" s="133">
        <v>44.1</v>
      </c>
      <c r="EE9" s="133">
        <v>3</v>
      </c>
      <c r="EF9" s="133">
        <v>8.59</v>
      </c>
      <c r="EG9" s="133">
        <v>9.6999999999999993</v>
      </c>
      <c r="EH9" s="133">
        <v>19.2</v>
      </c>
      <c r="EI9" s="133">
        <v>5.8</v>
      </c>
      <c r="EJ9" s="133">
        <v>9.9</v>
      </c>
      <c r="EK9" s="133">
        <v>0.6</v>
      </c>
      <c r="EL9" s="133">
        <v>1.1000000000000001</v>
      </c>
      <c r="EM9" s="133">
        <v>0</v>
      </c>
      <c r="EN9" s="133">
        <v>0</v>
      </c>
      <c r="EO9" s="133">
        <v>0</v>
      </c>
      <c r="EP9" s="133">
        <v>0</v>
      </c>
      <c r="EQ9" s="133">
        <v>0</v>
      </c>
      <c r="ER9" s="133">
        <v>0</v>
      </c>
      <c r="ES9" s="133">
        <v>3.9</v>
      </c>
      <c r="ET9" s="133">
        <v>8.3000000000000007</v>
      </c>
      <c r="EU9" s="133">
        <v>6.4</v>
      </c>
      <c r="EV9" s="133">
        <v>11.4</v>
      </c>
      <c r="EW9" s="133">
        <v>22.7</v>
      </c>
      <c r="EX9" s="133">
        <v>22.2</v>
      </c>
      <c r="EY9" s="254">
        <v>6040.8959999999997</v>
      </c>
      <c r="EZ9" s="254">
        <v>0</v>
      </c>
      <c r="FA9" s="254">
        <v>6040.8959999999997</v>
      </c>
      <c r="FB9" s="241"/>
      <c r="FC9" s="242"/>
      <c r="FD9" s="255">
        <v>0</v>
      </c>
      <c r="FE9" s="255">
        <v>4</v>
      </c>
      <c r="FF9" s="255">
        <v>5.8</v>
      </c>
      <c r="FG9" s="256">
        <v>10.107839999999999</v>
      </c>
      <c r="FH9" s="256">
        <v>4.5140000000000002</v>
      </c>
      <c r="FI9" s="256">
        <v>27.799099999999999</v>
      </c>
      <c r="FJ9" s="256">
        <v>18.906680000000001</v>
      </c>
      <c r="FK9" s="256">
        <v>7.5</v>
      </c>
      <c r="FL9" s="257"/>
      <c r="FM9" s="134">
        <v>43.19</v>
      </c>
      <c r="FN9" s="258">
        <v>121.81762000000001</v>
      </c>
      <c r="FO9" s="259"/>
      <c r="FP9" s="259"/>
      <c r="FQ9" s="71">
        <v>6.25E-2</v>
      </c>
      <c r="FR9" s="133">
        <f>[1]DESPACHO!B65</f>
        <v>2327.8279699999994</v>
      </c>
      <c r="FS9" s="133">
        <f>[1]DESPACHO!C65</f>
        <v>2327.8279699999994</v>
      </c>
      <c r="FT9" s="133">
        <f>[1]DESPACHO!D65</f>
        <v>656.85612000000003</v>
      </c>
      <c r="FU9" s="133">
        <f>[1]DESPACHO!E65</f>
        <v>609.45684400000005</v>
      </c>
      <c r="FV9" s="241"/>
      <c r="FW9" s="250"/>
      <c r="FX9" s="251"/>
      <c r="FY9" s="250"/>
      <c r="FZ9" s="251"/>
      <c r="GA9" s="262"/>
      <c r="GB9" s="262"/>
      <c r="GC9" s="262"/>
      <c r="GD9" s="262"/>
      <c r="GE9" s="262"/>
      <c r="GF9" s="262"/>
      <c r="GG9" s="262"/>
      <c r="GH9" s="262"/>
      <c r="GI9" s="262"/>
      <c r="GJ9" s="262"/>
      <c r="GK9" s="262"/>
      <c r="GL9" s="262"/>
      <c r="GM9" s="262"/>
      <c r="GN9" s="262"/>
      <c r="GO9" s="263"/>
      <c r="HA9" s="253"/>
    </row>
    <row r="10" spans="1:212" s="202" customFormat="1" ht="24.75" customHeight="1" x14ac:dyDescent="0.2">
      <c r="A10" s="71" t="s">
        <v>467</v>
      </c>
      <c r="B10" s="133">
        <v>494.1</v>
      </c>
      <c r="C10" s="133">
        <v>159</v>
      </c>
      <c r="D10" s="133"/>
      <c r="E10" s="133">
        <v>26.6</v>
      </c>
      <c r="F10" s="133">
        <v>64.7</v>
      </c>
      <c r="G10" s="133">
        <v>67.8</v>
      </c>
      <c r="H10" s="133">
        <v>65.400000000000006</v>
      </c>
      <c r="I10" s="133">
        <v>25.8</v>
      </c>
      <c r="J10" s="133">
        <v>0.3</v>
      </c>
      <c r="K10" s="133"/>
      <c r="L10" s="133"/>
      <c r="M10" s="133"/>
      <c r="N10" s="133"/>
      <c r="O10" s="133">
        <v>144.19999999999999</v>
      </c>
      <c r="P10" s="133">
        <v>147</v>
      </c>
      <c r="Q10" s="133">
        <v>146.4</v>
      </c>
      <c r="R10" s="133">
        <v>0</v>
      </c>
      <c r="S10" s="133">
        <v>0</v>
      </c>
      <c r="T10" s="133">
        <v>0</v>
      </c>
      <c r="U10" s="133">
        <v>72.2</v>
      </c>
      <c r="V10" s="133">
        <v>26.9</v>
      </c>
      <c r="W10" s="133">
        <v>19.015000000000001</v>
      </c>
      <c r="X10" s="133">
        <v>104.04</v>
      </c>
      <c r="Y10" s="133">
        <v>11.725</v>
      </c>
      <c r="Z10" s="133">
        <v>8.1999999999999993</v>
      </c>
      <c r="AA10" s="133"/>
      <c r="AB10" s="133">
        <v>42.75</v>
      </c>
      <c r="AC10" s="133">
        <v>3.1909999999999998</v>
      </c>
      <c r="AD10" s="133">
        <v>3.5049999999999999</v>
      </c>
      <c r="AE10" s="133"/>
      <c r="AF10" s="133"/>
      <c r="AG10" s="133"/>
      <c r="AH10" s="133"/>
      <c r="AI10" s="133"/>
      <c r="AJ10" s="133"/>
      <c r="AK10" s="133">
        <v>85</v>
      </c>
      <c r="AL10" s="133"/>
      <c r="AM10" s="133">
        <v>95.2</v>
      </c>
      <c r="AN10" s="133">
        <v>49.7</v>
      </c>
      <c r="AO10" s="133">
        <v>9.9</v>
      </c>
      <c r="AP10" s="133">
        <v>4.0999999999999996</v>
      </c>
      <c r="AQ10" s="133"/>
      <c r="AR10" s="133">
        <v>60.1</v>
      </c>
      <c r="AS10" s="133">
        <v>113.9</v>
      </c>
      <c r="AT10" s="133">
        <v>7</v>
      </c>
      <c r="AU10" s="133"/>
      <c r="AV10" s="133">
        <v>22.6</v>
      </c>
      <c r="AW10" s="133">
        <v>99.4</v>
      </c>
      <c r="AX10" s="133"/>
      <c r="AY10" s="133"/>
      <c r="AZ10" s="133"/>
      <c r="BA10" s="133"/>
      <c r="BB10" s="133"/>
      <c r="BC10" s="133"/>
      <c r="BD10" s="133"/>
      <c r="BE10" s="133">
        <v>172.2</v>
      </c>
      <c r="BF10" s="133">
        <v>170.6</v>
      </c>
      <c r="BG10" s="133">
        <v>190</v>
      </c>
      <c r="BH10" s="133">
        <v>269.39999999999998</v>
      </c>
      <c r="BI10" s="133">
        <v>74.8</v>
      </c>
      <c r="BJ10" s="133">
        <v>36</v>
      </c>
      <c r="BK10" s="133">
        <v>0</v>
      </c>
      <c r="BL10" s="133">
        <v>6.3</v>
      </c>
      <c r="BM10" s="133">
        <v>13.2</v>
      </c>
      <c r="BN10" s="133">
        <v>0.5</v>
      </c>
      <c r="BO10" s="133">
        <v>0</v>
      </c>
      <c r="BP10" s="133">
        <v>6.8</v>
      </c>
      <c r="BQ10" s="133">
        <v>9.9</v>
      </c>
      <c r="BR10" s="133">
        <v>54.9</v>
      </c>
      <c r="BS10" s="133"/>
      <c r="BT10" s="133"/>
      <c r="BU10" s="133"/>
      <c r="BV10" s="133"/>
      <c r="BW10" s="133">
        <v>45.3</v>
      </c>
      <c r="BX10" s="133"/>
      <c r="BY10" s="133">
        <v>182.3</v>
      </c>
      <c r="BZ10" s="133">
        <v>198.1</v>
      </c>
      <c r="CA10" s="133">
        <v>203.7</v>
      </c>
      <c r="CB10" s="133">
        <v>294.2</v>
      </c>
      <c r="CC10" s="133">
        <v>203.8</v>
      </c>
      <c r="CD10" s="133">
        <v>106.3</v>
      </c>
      <c r="CE10" s="133">
        <v>145.80000000000001</v>
      </c>
      <c r="CF10" s="133">
        <v>3.4</v>
      </c>
      <c r="CG10" s="133">
        <v>182.4</v>
      </c>
      <c r="CH10" s="133">
        <v>182.8</v>
      </c>
      <c r="CI10" s="133">
        <v>185.2</v>
      </c>
      <c r="CJ10" s="133">
        <v>187.5</v>
      </c>
      <c r="CK10" s="133">
        <v>101.2</v>
      </c>
      <c r="CL10" s="133"/>
      <c r="CM10" s="133"/>
      <c r="CN10" s="133"/>
      <c r="CO10" s="133"/>
      <c r="CP10" s="133"/>
      <c r="CQ10" s="133"/>
      <c r="CR10" s="133"/>
      <c r="CS10" s="133">
        <v>40</v>
      </c>
      <c r="CT10" s="133">
        <v>0</v>
      </c>
      <c r="CU10" s="133">
        <v>15.9</v>
      </c>
      <c r="CV10" s="133">
        <v>55.6</v>
      </c>
      <c r="CW10" s="133">
        <v>6.5</v>
      </c>
      <c r="CX10" s="133">
        <v>0</v>
      </c>
      <c r="CY10" s="133"/>
      <c r="CZ10" s="133"/>
      <c r="DA10" s="133">
        <v>29.3</v>
      </c>
      <c r="DB10" s="133"/>
      <c r="DC10" s="133">
        <v>16</v>
      </c>
      <c r="DD10" s="133">
        <v>14.5</v>
      </c>
      <c r="DE10" s="133">
        <v>3</v>
      </c>
      <c r="DF10" s="133">
        <v>1.5</v>
      </c>
      <c r="DG10" s="133">
        <v>1.1000000000000001</v>
      </c>
      <c r="DH10" s="133">
        <v>2.1</v>
      </c>
      <c r="DI10" s="133">
        <v>7.9</v>
      </c>
      <c r="DJ10" s="133">
        <v>12</v>
      </c>
      <c r="DK10" s="133">
        <v>7.3</v>
      </c>
      <c r="DL10" s="133">
        <v>9.3000000000000007</v>
      </c>
      <c r="DM10" s="133">
        <v>5.9</v>
      </c>
      <c r="DN10" s="133">
        <v>18.5</v>
      </c>
      <c r="DO10" s="133">
        <v>3.7</v>
      </c>
      <c r="DP10" s="133">
        <v>6</v>
      </c>
      <c r="DQ10" s="133">
        <v>3.2</v>
      </c>
      <c r="DR10" s="133">
        <v>0.7</v>
      </c>
      <c r="DS10" s="133">
        <v>3.5</v>
      </c>
      <c r="DT10" s="133">
        <v>3.2</v>
      </c>
      <c r="DU10" s="133">
        <v>4.3</v>
      </c>
      <c r="DV10" s="133">
        <v>4.5</v>
      </c>
      <c r="DW10" s="133">
        <v>3.5</v>
      </c>
      <c r="DX10" s="133">
        <v>2.6</v>
      </c>
      <c r="DY10" s="133">
        <v>15.2</v>
      </c>
      <c r="DZ10" s="133">
        <v>10.199999999999999</v>
      </c>
      <c r="EA10" s="133">
        <v>19.7</v>
      </c>
      <c r="EB10" s="133">
        <v>16.899999999999999</v>
      </c>
      <c r="EC10" s="133">
        <v>20.399999999999999</v>
      </c>
      <c r="ED10" s="133">
        <v>44.6</v>
      </c>
      <c r="EE10" s="133">
        <v>3</v>
      </c>
      <c r="EF10" s="133">
        <v>7.86</v>
      </c>
      <c r="EG10" s="133">
        <v>9.9</v>
      </c>
      <c r="EH10" s="133">
        <v>19</v>
      </c>
      <c r="EI10" s="133">
        <v>5.6</v>
      </c>
      <c r="EJ10" s="133">
        <v>10.9</v>
      </c>
      <c r="EK10" s="133">
        <v>0.6</v>
      </c>
      <c r="EL10" s="133">
        <v>1.1000000000000001</v>
      </c>
      <c r="EM10" s="133">
        <v>0</v>
      </c>
      <c r="EN10" s="133">
        <v>0</v>
      </c>
      <c r="EO10" s="133">
        <v>0</v>
      </c>
      <c r="EP10" s="133">
        <v>0</v>
      </c>
      <c r="EQ10" s="133">
        <v>0</v>
      </c>
      <c r="ER10" s="133">
        <v>0</v>
      </c>
      <c r="ES10" s="133">
        <v>5.6</v>
      </c>
      <c r="ET10" s="133">
        <v>14.2</v>
      </c>
      <c r="EU10" s="133">
        <v>4.8</v>
      </c>
      <c r="EV10" s="133">
        <v>7.8</v>
      </c>
      <c r="EW10" s="133">
        <v>23.4</v>
      </c>
      <c r="EX10" s="133">
        <v>16.2</v>
      </c>
      <c r="EY10" s="254">
        <v>5944.8859999999995</v>
      </c>
      <c r="EZ10" s="254">
        <v>0</v>
      </c>
      <c r="FA10" s="254">
        <v>5944.8859999999995</v>
      </c>
      <c r="FB10" s="241"/>
      <c r="FC10" s="242"/>
      <c r="FD10" s="255">
        <v>0</v>
      </c>
      <c r="FE10" s="255">
        <v>4</v>
      </c>
      <c r="FF10" s="255">
        <v>5.8</v>
      </c>
      <c r="FG10" s="256">
        <v>10.418380000000001</v>
      </c>
      <c r="FH10" s="256">
        <v>4.5119999999999996</v>
      </c>
      <c r="FI10" s="256">
        <v>27.768139999999999</v>
      </c>
      <c r="FJ10" s="256">
        <v>18.906549999999999</v>
      </c>
      <c r="FK10" s="256">
        <v>7.5</v>
      </c>
      <c r="FL10" s="257"/>
      <c r="FM10" s="134">
        <v>42.83</v>
      </c>
      <c r="FN10" s="258">
        <v>121.73506999999999</v>
      </c>
      <c r="FO10" s="259"/>
      <c r="FP10" s="259"/>
      <c r="FQ10" s="71">
        <v>8.3333333333333329E-2</v>
      </c>
      <c r="FR10" s="133">
        <f>[1]DESPACHO!B66</f>
        <v>2327.8279699999994</v>
      </c>
      <c r="FS10" s="133">
        <f>[1]DESPACHO!C66</f>
        <v>2327.8279699999994</v>
      </c>
      <c r="FT10" s="133">
        <f>[1]DESPACHO!D66</f>
        <v>656.85612000000003</v>
      </c>
      <c r="FU10" s="133">
        <f>[1]DESPACHO!E66</f>
        <v>603.48356000000001</v>
      </c>
      <c r="FV10" s="241"/>
      <c r="FW10" s="250"/>
      <c r="FX10" s="251"/>
      <c r="FY10" s="250"/>
      <c r="FZ10" s="251"/>
      <c r="GA10" s="251"/>
      <c r="GB10" s="251"/>
      <c r="GC10" s="250"/>
      <c r="GD10" s="251"/>
      <c r="GE10" s="250"/>
      <c r="GF10" s="251"/>
      <c r="GG10" s="251"/>
      <c r="GH10" s="251"/>
      <c r="GI10" s="252"/>
      <c r="GJ10" s="252"/>
      <c r="GK10" s="252"/>
      <c r="GL10" s="252"/>
      <c r="GM10" s="252"/>
      <c r="GN10" s="252"/>
      <c r="GO10" s="252"/>
      <c r="HA10" s="253"/>
    </row>
    <row r="11" spans="1:212" s="202" customFormat="1" ht="24.95" customHeight="1" x14ac:dyDescent="0.2">
      <c r="A11" s="71" t="s">
        <v>468</v>
      </c>
      <c r="B11" s="133">
        <v>492.4</v>
      </c>
      <c r="C11" s="133">
        <v>159.1</v>
      </c>
      <c r="D11" s="133"/>
      <c r="E11" s="133">
        <v>18.600000000000001</v>
      </c>
      <c r="F11" s="133">
        <v>57.5</v>
      </c>
      <c r="G11" s="133">
        <v>65.400000000000006</v>
      </c>
      <c r="H11" s="133">
        <v>64.400000000000006</v>
      </c>
      <c r="I11" s="133">
        <v>27</v>
      </c>
      <c r="J11" s="133">
        <v>0.4</v>
      </c>
      <c r="K11" s="133"/>
      <c r="L11" s="133"/>
      <c r="M11" s="133"/>
      <c r="N11" s="133"/>
      <c r="O11" s="133">
        <v>144.30000000000001</v>
      </c>
      <c r="P11" s="133">
        <v>146.9</v>
      </c>
      <c r="Q11" s="133">
        <v>146.5</v>
      </c>
      <c r="R11" s="133">
        <v>0</v>
      </c>
      <c r="S11" s="133">
        <v>0</v>
      </c>
      <c r="T11" s="133">
        <v>0</v>
      </c>
      <c r="U11" s="133">
        <v>71.900000000000006</v>
      </c>
      <c r="V11" s="133">
        <v>25.4</v>
      </c>
      <c r="W11" s="133">
        <v>22.093</v>
      </c>
      <c r="X11" s="133">
        <v>105.01300000000001</v>
      </c>
      <c r="Y11" s="133">
        <v>11.497</v>
      </c>
      <c r="Z11" s="133">
        <v>8.1999999999999993</v>
      </c>
      <c r="AA11" s="133"/>
      <c r="AB11" s="133">
        <v>42.41</v>
      </c>
      <c r="AC11" s="133">
        <v>3.1949999999999998</v>
      </c>
      <c r="AD11" s="133">
        <v>3.508</v>
      </c>
      <c r="AE11" s="133"/>
      <c r="AF11" s="133"/>
      <c r="AG11" s="133"/>
      <c r="AH11" s="133"/>
      <c r="AI11" s="133"/>
      <c r="AJ11" s="133"/>
      <c r="AK11" s="133">
        <v>81.8</v>
      </c>
      <c r="AL11" s="133"/>
      <c r="AM11" s="133">
        <v>88.2</v>
      </c>
      <c r="AN11" s="133">
        <v>20.9</v>
      </c>
      <c r="AO11" s="133">
        <v>9.9</v>
      </c>
      <c r="AP11" s="133">
        <v>3.5</v>
      </c>
      <c r="AQ11" s="133"/>
      <c r="AR11" s="133">
        <v>58.6</v>
      </c>
      <c r="AS11" s="133">
        <v>109.4</v>
      </c>
      <c r="AT11" s="133">
        <v>6.8</v>
      </c>
      <c r="AU11" s="133"/>
      <c r="AV11" s="133">
        <v>22.7</v>
      </c>
      <c r="AW11" s="133">
        <v>99.5</v>
      </c>
      <c r="AX11" s="133"/>
      <c r="AY11" s="133"/>
      <c r="AZ11" s="133"/>
      <c r="BA11" s="133"/>
      <c r="BB11" s="133"/>
      <c r="BC11" s="133"/>
      <c r="BD11" s="133"/>
      <c r="BE11" s="133">
        <v>172.1</v>
      </c>
      <c r="BF11" s="133">
        <v>170.4</v>
      </c>
      <c r="BG11" s="133">
        <v>188.8</v>
      </c>
      <c r="BH11" s="133">
        <v>269</v>
      </c>
      <c r="BI11" s="133">
        <v>74.3</v>
      </c>
      <c r="BJ11" s="133">
        <v>36</v>
      </c>
      <c r="BK11" s="133">
        <v>0</v>
      </c>
      <c r="BL11" s="133">
        <v>13.1</v>
      </c>
      <c r="BM11" s="133">
        <v>19.600000000000001</v>
      </c>
      <c r="BN11" s="133">
        <v>0.9</v>
      </c>
      <c r="BO11" s="133">
        <v>0.7</v>
      </c>
      <c r="BP11" s="133">
        <v>6.8</v>
      </c>
      <c r="BQ11" s="133">
        <v>9.9</v>
      </c>
      <c r="BR11" s="133">
        <v>54.4</v>
      </c>
      <c r="BS11" s="133"/>
      <c r="BT11" s="133"/>
      <c r="BU11" s="133"/>
      <c r="BV11" s="133"/>
      <c r="BW11" s="133">
        <v>44.6</v>
      </c>
      <c r="BX11" s="133"/>
      <c r="BY11" s="133">
        <v>182.7</v>
      </c>
      <c r="BZ11" s="133">
        <v>198.1</v>
      </c>
      <c r="CA11" s="133">
        <v>200.8</v>
      </c>
      <c r="CB11" s="133">
        <v>293.5</v>
      </c>
      <c r="CC11" s="133">
        <v>204.1</v>
      </c>
      <c r="CD11" s="133">
        <v>106.6</v>
      </c>
      <c r="CE11" s="133">
        <v>152</v>
      </c>
      <c r="CF11" s="133">
        <v>3.2</v>
      </c>
      <c r="CG11" s="133">
        <v>180.3</v>
      </c>
      <c r="CH11" s="133">
        <v>180.5</v>
      </c>
      <c r="CI11" s="133">
        <v>186.1</v>
      </c>
      <c r="CJ11" s="133">
        <v>186.6</v>
      </c>
      <c r="CK11" s="133">
        <v>101.3</v>
      </c>
      <c r="CL11" s="133"/>
      <c r="CM11" s="133"/>
      <c r="CN11" s="133"/>
      <c r="CO11" s="133"/>
      <c r="CP11" s="133"/>
      <c r="CQ11" s="133"/>
      <c r="CR11" s="133"/>
      <c r="CS11" s="133">
        <v>40.1</v>
      </c>
      <c r="CT11" s="133">
        <v>0</v>
      </c>
      <c r="CU11" s="133">
        <v>15.8</v>
      </c>
      <c r="CV11" s="133">
        <v>56.1</v>
      </c>
      <c r="CW11" s="133">
        <v>6.5</v>
      </c>
      <c r="CX11" s="133">
        <v>0</v>
      </c>
      <c r="CY11" s="133"/>
      <c r="CZ11" s="133"/>
      <c r="DA11" s="133">
        <v>29.4</v>
      </c>
      <c r="DB11" s="133"/>
      <c r="DC11" s="133">
        <v>16.100000000000001</v>
      </c>
      <c r="DD11" s="133">
        <v>14.2</v>
      </c>
      <c r="DE11" s="133">
        <v>3</v>
      </c>
      <c r="DF11" s="133">
        <v>1.5</v>
      </c>
      <c r="DG11" s="133">
        <v>1.1000000000000001</v>
      </c>
      <c r="DH11" s="133">
        <v>2.1</v>
      </c>
      <c r="DI11" s="133">
        <v>7.8</v>
      </c>
      <c r="DJ11" s="133">
        <v>12</v>
      </c>
      <c r="DK11" s="133">
        <v>7.3</v>
      </c>
      <c r="DL11" s="133">
        <v>9.3000000000000007</v>
      </c>
      <c r="DM11" s="133">
        <v>5.8</v>
      </c>
      <c r="DN11" s="133">
        <v>18.399999999999999</v>
      </c>
      <c r="DO11" s="133">
        <v>3.7</v>
      </c>
      <c r="DP11" s="133">
        <v>6</v>
      </c>
      <c r="DQ11" s="133">
        <v>3</v>
      </c>
      <c r="DR11" s="133">
        <v>0.7</v>
      </c>
      <c r="DS11" s="133">
        <v>3.5</v>
      </c>
      <c r="DT11" s="133">
        <v>3.1</v>
      </c>
      <c r="DU11" s="133">
        <v>4</v>
      </c>
      <c r="DV11" s="133">
        <v>4.2</v>
      </c>
      <c r="DW11" s="133">
        <v>3.5</v>
      </c>
      <c r="DX11" s="133">
        <v>2.6</v>
      </c>
      <c r="DY11" s="133">
        <v>15</v>
      </c>
      <c r="DZ11" s="133">
        <v>10.199999999999999</v>
      </c>
      <c r="EA11" s="133">
        <v>19.7</v>
      </c>
      <c r="EB11" s="133">
        <v>16.899999999999999</v>
      </c>
      <c r="EC11" s="133">
        <v>20.2</v>
      </c>
      <c r="ED11" s="133">
        <v>44.1</v>
      </c>
      <c r="EE11" s="133">
        <v>2.9</v>
      </c>
      <c r="EF11" s="133">
        <v>7.92</v>
      </c>
      <c r="EG11" s="133">
        <v>10</v>
      </c>
      <c r="EH11" s="133">
        <v>18.5</v>
      </c>
      <c r="EI11" s="133">
        <v>5.6</v>
      </c>
      <c r="EJ11" s="133">
        <v>11.1</v>
      </c>
      <c r="EK11" s="133">
        <v>0.6</v>
      </c>
      <c r="EL11" s="133">
        <v>1.1000000000000001</v>
      </c>
      <c r="EM11" s="133">
        <v>0</v>
      </c>
      <c r="EN11" s="133">
        <v>0</v>
      </c>
      <c r="EO11" s="133">
        <v>0</v>
      </c>
      <c r="EP11" s="133">
        <v>0</v>
      </c>
      <c r="EQ11" s="133">
        <v>0</v>
      </c>
      <c r="ER11" s="133">
        <v>0</v>
      </c>
      <c r="ES11" s="133">
        <v>8.6999999999999993</v>
      </c>
      <c r="ET11" s="133">
        <v>27.1</v>
      </c>
      <c r="EU11" s="133">
        <v>7.2</v>
      </c>
      <c r="EV11" s="133">
        <v>11.9</v>
      </c>
      <c r="EW11" s="133">
        <v>22.5</v>
      </c>
      <c r="EX11" s="133">
        <v>15.4</v>
      </c>
      <c r="EY11" s="254">
        <v>5910.8360000000039</v>
      </c>
      <c r="EZ11" s="254">
        <v>0</v>
      </c>
      <c r="FA11" s="254">
        <v>5910.8360000000039</v>
      </c>
      <c r="FB11" s="241"/>
      <c r="FC11" s="242"/>
      <c r="FD11" s="255">
        <v>0</v>
      </c>
      <c r="FE11" s="255">
        <v>4</v>
      </c>
      <c r="FF11" s="255">
        <v>6</v>
      </c>
      <c r="FG11" s="256">
        <v>11.05186</v>
      </c>
      <c r="FH11" s="256">
        <v>4.5119999999999996</v>
      </c>
      <c r="FI11" s="256">
        <v>27.74333</v>
      </c>
      <c r="FJ11" s="256">
        <v>18.906980000000001</v>
      </c>
      <c r="FK11" s="256">
        <v>7.5</v>
      </c>
      <c r="FL11" s="257"/>
      <c r="FM11" s="134">
        <v>42.99</v>
      </c>
      <c r="FN11" s="258">
        <v>122.70417</v>
      </c>
      <c r="FO11" s="259"/>
      <c r="FP11" s="259"/>
      <c r="FQ11" s="71">
        <v>0.10416666666666667</v>
      </c>
      <c r="FR11" s="133">
        <f>[1]DESPACHO!B67</f>
        <v>2327.8279699999994</v>
      </c>
      <c r="FS11" s="133">
        <f>[1]DESPACHO!C67</f>
        <v>2327.8279699999994</v>
      </c>
      <c r="FT11" s="133">
        <f>[1]DESPACHO!D67</f>
        <v>656.85612000000003</v>
      </c>
      <c r="FU11" s="133">
        <f>[1]DESPACHO!E67</f>
        <v>600.62305500000002</v>
      </c>
      <c r="FV11" s="241"/>
      <c r="FW11" s="250"/>
      <c r="FX11" s="251"/>
      <c r="FY11" s="250"/>
      <c r="FZ11" s="251"/>
      <c r="GA11" s="251"/>
      <c r="GB11" s="251"/>
      <c r="GC11" s="250"/>
      <c r="GD11" s="251"/>
      <c r="GE11" s="250"/>
      <c r="GF11" s="251"/>
      <c r="GG11" s="251"/>
      <c r="GH11" s="251"/>
      <c r="GI11" s="252"/>
      <c r="GJ11" s="252"/>
      <c r="GK11" s="252"/>
      <c r="GL11" s="252"/>
      <c r="GM11" s="252"/>
      <c r="GN11" s="252"/>
      <c r="GO11" s="252"/>
      <c r="HA11" s="253"/>
    </row>
    <row r="12" spans="1:212" s="202" customFormat="1" ht="24.95" customHeight="1" x14ac:dyDescent="0.2">
      <c r="A12" s="71" t="s">
        <v>469</v>
      </c>
      <c r="B12" s="133">
        <v>399.3</v>
      </c>
      <c r="C12" s="133">
        <v>125.2</v>
      </c>
      <c r="D12" s="133"/>
      <c r="E12" s="133">
        <v>26.7</v>
      </c>
      <c r="F12" s="133">
        <v>75</v>
      </c>
      <c r="G12" s="133">
        <v>66</v>
      </c>
      <c r="H12" s="133">
        <v>64.900000000000006</v>
      </c>
      <c r="I12" s="133">
        <v>27.5</v>
      </c>
      <c r="J12" s="133">
        <v>0.6</v>
      </c>
      <c r="K12" s="133"/>
      <c r="L12" s="133"/>
      <c r="M12" s="133"/>
      <c r="N12" s="133"/>
      <c r="O12" s="133">
        <v>144.6</v>
      </c>
      <c r="P12" s="133">
        <v>146.9</v>
      </c>
      <c r="Q12" s="133">
        <v>146.4</v>
      </c>
      <c r="R12" s="133">
        <v>0</v>
      </c>
      <c r="S12" s="133">
        <v>0</v>
      </c>
      <c r="T12" s="133">
        <v>0</v>
      </c>
      <c r="U12" s="133">
        <v>72.900000000000006</v>
      </c>
      <c r="V12" s="133">
        <v>28.1</v>
      </c>
      <c r="W12" s="133">
        <v>63.406999999999996</v>
      </c>
      <c r="X12" s="133">
        <v>105.223</v>
      </c>
      <c r="Y12" s="133">
        <v>16.908999999999999</v>
      </c>
      <c r="Z12" s="133">
        <v>8.1999999999999993</v>
      </c>
      <c r="AA12" s="133"/>
      <c r="AB12" s="133">
        <v>42.91</v>
      </c>
      <c r="AC12" s="133">
        <v>3.3149999999999999</v>
      </c>
      <c r="AD12" s="133">
        <v>3.5179999999999998</v>
      </c>
      <c r="AE12" s="133"/>
      <c r="AF12" s="133"/>
      <c r="AG12" s="133"/>
      <c r="AH12" s="133"/>
      <c r="AI12" s="133"/>
      <c r="AJ12" s="133"/>
      <c r="AK12" s="133">
        <v>87.1</v>
      </c>
      <c r="AL12" s="133"/>
      <c r="AM12" s="133">
        <v>96.2</v>
      </c>
      <c r="AN12" s="133">
        <v>22</v>
      </c>
      <c r="AO12" s="133">
        <v>9.9</v>
      </c>
      <c r="AP12" s="133">
        <v>1.8</v>
      </c>
      <c r="AQ12" s="133"/>
      <c r="AR12" s="133">
        <v>61.9</v>
      </c>
      <c r="AS12" s="133">
        <v>112.5</v>
      </c>
      <c r="AT12" s="133">
        <v>7.2</v>
      </c>
      <c r="AU12" s="133"/>
      <c r="AV12" s="133">
        <v>22.7</v>
      </c>
      <c r="AW12" s="133">
        <v>100.5</v>
      </c>
      <c r="AX12" s="133"/>
      <c r="AY12" s="133"/>
      <c r="AZ12" s="133"/>
      <c r="BA12" s="133"/>
      <c r="BB12" s="133"/>
      <c r="BC12" s="133"/>
      <c r="BD12" s="133"/>
      <c r="BE12" s="133">
        <v>172.1</v>
      </c>
      <c r="BF12" s="133">
        <v>170.8</v>
      </c>
      <c r="BG12" s="133">
        <v>189.4</v>
      </c>
      <c r="BH12" s="133">
        <v>269.60000000000002</v>
      </c>
      <c r="BI12" s="133">
        <v>74.5</v>
      </c>
      <c r="BJ12" s="133">
        <v>36</v>
      </c>
      <c r="BK12" s="133">
        <v>0</v>
      </c>
      <c r="BL12" s="133">
        <v>15.9</v>
      </c>
      <c r="BM12" s="133">
        <v>21.7</v>
      </c>
      <c r="BN12" s="133">
        <v>2.1</v>
      </c>
      <c r="BO12" s="133">
        <v>1.2</v>
      </c>
      <c r="BP12" s="133">
        <v>6.9</v>
      </c>
      <c r="BQ12" s="133">
        <v>9.9</v>
      </c>
      <c r="BR12" s="133">
        <v>55.5</v>
      </c>
      <c r="BS12" s="133"/>
      <c r="BT12" s="133"/>
      <c r="BU12" s="133"/>
      <c r="BV12" s="133"/>
      <c r="BW12" s="133">
        <v>46.1</v>
      </c>
      <c r="BX12" s="133"/>
      <c r="BY12" s="133">
        <v>182.4</v>
      </c>
      <c r="BZ12" s="133">
        <v>197.6</v>
      </c>
      <c r="CA12" s="133">
        <v>200.7</v>
      </c>
      <c r="CB12" s="133">
        <v>293.2</v>
      </c>
      <c r="CC12" s="133">
        <v>203.9</v>
      </c>
      <c r="CD12" s="133">
        <v>106.7</v>
      </c>
      <c r="CE12" s="133">
        <v>159.1</v>
      </c>
      <c r="CF12" s="133">
        <v>3.5</v>
      </c>
      <c r="CG12" s="133">
        <v>184.6</v>
      </c>
      <c r="CH12" s="133">
        <v>184.9</v>
      </c>
      <c r="CI12" s="133">
        <v>186.7</v>
      </c>
      <c r="CJ12" s="133">
        <v>187.1</v>
      </c>
      <c r="CK12" s="133">
        <v>101</v>
      </c>
      <c r="CL12" s="133"/>
      <c r="CM12" s="133"/>
      <c r="CN12" s="133"/>
      <c r="CO12" s="133"/>
      <c r="CP12" s="133"/>
      <c r="CQ12" s="133"/>
      <c r="CR12" s="133"/>
      <c r="CS12" s="133">
        <v>57.7</v>
      </c>
      <c r="CT12" s="133">
        <v>0</v>
      </c>
      <c r="CU12" s="133">
        <v>15.9</v>
      </c>
      <c r="CV12" s="133">
        <v>56.4</v>
      </c>
      <c r="CW12" s="133">
        <v>6.5</v>
      </c>
      <c r="CX12" s="133">
        <v>0</v>
      </c>
      <c r="CY12" s="133"/>
      <c r="CZ12" s="133"/>
      <c r="DA12" s="133">
        <v>29.3</v>
      </c>
      <c r="DB12" s="133"/>
      <c r="DC12" s="133">
        <v>16</v>
      </c>
      <c r="DD12" s="133">
        <v>14.1</v>
      </c>
      <c r="DE12" s="133">
        <v>3</v>
      </c>
      <c r="DF12" s="133">
        <v>1.5</v>
      </c>
      <c r="DG12" s="133">
        <v>1.1000000000000001</v>
      </c>
      <c r="DH12" s="133">
        <v>2.1</v>
      </c>
      <c r="DI12" s="133">
        <v>8</v>
      </c>
      <c r="DJ12" s="133">
        <v>12</v>
      </c>
      <c r="DK12" s="133">
        <v>7.4</v>
      </c>
      <c r="DL12" s="133">
        <v>9.9</v>
      </c>
      <c r="DM12" s="133">
        <v>5.8</v>
      </c>
      <c r="DN12" s="133">
        <v>18.399999999999999</v>
      </c>
      <c r="DO12" s="133">
        <v>3.7</v>
      </c>
      <c r="DP12" s="133">
        <v>5.2</v>
      </c>
      <c r="DQ12" s="133">
        <v>2.9</v>
      </c>
      <c r="DR12" s="133">
        <v>0.7</v>
      </c>
      <c r="DS12" s="133">
        <v>3.5</v>
      </c>
      <c r="DT12" s="133">
        <v>3.1</v>
      </c>
      <c r="DU12" s="133">
        <v>4</v>
      </c>
      <c r="DV12" s="133">
        <v>4.2</v>
      </c>
      <c r="DW12" s="133">
        <v>3.6</v>
      </c>
      <c r="DX12" s="133">
        <v>2.6</v>
      </c>
      <c r="DY12" s="133">
        <v>14.7</v>
      </c>
      <c r="DZ12" s="133">
        <v>9.8000000000000007</v>
      </c>
      <c r="EA12" s="133">
        <v>19.7</v>
      </c>
      <c r="EB12" s="133">
        <v>16.899999999999999</v>
      </c>
      <c r="EC12" s="133">
        <v>20.6</v>
      </c>
      <c r="ED12" s="133">
        <v>45.2</v>
      </c>
      <c r="EE12" s="133">
        <v>3</v>
      </c>
      <c r="EF12" s="133">
        <v>8.4499999999999993</v>
      </c>
      <c r="EG12" s="133">
        <v>9.4</v>
      </c>
      <c r="EH12" s="133">
        <v>18.2</v>
      </c>
      <c r="EI12" s="133">
        <v>5.4</v>
      </c>
      <c r="EJ12" s="133">
        <v>10.199999999999999</v>
      </c>
      <c r="EK12" s="133">
        <v>0.6</v>
      </c>
      <c r="EL12" s="133">
        <v>1.1000000000000001</v>
      </c>
      <c r="EM12" s="133">
        <v>0</v>
      </c>
      <c r="EN12" s="133">
        <v>0</v>
      </c>
      <c r="EO12" s="133">
        <v>0</v>
      </c>
      <c r="EP12" s="133">
        <v>0</v>
      </c>
      <c r="EQ12" s="133">
        <v>0</v>
      </c>
      <c r="ER12" s="133">
        <v>0</v>
      </c>
      <c r="ES12" s="133">
        <v>14.4</v>
      </c>
      <c r="ET12" s="133">
        <v>34.299999999999997</v>
      </c>
      <c r="EU12" s="133">
        <v>9.6</v>
      </c>
      <c r="EV12" s="133">
        <v>13.7</v>
      </c>
      <c r="EW12" s="133">
        <v>24.5</v>
      </c>
      <c r="EX12" s="133">
        <v>12.3</v>
      </c>
      <c r="EY12" s="254">
        <v>5943.1319999999987</v>
      </c>
      <c r="EZ12" s="254">
        <v>0</v>
      </c>
      <c r="FA12" s="254">
        <v>5943.1319999999987</v>
      </c>
      <c r="FB12" s="241"/>
      <c r="FC12" s="242"/>
      <c r="FD12" s="255">
        <v>0</v>
      </c>
      <c r="FE12" s="255">
        <v>4.0999999999999996</v>
      </c>
      <c r="FF12" s="255">
        <v>5.9</v>
      </c>
      <c r="FG12" s="256">
        <v>10.28899</v>
      </c>
      <c r="FH12" s="256">
        <v>4.5129999999999999</v>
      </c>
      <c r="FI12" s="256">
        <v>27.800170000000001</v>
      </c>
      <c r="FJ12" s="256">
        <v>18.90701</v>
      </c>
      <c r="FK12" s="256">
        <v>7.5</v>
      </c>
      <c r="FL12" s="257"/>
      <c r="FM12" s="134">
        <v>42.88</v>
      </c>
      <c r="FN12" s="258">
        <v>121.88917000000001</v>
      </c>
      <c r="FO12" s="259"/>
      <c r="FP12" s="259"/>
      <c r="FQ12" s="71">
        <v>0.125</v>
      </c>
      <c r="FR12" s="133">
        <f>[1]DESPACHO!B68</f>
        <v>2327.8279699999994</v>
      </c>
      <c r="FS12" s="133">
        <f>[1]DESPACHO!C68</f>
        <v>2327.8279699999994</v>
      </c>
      <c r="FT12" s="133">
        <f>[1]DESPACHO!D68</f>
        <v>656.85612000000003</v>
      </c>
      <c r="FU12" s="133">
        <f>[1]DESPACHO!E68</f>
        <v>598.33029299999998</v>
      </c>
      <c r="FV12" s="241"/>
      <c r="FW12" s="250"/>
      <c r="FX12" s="251"/>
      <c r="FY12" s="250"/>
      <c r="FZ12" s="251"/>
      <c r="GA12" s="251"/>
      <c r="GB12" s="251"/>
      <c r="GC12" s="250"/>
      <c r="GD12" s="251"/>
      <c r="GE12" s="250"/>
      <c r="GF12" s="251"/>
      <c r="GG12" s="251"/>
      <c r="GH12" s="251"/>
      <c r="GI12" s="252"/>
      <c r="GJ12" s="252"/>
      <c r="GK12" s="252"/>
      <c r="GL12" s="252"/>
      <c r="GM12" s="252"/>
      <c r="GN12" s="252"/>
      <c r="HA12" s="253"/>
    </row>
    <row r="13" spans="1:212" s="202" customFormat="1" ht="24.95" customHeight="1" x14ac:dyDescent="0.2">
      <c r="A13" s="71" t="s">
        <v>470</v>
      </c>
      <c r="B13" s="133">
        <v>397.5</v>
      </c>
      <c r="C13" s="133">
        <v>125.3</v>
      </c>
      <c r="D13" s="133"/>
      <c r="E13" s="133">
        <v>26.6</v>
      </c>
      <c r="F13" s="133">
        <v>79.7</v>
      </c>
      <c r="G13" s="133">
        <v>66</v>
      </c>
      <c r="H13" s="133">
        <v>62.9</v>
      </c>
      <c r="I13" s="133">
        <v>28</v>
      </c>
      <c r="J13" s="133">
        <v>0.6</v>
      </c>
      <c r="K13" s="133"/>
      <c r="L13" s="133"/>
      <c r="M13" s="133"/>
      <c r="N13" s="133"/>
      <c r="O13" s="133">
        <v>144</v>
      </c>
      <c r="P13" s="133">
        <v>146.69999999999999</v>
      </c>
      <c r="Q13" s="133">
        <v>146.1</v>
      </c>
      <c r="R13" s="133">
        <v>0</v>
      </c>
      <c r="S13" s="133">
        <v>0</v>
      </c>
      <c r="T13" s="133">
        <v>6.7</v>
      </c>
      <c r="U13" s="133">
        <v>73.099999999999994</v>
      </c>
      <c r="V13" s="133">
        <v>26.7</v>
      </c>
      <c r="W13" s="133">
        <v>57.048000000000002</v>
      </c>
      <c r="X13" s="133">
        <v>105.54600000000001</v>
      </c>
      <c r="Y13" s="133">
        <v>14.268000000000001</v>
      </c>
      <c r="Z13" s="133">
        <v>8</v>
      </c>
      <c r="AA13" s="133"/>
      <c r="AB13" s="133">
        <v>43.16</v>
      </c>
      <c r="AC13" s="133">
        <v>3.3079999999999998</v>
      </c>
      <c r="AD13" s="133">
        <v>3.5169999999999999</v>
      </c>
      <c r="AE13" s="133"/>
      <c r="AF13" s="133"/>
      <c r="AG13" s="133"/>
      <c r="AH13" s="133"/>
      <c r="AI13" s="133"/>
      <c r="AJ13" s="133"/>
      <c r="AK13" s="133">
        <v>86.9</v>
      </c>
      <c r="AL13" s="133"/>
      <c r="AM13" s="133">
        <v>97.1</v>
      </c>
      <c r="AN13" s="133">
        <v>22.4</v>
      </c>
      <c r="AO13" s="133">
        <v>10</v>
      </c>
      <c r="AP13" s="133">
        <v>2</v>
      </c>
      <c r="AQ13" s="133"/>
      <c r="AR13" s="133">
        <v>60.8</v>
      </c>
      <c r="AS13" s="133">
        <v>111.8</v>
      </c>
      <c r="AT13" s="133">
        <v>7.2</v>
      </c>
      <c r="AU13" s="133"/>
      <c r="AV13" s="133">
        <v>22.6</v>
      </c>
      <c r="AW13" s="133">
        <v>100.4</v>
      </c>
      <c r="AX13" s="133"/>
      <c r="AY13" s="133"/>
      <c r="AZ13" s="133"/>
      <c r="BA13" s="133"/>
      <c r="BB13" s="133"/>
      <c r="BC13" s="133"/>
      <c r="BD13" s="133"/>
      <c r="BE13" s="133">
        <v>171.4</v>
      </c>
      <c r="BF13" s="133">
        <v>169.9</v>
      </c>
      <c r="BG13" s="133">
        <v>188.1</v>
      </c>
      <c r="BH13" s="133">
        <v>269</v>
      </c>
      <c r="BI13" s="133">
        <v>74.099999999999994</v>
      </c>
      <c r="BJ13" s="133">
        <v>36</v>
      </c>
      <c r="BK13" s="133">
        <v>0</v>
      </c>
      <c r="BL13" s="133">
        <v>19.3</v>
      </c>
      <c r="BM13" s="133">
        <v>26.4</v>
      </c>
      <c r="BN13" s="133">
        <v>2</v>
      </c>
      <c r="BO13" s="133">
        <v>2.8</v>
      </c>
      <c r="BP13" s="133">
        <v>6.8</v>
      </c>
      <c r="BQ13" s="133">
        <v>9.9</v>
      </c>
      <c r="BR13" s="133">
        <v>55.8</v>
      </c>
      <c r="BS13" s="133"/>
      <c r="BT13" s="133"/>
      <c r="BU13" s="133"/>
      <c r="BV13" s="133"/>
      <c r="BW13" s="133">
        <v>46</v>
      </c>
      <c r="BX13" s="133"/>
      <c r="BY13" s="133">
        <v>181.9</v>
      </c>
      <c r="BZ13" s="133">
        <v>197.3</v>
      </c>
      <c r="CA13" s="133">
        <v>200.4</v>
      </c>
      <c r="CB13" s="133">
        <v>292.8</v>
      </c>
      <c r="CC13" s="133">
        <v>204.9</v>
      </c>
      <c r="CD13" s="133">
        <v>106.1</v>
      </c>
      <c r="CE13" s="133">
        <v>108.9</v>
      </c>
      <c r="CF13" s="133">
        <v>3.5</v>
      </c>
      <c r="CG13" s="133">
        <v>184.4</v>
      </c>
      <c r="CH13" s="133">
        <v>184.6</v>
      </c>
      <c r="CI13" s="133">
        <v>186.1</v>
      </c>
      <c r="CJ13" s="133">
        <v>186.3</v>
      </c>
      <c r="CK13" s="133">
        <v>101.2</v>
      </c>
      <c r="CL13" s="133"/>
      <c r="CM13" s="133"/>
      <c r="CN13" s="133"/>
      <c r="CO13" s="133"/>
      <c r="CP13" s="133"/>
      <c r="CQ13" s="133"/>
      <c r="CR13" s="133"/>
      <c r="CS13" s="133">
        <v>100.1</v>
      </c>
      <c r="CT13" s="133">
        <v>0</v>
      </c>
      <c r="CU13" s="133">
        <v>15.9</v>
      </c>
      <c r="CV13" s="133">
        <v>55.9</v>
      </c>
      <c r="CW13" s="133">
        <v>6.5</v>
      </c>
      <c r="CX13" s="133">
        <v>0</v>
      </c>
      <c r="CY13" s="133"/>
      <c r="CZ13" s="133"/>
      <c r="DA13" s="133">
        <v>29.4</v>
      </c>
      <c r="DB13" s="133"/>
      <c r="DC13" s="133">
        <v>16</v>
      </c>
      <c r="DD13" s="133">
        <v>14.1</v>
      </c>
      <c r="DE13" s="133">
        <v>3</v>
      </c>
      <c r="DF13" s="133">
        <v>1.6</v>
      </c>
      <c r="DG13" s="133">
        <v>1.1000000000000001</v>
      </c>
      <c r="DH13" s="133">
        <v>2.1</v>
      </c>
      <c r="DI13" s="133">
        <v>8.1</v>
      </c>
      <c r="DJ13" s="133">
        <v>12</v>
      </c>
      <c r="DK13" s="133">
        <v>7.3</v>
      </c>
      <c r="DL13" s="133">
        <v>11.1</v>
      </c>
      <c r="DM13" s="133">
        <v>5.8</v>
      </c>
      <c r="DN13" s="133">
        <v>18.2</v>
      </c>
      <c r="DO13" s="133">
        <v>3.7</v>
      </c>
      <c r="DP13" s="133">
        <v>5.2</v>
      </c>
      <c r="DQ13" s="133">
        <v>3.1</v>
      </c>
      <c r="DR13" s="133">
        <v>0.7</v>
      </c>
      <c r="DS13" s="133">
        <v>3.5</v>
      </c>
      <c r="DT13" s="133">
        <v>3.2</v>
      </c>
      <c r="DU13" s="133">
        <v>4</v>
      </c>
      <c r="DV13" s="133">
        <v>4.2</v>
      </c>
      <c r="DW13" s="133">
        <v>3.6</v>
      </c>
      <c r="DX13" s="133">
        <v>2.6</v>
      </c>
      <c r="DY13" s="133">
        <v>14.2</v>
      </c>
      <c r="DZ13" s="133">
        <v>9.8000000000000007</v>
      </c>
      <c r="EA13" s="133">
        <v>19.7</v>
      </c>
      <c r="EB13" s="133">
        <v>16.899999999999999</v>
      </c>
      <c r="EC13" s="133">
        <v>20.5</v>
      </c>
      <c r="ED13" s="133">
        <v>46.9</v>
      </c>
      <c r="EE13" s="133">
        <v>3</v>
      </c>
      <c r="EF13" s="133">
        <v>9.59</v>
      </c>
      <c r="EG13" s="133">
        <v>9.1999999999999993</v>
      </c>
      <c r="EH13" s="133">
        <v>18.2</v>
      </c>
      <c r="EI13" s="133">
        <v>5.2</v>
      </c>
      <c r="EJ13" s="133">
        <v>10</v>
      </c>
      <c r="EK13" s="133">
        <v>0.7</v>
      </c>
      <c r="EL13" s="133">
        <v>1.1000000000000001</v>
      </c>
      <c r="EM13" s="133">
        <v>0</v>
      </c>
      <c r="EN13" s="133">
        <v>0</v>
      </c>
      <c r="EO13" s="133">
        <v>0</v>
      </c>
      <c r="EP13" s="133">
        <v>0</v>
      </c>
      <c r="EQ13" s="133">
        <v>0</v>
      </c>
      <c r="ER13" s="133">
        <v>0</v>
      </c>
      <c r="ES13" s="133">
        <v>15.3</v>
      </c>
      <c r="ET13" s="133">
        <v>43.5</v>
      </c>
      <c r="EU13" s="133">
        <v>10.199999999999999</v>
      </c>
      <c r="EV13" s="133">
        <v>14.3</v>
      </c>
      <c r="EW13" s="133">
        <v>25.4</v>
      </c>
      <c r="EX13" s="133">
        <v>13.6</v>
      </c>
      <c r="EY13" s="254">
        <v>5951.1370000000024</v>
      </c>
      <c r="EZ13" s="254">
        <v>0</v>
      </c>
      <c r="FA13" s="254">
        <v>5951.1370000000024</v>
      </c>
      <c r="FB13" s="241"/>
      <c r="FC13" s="242"/>
      <c r="FD13" s="255">
        <v>0</v>
      </c>
      <c r="FE13" s="255">
        <v>4.0999999999999996</v>
      </c>
      <c r="FF13" s="255">
        <v>5.9</v>
      </c>
      <c r="FG13" s="256">
        <v>10.364599999999999</v>
      </c>
      <c r="FH13" s="256">
        <v>4.5149999999999997</v>
      </c>
      <c r="FI13" s="256">
        <v>27.863320000000002</v>
      </c>
      <c r="FJ13" s="256">
        <v>18.906970000000001</v>
      </c>
      <c r="FK13" s="256">
        <v>7.5</v>
      </c>
      <c r="FL13" s="257"/>
      <c r="FM13" s="134">
        <v>43.04</v>
      </c>
      <c r="FN13" s="258">
        <v>122.18988999999999</v>
      </c>
      <c r="FO13" s="259"/>
      <c r="FP13" s="259"/>
      <c r="FQ13" s="71">
        <v>0.14583333333333334</v>
      </c>
      <c r="FR13" s="133">
        <f>[1]DESPACHO!B69</f>
        <v>2327.8279699999994</v>
      </c>
      <c r="FS13" s="133">
        <f>[1]DESPACHO!C69</f>
        <v>2327.8279699999994</v>
      </c>
      <c r="FT13" s="133">
        <f>[1]DESPACHO!D69</f>
        <v>656.85612000000003</v>
      </c>
      <c r="FU13" s="133">
        <f>[1]DESPACHO!E69</f>
        <v>595.72386700000004</v>
      </c>
      <c r="FV13" s="241"/>
      <c r="FW13" s="250"/>
      <c r="FX13" s="251"/>
      <c r="FY13" s="250"/>
      <c r="FZ13" s="251"/>
      <c r="GA13" s="251"/>
      <c r="GB13" s="251"/>
      <c r="GC13" s="250"/>
      <c r="GD13" s="251"/>
      <c r="GE13" s="250"/>
      <c r="GF13" s="251"/>
      <c r="GG13" s="251"/>
      <c r="GH13" s="251"/>
      <c r="GI13" s="252"/>
      <c r="GJ13" s="252"/>
      <c r="GK13" s="252"/>
      <c r="GL13" s="252"/>
      <c r="GM13" s="252"/>
      <c r="GN13" s="252"/>
      <c r="HA13" s="253"/>
    </row>
    <row r="14" spans="1:212" s="202" customFormat="1" ht="24.95" customHeight="1" x14ac:dyDescent="0.2">
      <c r="A14" s="71" t="s">
        <v>471</v>
      </c>
      <c r="B14" s="133">
        <v>395</v>
      </c>
      <c r="C14" s="133">
        <v>126.3</v>
      </c>
      <c r="D14" s="133"/>
      <c r="E14" s="133">
        <v>21</v>
      </c>
      <c r="F14" s="133">
        <v>74.8</v>
      </c>
      <c r="G14" s="133">
        <v>65.7</v>
      </c>
      <c r="H14" s="133">
        <v>62.7</v>
      </c>
      <c r="I14" s="133">
        <v>28.4</v>
      </c>
      <c r="J14" s="133">
        <v>0.6</v>
      </c>
      <c r="K14" s="133"/>
      <c r="L14" s="133"/>
      <c r="M14" s="133"/>
      <c r="N14" s="133"/>
      <c r="O14" s="133">
        <v>145.5</v>
      </c>
      <c r="P14" s="133">
        <v>147.69999999999999</v>
      </c>
      <c r="Q14" s="133">
        <v>148.30000000000001</v>
      </c>
      <c r="R14" s="133">
        <v>0</v>
      </c>
      <c r="S14" s="133">
        <v>0</v>
      </c>
      <c r="T14" s="133">
        <v>43.2</v>
      </c>
      <c r="U14" s="133">
        <v>74.7</v>
      </c>
      <c r="V14" s="133">
        <v>27.5</v>
      </c>
      <c r="W14" s="133">
        <v>39.430999999999997</v>
      </c>
      <c r="X14" s="133">
        <v>104.682</v>
      </c>
      <c r="Y14" s="133">
        <v>13.848000000000001</v>
      </c>
      <c r="Z14" s="133">
        <v>8.1999999999999993</v>
      </c>
      <c r="AA14" s="133"/>
      <c r="AB14" s="133">
        <v>42.29</v>
      </c>
      <c r="AC14" s="133">
        <v>3.3170000000000002</v>
      </c>
      <c r="AD14" s="133">
        <v>3.5249999999999999</v>
      </c>
      <c r="AE14" s="133"/>
      <c r="AF14" s="133"/>
      <c r="AG14" s="133"/>
      <c r="AH14" s="133"/>
      <c r="AI14" s="133"/>
      <c r="AJ14" s="133"/>
      <c r="AK14" s="133">
        <v>87.5</v>
      </c>
      <c r="AL14" s="133"/>
      <c r="AM14" s="133">
        <v>100.4</v>
      </c>
      <c r="AN14" s="133">
        <v>11.5</v>
      </c>
      <c r="AO14" s="133">
        <v>10</v>
      </c>
      <c r="AP14" s="133">
        <v>1.5</v>
      </c>
      <c r="AQ14" s="133"/>
      <c r="AR14" s="133">
        <v>62.6</v>
      </c>
      <c r="AS14" s="133">
        <v>105.8</v>
      </c>
      <c r="AT14" s="133">
        <v>5.8</v>
      </c>
      <c r="AU14" s="133"/>
      <c r="AV14" s="133">
        <v>22.6</v>
      </c>
      <c r="AW14" s="133">
        <v>100.1</v>
      </c>
      <c r="AX14" s="133"/>
      <c r="AY14" s="133"/>
      <c r="AZ14" s="133"/>
      <c r="BA14" s="133"/>
      <c r="BB14" s="133"/>
      <c r="BC14" s="133"/>
      <c r="BD14" s="133"/>
      <c r="BE14" s="133">
        <v>172.8</v>
      </c>
      <c r="BF14" s="133">
        <v>171.3</v>
      </c>
      <c r="BG14" s="133">
        <v>191</v>
      </c>
      <c r="BH14" s="133">
        <v>270.3</v>
      </c>
      <c r="BI14" s="133">
        <v>74.8</v>
      </c>
      <c r="BJ14" s="133">
        <v>36.1</v>
      </c>
      <c r="BK14" s="133">
        <v>0</v>
      </c>
      <c r="BL14" s="133">
        <v>26.4</v>
      </c>
      <c r="BM14" s="133">
        <v>30.1</v>
      </c>
      <c r="BN14" s="133">
        <v>4.3</v>
      </c>
      <c r="BO14" s="133">
        <v>0.9</v>
      </c>
      <c r="BP14" s="133">
        <v>6.9</v>
      </c>
      <c r="BQ14" s="133">
        <v>9.9</v>
      </c>
      <c r="BR14" s="133">
        <v>55.6</v>
      </c>
      <c r="BS14" s="133"/>
      <c r="BT14" s="133"/>
      <c r="BU14" s="133"/>
      <c r="BV14" s="133"/>
      <c r="BW14" s="133">
        <v>45.2</v>
      </c>
      <c r="BX14" s="133"/>
      <c r="BY14" s="133">
        <v>184.4</v>
      </c>
      <c r="BZ14" s="133">
        <v>198.5</v>
      </c>
      <c r="CA14" s="133">
        <v>204.3</v>
      </c>
      <c r="CB14" s="133">
        <v>294.39999999999998</v>
      </c>
      <c r="CC14" s="133">
        <v>204.1</v>
      </c>
      <c r="CD14" s="133">
        <v>106.5</v>
      </c>
      <c r="CE14" s="133">
        <v>97.3</v>
      </c>
      <c r="CF14" s="133">
        <v>3.4</v>
      </c>
      <c r="CG14" s="133">
        <v>186.3</v>
      </c>
      <c r="CH14" s="133">
        <v>186.4</v>
      </c>
      <c r="CI14" s="133">
        <v>186.3</v>
      </c>
      <c r="CJ14" s="133">
        <v>188.1</v>
      </c>
      <c r="CK14" s="133">
        <v>101.6</v>
      </c>
      <c r="CL14" s="133"/>
      <c r="CM14" s="133"/>
      <c r="CN14" s="133"/>
      <c r="CO14" s="133"/>
      <c r="CP14" s="133"/>
      <c r="CQ14" s="133"/>
      <c r="CR14" s="133"/>
      <c r="CS14" s="133">
        <v>88.4</v>
      </c>
      <c r="CT14" s="133">
        <v>0</v>
      </c>
      <c r="CU14" s="133">
        <v>15.9</v>
      </c>
      <c r="CV14" s="133">
        <v>56.8</v>
      </c>
      <c r="CW14" s="133">
        <v>6.5</v>
      </c>
      <c r="CX14" s="133">
        <v>0</v>
      </c>
      <c r="CY14" s="133"/>
      <c r="CZ14" s="133"/>
      <c r="DA14" s="133">
        <v>29.4</v>
      </c>
      <c r="DB14" s="133"/>
      <c r="DC14" s="133">
        <v>16</v>
      </c>
      <c r="DD14" s="133">
        <v>14.1</v>
      </c>
      <c r="DE14" s="133">
        <v>3</v>
      </c>
      <c r="DF14" s="133">
        <v>1.6</v>
      </c>
      <c r="DG14" s="133">
        <v>1.1000000000000001</v>
      </c>
      <c r="DH14" s="133">
        <v>2.1</v>
      </c>
      <c r="DI14" s="133">
        <v>8.1</v>
      </c>
      <c r="DJ14" s="133">
        <v>12</v>
      </c>
      <c r="DK14" s="133">
        <v>7.5</v>
      </c>
      <c r="DL14" s="133">
        <v>11.1</v>
      </c>
      <c r="DM14" s="133">
        <v>5.9</v>
      </c>
      <c r="DN14" s="133">
        <v>18.2</v>
      </c>
      <c r="DO14" s="133">
        <v>3.7</v>
      </c>
      <c r="DP14" s="133">
        <v>5.2</v>
      </c>
      <c r="DQ14" s="133">
        <v>3</v>
      </c>
      <c r="DR14" s="133">
        <v>0.7</v>
      </c>
      <c r="DS14" s="133">
        <v>3.5</v>
      </c>
      <c r="DT14" s="133">
        <v>3.3</v>
      </c>
      <c r="DU14" s="133">
        <v>4.3</v>
      </c>
      <c r="DV14" s="133">
        <v>4.5</v>
      </c>
      <c r="DW14" s="133">
        <v>3.6</v>
      </c>
      <c r="DX14" s="133">
        <v>2.6</v>
      </c>
      <c r="DY14" s="133">
        <v>14.2</v>
      </c>
      <c r="DZ14" s="133">
        <v>10</v>
      </c>
      <c r="EA14" s="133">
        <v>19.7</v>
      </c>
      <c r="EB14" s="133">
        <v>16.899999999999999</v>
      </c>
      <c r="EC14" s="133">
        <v>20.399999999999999</v>
      </c>
      <c r="ED14" s="133">
        <v>44</v>
      </c>
      <c r="EE14" s="133">
        <v>0.1</v>
      </c>
      <c r="EF14" s="133">
        <v>9.16</v>
      </c>
      <c r="EG14" s="133">
        <v>9.6999999999999993</v>
      </c>
      <c r="EH14" s="133">
        <v>17.8</v>
      </c>
      <c r="EI14" s="133">
        <v>5.2</v>
      </c>
      <c r="EJ14" s="133">
        <v>10</v>
      </c>
      <c r="EK14" s="133">
        <v>0.7</v>
      </c>
      <c r="EL14" s="133">
        <v>1.1000000000000001</v>
      </c>
      <c r="EM14" s="133">
        <v>0</v>
      </c>
      <c r="EN14" s="133">
        <v>0</v>
      </c>
      <c r="EO14" s="133">
        <v>0</v>
      </c>
      <c r="EP14" s="133">
        <v>0</v>
      </c>
      <c r="EQ14" s="133">
        <v>0</v>
      </c>
      <c r="ER14" s="133">
        <v>0</v>
      </c>
      <c r="ES14" s="133">
        <v>16.100000000000001</v>
      </c>
      <c r="ET14" s="133">
        <v>49.5</v>
      </c>
      <c r="EU14" s="133">
        <v>8</v>
      </c>
      <c r="EV14" s="133">
        <v>13.5</v>
      </c>
      <c r="EW14" s="133">
        <v>24</v>
      </c>
      <c r="EX14" s="133">
        <v>16.899999999999999</v>
      </c>
      <c r="EY14" s="264">
        <v>5960.7530000000024</v>
      </c>
      <c r="EZ14" s="264">
        <v>0</v>
      </c>
      <c r="FA14" s="264">
        <v>5960.7530000000024</v>
      </c>
      <c r="FB14" s="241"/>
      <c r="FC14" s="242"/>
      <c r="FD14" s="255">
        <v>0</v>
      </c>
      <c r="FE14" s="255">
        <v>4.0999999999999996</v>
      </c>
      <c r="FF14" s="255">
        <v>5.9</v>
      </c>
      <c r="FG14" s="256">
        <v>10.367710000000001</v>
      </c>
      <c r="FH14" s="256">
        <v>4.5119999999999996</v>
      </c>
      <c r="FI14" s="256">
        <v>27.832249999999998</v>
      </c>
      <c r="FJ14" s="256">
        <v>18.906410000000001</v>
      </c>
      <c r="FK14" s="256">
        <v>7.5</v>
      </c>
      <c r="FL14" s="257"/>
      <c r="FM14" s="134">
        <v>43.15</v>
      </c>
      <c r="FN14" s="258">
        <v>122.26837</v>
      </c>
      <c r="FO14" s="249"/>
      <c r="FP14" s="259"/>
      <c r="FQ14" s="71">
        <v>0.16666666666666666</v>
      </c>
      <c r="FR14" s="133">
        <f>[1]DESPACHO!B70</f>
        <v>2327.8279699999994</v>
      </c>
      <c r="FS14" s="133">
        <f>[1]DESPACHO!C70</f>
        <v>2327.8279699999994</v>
      </c>
      <c r="FT14" s="133">
        <f>[1]DESPACHO!D70</f>
        <v>656.85612000000003</v>
      </c>
      <c r="FU14" s="133">
        <f>[1]DESPACHO!E70</f>
        <v>595.12109499999997</v>
      </c>
      <c r="FV14" s="241"/>
      <c r="FW14" s="250"/>
      <c r="FX14" s="251"/>
      <c r="FY14" s="250"/>
      <c r="FZ14" s="251"/>
      <c r="GA14" s="251"/>
      <c r="GB14" s="251"/>
      <c r="GC14" s="250"/>
      <c r="GD14" s="251"/>
      <c r="GE14" s="250"/>
      <c r="GF14" s="251"/>
      <c r="GG14" s="251"/>
      <c r="GH14" s="251"/>
      <c r="GI14" s="252"/>
      <c r="GJ14" s="252"/>
      <c r="GK14" s="252"/>
      <c r="GL14" s="252"/>
      <c r="GM14" s="252"/>
      <c r="GN14" s="252"/>
      <c r="HA14" s="253"/>
    </row>
    <row r="15" spans="1:212" s="202" customFormat="1" ht="24.95" customHeight="1" x14ac:dyDescent="0.2">
      <c r="A15" s="67" t="s">
        <v>472</v>
      </c>
      <c r="B15" s="136">
        <v>397.4</v>
      </c>
      <c r="C15" s="136">
        <v>123.3</v>
      </c>
      <c r="D15" s="136"/>
      <c r="E15" s="136">
        <v>20.7</v>
      </c>
      <c r="F15" s="136">
        <v>73.599999999999994</v>
      </c>
      <c r="G15" s="136">
        <v>62.2</v>
      </c>
      <c r="H15" s="136">
        <v>63.3</v>
      </c>
      <c r="I15" s="136">
        <v>28.8</v>
      </c>
      <c r="J15" s="136">
        <v>0.6</v>
      </c>
      <c r="K15" s="136"/>
      <c r="L15" s="136"/>
      <c r="M15" s="136"/>
      <c r="N15" s="136"/>
      <c r="O15" s="136">
        <v>144.5</v>
      </c>
      <c r="P15" s="136">
        <v>147.1</v>
      </c>
      <c r="Q15" s="136">
        <v>147.80000000000001</v>
      </c>
      <c r="R15" s="136">
        <v>0</v>
      </c>
      <c r="S15" s="136">
        <v>0</v>
      </c>
      <c r="T15" s="136">
        <v>69.3</v>
      </c>
      <c r="U15" s="136">
        <v>73.5</v>
      </c>
      <c r="V15" s="136">
        <v>29</v>
      </c>
      <c r="W15" s="136">
        <v>80.744</v>
      </c>
      <c r="X15" s="136">
        <v>106.017</v>
      </c>
      <c r="Y15" s="136">
        <v>14.189</v>
      </c>
      <c r="Z15" s="136">
        <v>8.1</v>
      </c>
      <c r="AA15" s="136"/>
      <c r="AB15" s="136">
        <v>43.75</v>
      </c>
      <c r="AC15" s="136">
        <v>3.31</v>
      </c>
      <c r="AD15" s="136">
        <v>3.5219999999999998</v>
      </c>
      <c r="AE15" s="136"/>
      <c r="AF15" s="136"/>
      <c r="AG15" s="136"/>
      <c r="AH15" s="136"/>
      <c r="AI15" s="136"/>
      <c r="AJ15" s="136"/>
      <c r="AK15" s="136">
        <v>86.8</v>
      </c>
      <c r="AL15" s="136"/>
      <c r="AM15" s="136">
        <v>136.5</v>
      </c>
      <c r="AN15" s="136">
        <v>11.1</v>
      </c>
      <c r="AO15" s="136">
        <v>9.9</v>
      </c>
      <c r="AP15" s="136">
        <v>0.9</v>
      </c>
      <c r="AQ15" s="136"/>
      <c r="AR15" s="136">
        <v>60.4</v>
      </c>
      <c r="AS15" s="136">
        <v>110.4</v>
      </c>
      <c r="AT15" s="136">
        <v>6.9</v>
      </c>
      <c r="AU15" s="136"/>
      <c r="AV15" s="136">
        <v>22.6</v>
      </c>
      <c r="AW15" s="136">
        <v>101.1</v>
      </c>
      <c r="AX15" s="136"/>
      <c r="AY15" s="136"/>
      <c r="AZ15" s="136"/>
      <c r="BA15" s="136"/>
      <c r="BB15" s="136"/>
      <c r="BC15" s="136"/>
      <c r="BD15" s="136"/>
      <c r="BE15" s="136">
        <v>170.8</v>
      </c>
      <c r="BF15" s="136">
        <v>169.8</v>
      </c>
      <c r="BG15" s="136">
        <v>189</v>
      </c>
      <c r="BH15" s="136">
        <v>269.2</v>
      </c>
      <c r="BI15" s="136">
        <v>74.3</v>
      </c>
      <c r="BJ15" s="136">
        <v>35.9</v>
      </c>
      <c r="BK15" s="136">
        <v>0</v>
      </c>
      <c r="BL15" s="136">
        <v>24.2</v>
      </c>
      <c r="BM15" s="136">
        <v>24</v>
      </c>
      <c r="BN15" s="136">
        <v>4.5999999999999996</v>
      </c>
      <c r="BO15" s="136">
        <v>2.9</v>
      </c>
      <c r="BP15" s="136">
        <v>6.8</v>
      </c>
      <c r="BQ15" s="136">
        <v>9.9</v>
      </c>
      <c r="BR15" s="136">
        <v>54.8</v>
      </c>
      <c r="BS15" s="136"/>
      <c r="BT15" s="136"/>
      <c r="BU15" s="136"/>
      <c r="BV15" s="136"/>
      <c r="BW15" s="136">
        <v>46.9</v>
      </c>
      <c r="BX15" s="136"/>
      <c r="BY15" s="136">
        <v>182.6</v>
      </c>
      <c r="BZ15" s="136">
        <v>198.6</v>
      </c>
      <c r="CA15" s="136">
        <v>203.7</v>
      </c>
      <c r="CB15" s="136">
        <v>294.7</v>
      </c>
      <c r="CC15" s="136">
        <v>203.6</v>
      </c>
      <c r="CD15" s="136">
        <v>105.9</v>
      </c>
      <c r="CE15" s="136">
        <v>65.7</v>
      </c>
      <c r="CF15" s="136">
        <v>3.5</v>
      </c>
      <c r="CG15" s="136">
        <v>186.6</v>
      </c>
      <c r="CH15" s="136">
        <v>186.6</v>
      </c>
      <c r="CI15" s="136">
        <v>185.1</v>
      </c>
      <c r="CJ15" s="136">
        <v>186.6</v>
      </c>
      <c r="CK15" s="136">
        <v>101</v>
      </c>
      <c r="CL15" s="136"/>
      <c r="CM15" s="136"/>
      <c r="CN15" s="136"/>
      <c r="CO15" s="136"/>
      <c r="CP15" s="136"/>
      <c r="CQ15" s="136"/>
      <c r="CR15" s="136"/>
      <c r="CS15" s="136">
        <v>30.2</v>
      </c>
      <c r="CT15" s="136">
        <v>0</v>
      </c>
      <c r="CU15" s="136">
        <v>15.9</v>
      </c>
      <c r="CV15" s="136">
        <v>57</v>
      </c>
      <c r="CW15" s="136">
        <v>6.5</v>
      </c>
      <c r="CX15" s="136">
        <v>0</v>
      </c>
      <c r="CY15" s="136"/>
      <c r="CZ15" s="136"/>
      <c r="DA15" s="136">
        <v>29.4</v>
      </c>
      <c r="DB15" s="136"/>
      <c r="DC15" s="136">
        <v>15.7</v>
      </c>
      <c r="DD15" s="136">
        <v>14.1</v>
      </c>
      <c r="DE15" s="136">
        <v>3</v>
      </c>
      <c r="DF15" s="136">
        <v>1.6</v>
      </c>
      <c r="DG15" s="136">
        <v>1.1000000000000001</v>
      </c>
      <c r="DH15" s="136">
        <v>2.1</v>
      </c>
      <c r="DI15" s="136">
        <v>8</v>
      </c>
      <c r="DJ15" s="136">
        <v>12</v>
      </c>
      <c r="DK15" s="136">
        <v>7.5</v>
      </c>
      <c r="DL15" s="136">
        <v>11.1</v>
      </c>
      <c r="DM15" s="136">
        <v>5.9</v>
      </c>
      <c r="DN15" s="136">
        <v>18.2</v>
      </c>
      <c r="DO15" s="136">
        <v>3.7</v>
      </c>
      <c r="DP15" s="136">
        <v>5.2</v>
      </c>
      <c r="DQ15" s="136">
        <v>3.1</v>
      </c>
      <c r="DR15" s="136">
        <v>0.9</v>
      </c>
      <c r="DS15" s="136">
        <v>3.5</v>
      </c>
      <c r="DT15" s="136">
        <v>3.5</v>
      </c>
      <c r="DU15" s="136">
        <v>4.5999999999999996</v>
      </c>
      <c r="DV15" s="136">
        <v>4.5</v>
      </c>
      <c r="DW15" s="136">
        <v>3.6</v>
      </c>
      <c r="DX15" s="136">
        <v>2.6</v>
      </c>
      <c r="DY15" s="136">
        <v>14.3</v>
      </c>
      <c r="DZ15" s="136">
        <v>10</v>
      </c>
      <c r="EA15" s="136">
        <v>19.600000000000001</v>
      </c>
      <c r="EB15" s="136">
        <v>16.899999999999999</v>
      </c>
      <c r="EC15" s="136">
        <v>20.9</v>
      </c>
      <c r="ED15" s="136">
        <v>44</v>
      </c>
      <c r="EE15" s="136">
        <v>0</v>
      </c>
      <c r="EF15" s="136">
        <v>7.3</v>
      </c>
      <c r="EG15" s="136">
        <v>9.3000000000000007</v>
      </c>
      <c r="EH15" s="136">
        <v>17.399999999999999</v>
      </c>
      <c r="EI15" s="136">
        <v>5.2</v>
      </c>
      <c r="EJ15" s="136">
        <v>10</v>
      </c>
      <c r="EK15" s="136">
        <v>0.7</v>
      </c>
      <c r="EL15" s="136">
        <v>1.2</v>
      </c>
      <c r="EM15" s="136">
        <v>0</v>
      </c>
      <c r="EN15" s="136">
        <v>0</v>
      </c>
      <c r="EO15" s="136">
        <v>0</v>
      </c>
      <c r="EP15" s="136">
        <v>0</v>
      </c>
      <c r="EQ15" s="136">
        <v>0</v>
      </c>
      <c r="ER15" s="136">
        <v>0</v>
      </c>
      <c r="ES15" s="136">
        <v>16.600000000000001</v>
      </c>
      <c r="ET15" s="136">
        <v>51.2</v>
      </c>
      <c r="EU15" s="136">
        <v>7.8</v>
      </c>
      <c r="EV15" s="136">
        <v>14.9</v>
      </c>
      <c r="EW15" s="136">
        <v>19.3</v>
      </c>
      <c r="EX15" s="136">
        <v>20</v>
      </c>
      <c r="EY15" s="254">
        <v>5955.7320000000018</v>
      </c>
      <c r="EZ15" s="254">
        <v>0</v>
      </c>
      <c r="FA15" s="254">
        <v>5955.7320000000018</v>
      </c>
      <c r="FB15" s="241"/>
      <c r="FC15" s="242"/>
      <c r="FD15" s="265">
        <v>0</v>
      </c>
      <c r="FE15" s="265">
        <v>4</v>
      </c>
      <c r="FF15" s="265">
        <v>5.8</v>
      </c>
      <c r="FG15" s="266">
        <v>10.20692</v>
      </c>
      <c r="FH15" s="266">
        <v>4.5110000000000001</v>
      </c>
      <c r="FI15" s="266">
        <v>27.901949999999999</v>
      </c>
      <c r="FJ15" s="266">
        <v>18.906089999999999</v>
      </c>
      <c r="FK15" s="266">
        <v>7.5</v>
      </c>
      <c r="FL15" s="267"/>
      <c r="FM15" s="137">
        <v>43.12</v>
      </c>
      <c r="FN15" s="268">
        <v>121.94596000000001</v>
      </c>
      <c r="FO15" s="259"/>
      <c r="FP15" s="259"/>
      <c r="FQ15" s="67">
        <v>0.1875</v>
      </c>
      <c r="FR15" s="136">
        <f>[1]DESPACHO!B71</f>
        <v>2327.8279699999994</v>
      </c>
      <c r="FS15" s="136">
        <f>[1]DESPACHO!C71</f>
        <v>2327.8279699999994</v>
      </c>
      <c r="FT15" s="136">
        <f>[1]DESPACHO!D71</f>
        <v>656.85612000000003</v>
      </c>
      <c r="FU15" s="136">
        <f>[1]DESPACHO!E71</f>
        <v>601.44411500000001</v>
      </c>
      <c r="FV15" s="241"/>
      <c r="FW15" s="250"/>
      <c r="FX15" s="251"/>
      <c r="FY15" s="250"/>
      <c r="FZ15" s="251"/>
      <c r="GA15" s="251"/>
      <c r="GB15" s="251"/>
      <c r="GC15" s="250"/>
      <c r="GD15" s="251"/>
      <c r="GE15" s="250"/>
      <c r="GF15" s="251"/>
      <c r="GG15" s="251"/>
      <c r="GH15" s="251"/>
      <c r="GI15" s="252"/>
      <c r="GJ15" s="252"/>
      <c r="GK15" s="252"/>
      <c r="GL15" s="252"/>
      <c r="GM15" s="252"/>
      <c r="GN15" s="252"/>
      <c r="HA15" s="253"/>
    </row>
    <row r="16" spans="1:212" s="202" customFormat="1" ht="24.95" customHeight="1" x14ac:dyDescent="0.2">
      <c r="A16" s="71" t="s">
        <v>473</v>
      </c>
      <c r="B16" s="133">
        <v>397.3</v>
      </c>
      <c r="C16" s="133">
        <v>126.4</v>
      </c>
      <c r="D16" s="133"/>
      <c r="E16" s="133">
        <v>19.3</v>
      </c>
      <c r="F16" s="133">
        <v>72.3</v>
      </c>
      <c r="G16" s="133">
        <v>61.8</v>
      </c>
      <c r="H16" s="133">
        <v>62.6</v>
      </c>
      <c r="I16" s="133">
        <v>30.1</v>
      </c>
      <c r="J16" s="133">
        <v>0.6</v>
      </c>
      <c r="K16" s="133"/>
      <c r="L16" s="133"/>
      <c r="M16" s="133"/>
      <c r="N16" s="133"/>
      <c r="O16" s="133">
        <v>145</v>
      </c>
      <c r="P16" s="133">
        <v>147.6</v>
      </c>
      <c r="Q16" s="133">
        <v>148</v>
      </c>
      <c r="R16" s="133">
        <v>0</v>
      </c>
      <c r="S16" s="133">
        <v>0</v>
      </c>
      <c r="T16" s="133">
        <v>94.3</v>
      </c>
      <c r="U16" s="133">
        <v>72.400000000000006</v>
      </c>
      <c r="V16" s="133">
        <v>27.6</v>
      </c>
      <c r="W16" s="133">
        <v>78.960999999999999</v>
      </c>
      <c r="X16" s="133">
        <v>104.92</v>
      </c>
      <c r="Y16" s="133">
        <v>13.938000000000001</v>
      </c>
      <c r="Z16" s="133">
        <v>8.1</v>
      </c>
      <c r="AA16" s="133"/>
      <c r="AB16" s="133">
        <v>43.02</v>
      </c>
      <c r="AC16" s="133">
        <v>3.3109999999999999</v>
      </c>
      <c r="AD16" s="133">
        <v>3.52</v>
      </c>
      <c r="AE16" s="133"/>
      <c r="AF16" s="133"/>
      <c r="AG16" s="133"/>
      <c r="AH16" s="133"/>
      <c r="AI16" s="133"/>
      <c r="AJ16" s="133"/>
      <c r="AK16" s="133">
        <v>87</v>
      </c>
      <c r="AL16" s="133"/>
      <c r="AM16" s="133">
        <v>107.2</v>
      </c>
      <c r="AN16" s="133">
        <v>10.6</v>
      </c>
      <c r="AO16" s="133">
        <v>10</v>
      </c>
      <c r="AP16" s="133">
        <v>1.1000000000000001</v>
      </c>
      <c r="AQ16" s="133"/>
      <c r="AR16" s="133">
        <v>58.7</v>
      </c>
      <c r="AS16" s="133">
        <v>106.3</v>
      </c>
      <c r="AT16" s="133">
        <v>6.9</v>
      </c>
      <c r="AU16" s="133"/>
      <c r="AV16" s="133">
        <v>18</v>
      </c>
      <c r="AW16" s="133">
        <v>100.2</v>
      </c>
      <c r="AX16" s="133"/>
      <c r="AY16" s="133"/>
      <c r="AZ16" s="133"/>
      <c r="BA16" s="133"/>
      <c r="BB16" s="133"/>
      <c r="BC16" s="133"/>
      <c r="BD16" s="133"/>
      <c r="BE16" s="133">
        <v>171.2</v>
      </c>
      <c r="BF16" s="133">
        <v>170.3</v>
      </c>
      <c r="BG16" s="133">
        <v>189.1</v>
      </c>
      <c r="BH16" s="133">
        <v>269.5</v>
      </c>
      <c r="BI16" s="133">
        <v>74.599999999999994</v>
      </c>
      <c r="BJ16" s="133">
        <v>36</v>
      </c>
      <c r="BK16" s="133">
        <v>0</v>
      </c>
      <c r="BL16" s="133">
        <v>26.6</v>
      </c>
      <c r="BM16" s="133">
        <v>25.8</v>
      </c>
      <c r="BN16" s="133">
        <v>2.2000000000000002</v>
      </c>
      <c r="BO16" s="133">
        <v>2.5</v>
      </c>
      <c r="BP16" s="133">
        <v>6.9</v>
      </c>
      <c r="BQ16" s="133">
        <v>9.9</v>
      </c>
      <c r="BR16" s="133">
        <v>54.8</v>
      </c>
      <c r="BS16" s="133"/>
      <c r="BT16" s="133"/>
      <c r="BU16" s="133"/>
      <c r="BV16" s="133"/>
      <c r="BW16" s="133">
        <v>46.1</v>
      </c>
      <c r="BX16" s="133"/>
      <c r="BY16" s="133">
        <v>182.7</v>
      </c>
      <c r="BZ16" s="133">
        <v>198.4</v>
      </c>
      <c r="CA16" s="133">
        <v>203.9</v>
      </c>
      <c r="CB16" s="133">
        <v>294.5</v>
      </c>
      <c r="CC16" s="133">
        <v>204.7</v>
      </c>
      <c r="CD16" s="133">
        <v>106.1</v>
      </c>
      <c r="CE16" s="133">
        <v>138.4</v>
      </c>
      <c r="CF16" s="133">
        <v>3.4</v>
      </c>
      <c r="CG16" s="133">
        <v>182.6</v>
      </c>
      <c r="CH16" s="133">
        <v>182.8</v>
      </c>
      <c r="CI16" s="133">
        <v>186.7</v>
      </c>
      <c r="CJ16" s="133">
        <v>186.8</v>
      </c>
      <c r="CK16" s="133">
        <v>101.1</v>
      </c>
      <c r="CL16" s="133"/>
      <c r="CM16" s="133"/>
      <c r="CN16" s="133"/>
      <c r="CO16" s="133"/>
      <c r="CP16" s="133"/>
      <c r="CQ16" s="133"/>
      <c r="CR16" s="133"/>
      <c r="CS16" s="133">
        <v>73.8</v>
      </c>
      <c r="CT16" s="133">
        <v>0</v>
      </c>
      <c r="CU16" s="133">
        <v>15.8</v>
      </c>
      <c r="CV16" s="133">
        <v>57</v>
      </c>
      <c r="CW16" s="133">
        <v>6.5</v>
      </c>
      <c r="CX16" s="133">
        <v>0</v>
      </c>
      <c r="CY16" s="133"/>
      <c r="CZ16" s="133"/>
      <c r="DA16" s="133">
        <v>29.5</v>
      </c>
      <c r="DB16" s="133"/>
      <c r="DC16" s="133">
        <v>15.7</v>
      </c>
      <c r="DD16" s="133">
        <v>13.4</v>
      </c>
      <c r="DE16" s="133">
        <v>3</v>
      </c>
      <c r="DF16" s="133">
        <v>1.6</v>
      </c>
      <c r="DG16" s="133">
        <v>1.1000000000000001</v>
      </c>
      <c r="DH16" s="133">
        <v>2.1</v>
      </c>
      <c r="DI16" s="133">
        <v>8.1</v>
      </c>
      <c r="DJ16" s="133">
        <v>12</v>
      </c>
      <c r="DK16" s="133">
        <v>7.4</v>
      </c>
      <c r="DL16" s="133">
        <v>11.1</v>
      </c>
      <c r="DM16" s="133">
        <v>5.9</v>
      </c>
      <c r="DN16" s="133">
        <v>18.399999999999999</v>
      </c>
      <c r="DO16" s="133">
        <v>3.7</v>
      </c>
      <c r="DP16" s="133">
        <v>5.2</v>
      </c>
      <c r="DQ16" s="133">
        <v>3.2</v>
      </c>
      <c r="DR16" s="133">
        <v>0.9</v>
      </c>
      <c r="DS16" s="133">
        <v>3.5</v>
      </c>
      <c r="DT16" s="133">
        <v>3.5</v>
      </c>
      <c r="DU16" s="133">
        <v>4.5999999999999996</v>
      </c>
      <c r="DV16" s="133">
        <v>4.8</v>
      </c>
      <c r="DW16" s="133">
        <v>3.5</v>
      </c>
      <c r="DX16" s="133">
        <v>2.6</v>
      </c>
      <c r="DY16" s="133">
        <v>14.6</v>
      </c>
      <c r="DZ16" s="133">
        <v>10</v>
      </c>
      <c r="EA16" s="133">
        <v>19.399999999999999</v>
      </c>
      <c r="EB16" s="133">
        <v>16.899999999999999</v>
      </c>
      <c r="EC16" s="133">
        <v>20.5</v>
      </c>
      <c r="ED16" s="133">
        <v>44.4</v>
      </c>
      <c r="EE16" s="133">
        <v>0</v>
      </c>
      <c r="EF16" s="133">
        <v>8.3800000000000008</v>
      </c>
      <c r="EG16" s="133">
        <v>10.5</v>
      </c>
      <c r="EH16" s="133">
        <v>17</v>
      </c>
      <c r="EI16" s="133">
        <v>5.2</v>
      </c>
      <c r="EJ16" s="133">
        <v>10</v>
      </c>
      <c r="EK16" s="133">
        <v>0.6</v>
      </c>
      <c r="EL16" s="133">
        <v>1.2</v>
      </c>
      <c r="EM16" s="133">
        <v>0</v>
      </c>
      <c r="EN16" s="133">
        <v>0</v>
      </c>
      <c r="EO16" s="133">
        <v>0</v>
      </c>
      <c r="EP16" s="133">
        <v>0</v>
      </c>
      <c r="EQ16" s="133">
        <v>0.1</v>
      </c>
      <c r="ER16" s="133">
        <v>0</v>
      </c>
      <c r="ES16" s="133">
        <v>20.2</v>
      </c>
      <c r="ET16" s="133">
        <v>51.3</v>
      </c>
      <c r="EU16" s="133">
        <v>8.8000000000000007</v>
      </c>
      <c r="EV16" s="133">
        <v>13.6</v>
      </c>
      <c r="EW16" s="133">
        <v>19.7</v>
      </c>
      <c r="EX16" s="133">
        <v>22.1</v>
      </c>
      <c r="EY16" s="254">
        <v>6057.0500000000011</v>
      </c>
      <c r="EZ16" s="254">
        <v>0</v>
      </c>
      <c r="FA16" s="254">
        <v>6057.0500000000011</v>
      </c>
      <c r="FB16" s="241"/>
      <c r="FC16" s="242"/>
      <c r="FD16" s="255">
        <v>0</v>
      </c>
      <c r="FE16" s="255">
        <v>4.0999999999999996</v>
      </c>
      <c r="FF16" s="255">
        <v>5.9</v>
      </c>
      <c r="FG16" s="256">
        <v>10.354749999999999</v>
      </c>
      <c r="FH16" s="256">
        <v>4.5129999999999999</v>
      </c>
      <c r="FI16" s="256">
        <v>27.88542</v>
      </c>
      <c r="FJ16" s="256">
        <v>18.90597</v>
      </c>
      <c r="FK16" s="256">
        <v>7.5</v>
      </c>
      <c r="FL16" s="257"/>
      <c r="FM16" s="134">
        <v>42.86</v>
      </c>
      <c r="FN16" s="258">
        <v>122.01913999999999</v>
      </c>
      <c r="FO16" s="259"/>
      <c r="FP16" s="259"/>
      <c r="FQ16" s="71">
        <v>0.20833333333333334</v>
      </c>
      <c r="FR16" s="133">
        <f>[1]DESPACHO!B72</f>
        <v>2327.8279699999994</v>
      </c>
      <c r="FS16" s="133">
        <f>[1]DESPACHO!C72</f>
        <v>2327.8279699999994</v>
      </c>
      <c r="FT16" s="133">
        <f>[1]DESPACHO!D72</f>
        <v>656.85612000000003</v>
      </c>
      <c r="FU16" s="133">
        <f>[1]DESPACHO!E72</f>
        <v>606.14054500000009</v>
      </c>
      <c r="FV16" s="241"/>
      <c r="FW16" s="250"/>
      <c r="FX16" s="251"/>
      <c r="FY16" s="250"/>
      <c r="FZ16" s="251"/>
      <c r="GA16" s="251"/>
      <c r="GB16" s="251"/>
      <c r="GC16" s="250"/>
      <c r="GD16" s="251"/>
      <c r="GE16" s="250"/>
      <c r="GF16" s="251"/>
      <c r="GG16" s="251"/>
      <c r="GH16" s="251"/>
      <c r="GI16" s="252"/>
      <c r="GJ16" s="252"/>
      <c r="GK16" s="252"/>
      <c r="GL16" s="252"/>
      <c r="GM16" s="252"/>
      <c r="GN16" s="252"/>
      <c r="HA16" s="253"/>
    </row>
    <row r="17" spans="1:209" s="202" customFormat="1" ht="24.95" customHeight="1" x14ac:dyDescent="0.2">
      <c r="A17" s="71" t="s">
        <v>474</v>
      </c>
      <c r="B17" s="133">
        <v>400.9</v>
      </c>
      <c r="C17" s="133">
        <v>125.2</v>
      </c>
      <c r="D17" s="133"/>
      <c r="E17" s="133">
        <v>64.8</v>
      </c>
      <c r="F17" s="133">
        <v>80.599999999999994</v>
      </c>
      <c r="G17" s="133">
        <v>61.9</v>
      </c>
      <c r="H17" s="133">
        <v>62.9</v>
      </c>
      <c r="I17" s="133">
        <v>30.4</v>
      </c>
      <c r="J17" s="133">
        <v>0.6</v>
      </c>
      <c r="K17" s="133"/>
      <c r="L17" s="133"/>
      <c r="M17" s="133"/>
      <c r="N17" s="133"/>
      <c r="O17" s="133">
        <v>145.30000000000001</v>
      </c>
      <c r="P17" s="133">
        <v>147.6</v>
      </c>
      <c r="Q17" s="133">
        <v>147.80000000000001</v>
      </c>
      <c r="R17" s="133">
        <v>1.7</v>
      </c>
      <c r="S17" s="133">
        <v>1.4</v>
      </c>
      <c r="T17" s="133">
        <v>111.4</v>
      </c>
      <c r="U17" s="133">
        <v>72.900000000000006</v>
      </c>
      <c r="V17" s="133">
        <v>28</v>
      </c>
      <c r="W17" s="133">
        <v>80.781999999999996</v>
      </c>
      <c r="X17" s="133">
        <v>105.68</v>
      </c>
      <c r="Y17" s="133">
        <v>21.806000000000001</v>
      </c>
      <c r="Z17" s="133">
        <v>8.1</v>
      </c>
      <c r="AA17" s="133"/>
      <c r="AB17" s="133">
        <v>43.32</v>
      </c>
      <c r="AC17" s="133">
        <v>3.3090000000000002</v>
      </c>
      <c r="AD17" s="133">
        <v>3.52</v>
      </c>
      <c r="AE17" s="133"/>
      <c r="AF17" s="133"/>
      <c r="AG17" s="133"/>
      <c r="AH17" s="133"/>
      <c r="AI17" s="133"/>
      <c r="AJ17" s="133"/>
      <c r="AK17" s="133">
        <v>86.9</v>
      </c>
      <c r="AL17" s="133"/>
      <c r="AM17" s="133">
        <v>127.6</v>
      </c>
      <c r="AN17" s="133">
        <v>11</v>
      </c>
      <c r="AO17" s="133">
        <v>9.9</v>
      </c>
      <c r="AP17" s="133">
        <v>1</v>
      </c>
      <c r="AQ17" s="133"/>
      <c r="AR17" s="133">
        <v>61.2</v>
      </c>
      <c r="AS17" s="133">
        <v>111.9</v>
      </c>
      <c r="AT17" s="133">
        <v>7.5</v>
      </c>
      <c r="AU17" s="133"/>
      <c r="AV17" s="133">
        <v>0</v>
      </c>
      <c r="AW17" s="133">
        <v>100.5</v>
      </c>
      <c r="AX17" s="133"/>
      <c r="AY17" s="133"/>
      <c r="AZ17" s="133"/>
      <c r="BA17" s="133"/>
      <c r="BB17" s="133"/>
      <c r="BC17" s="133"/>
      <c r="BD17" s="133"/>
      <c r="BE17" s="133">
        <v>171.6</v>
      </c>
      <c r="BF17" s="133">
        <v>170.6</v>
      </c>
      <c r="BG17" s="133">
        <v>190.2</v>
      </c>
      <c r="BH17" s="133">
        <v>270.39999999999998</v>
      </c>
      <c r="BI17" s="133">
        <v>74.599999999999994</v>
      </c>
      <c r="BJ17" s="133">
        <v>36.1</v>
      </c>
      <c r="BK17" s="133">
        <v>0.3</v>
      </c>
      <c r="BL17" s="133">
        <v>42</v>
      </c>
      <c r="BM17" s="133">
        <v>38.6</v>
      </c>
      <c r="BN17" s="133">
        <v>6.2</v>
      </c>
      <c r="BO17" s="133">
        <v>6.5</v>
      </c>
      <c r="BP17" s="133">
        <v>6.8</v>
      </c>
      <c r="BQ17" s="133">
        <v>9.9</v>
      </c>
      <c r="BR17" s="133">
        <v>55.3</v>
      </c>
      <c r="BS17" s="133"/>
      <c r="BT17" s="133"/>
      <c r="BU17" s="133"/>
      <c r="BV17" s="133"/>
      <c r="BW17" s="133">
        <v>46.6</v>
      </c>
      <c r="BX17" s="133"/>
      <c r="BY17" s="133">
        <v>183.6</v>
      </c>
      <c r="BZ17" s="133">
        <v>198.7</v>
      </c>
      <c r="CA17" s="133">
        <v>204</v>
      </c>
      <c r="CB17" s="133">
        <v>294.3</v>
      </c>
      <c r="CC17" s="133">
        <v>205.5</v>
      </c>
      <c r="CD17" s="133">
        <v>106.5</v>
      </c>
      <c r="CE17" s="133">
        <v>67.900000000000006</v>
      </c>
      <c r="CF17" s="133">
        <v>3.2</v>
      </c>
      <c r="CG17" s="133">
        <v>175.5</v>
      </c>
      <c r="CH17" s="133">
        <v>175.2</v>
      </c>
      <c r="CI17" s="133">
        <v>183</v>
      </c>
      <c r="CJ17" s="133">
        <v>136.9</v>
      </c>
      <c r="CK17" s="133">
        <v>83.2</v>
      </c>
      <c r="CL17" s="133"/>
      <c r="CM17" s="133"/>
      <c r="CN17" s="133"/>
      <c r="CO17" s="133"/>
      <c r="CP17" s="133"/>
      <c r="CQ17" s="133"/>
      <c r="CR17" s="133"/>
      <c r="CS17" s="133">
        <v>28.1</v>
      </c>
      <c r="CT17" s="133">
        <v>0</v>
      </c>
      <c r="CU17" s="133">
        <v>15.9</v>
      </c>
      <c r="CV17" s="133">
        <v>57.3</v>
      </c>
      <c r="CW17" s="133">
        <v>6.5</v>
      </c>
      <c r="CX17" s="133">
        <v>184</v>
      </c>
      <c r="CY17" s="133"/>
      <c r="CZ17" s="133"/>
      <c r="DA17" s="133">
        <v>29.5</v>
      </c>
      <c r="DB17" s="133"/>
      <c r="DC17" s="133">
        <v>15.5</v>
      </c>
      <c r="DD17" s="133">
        <v>14.2</v>
      </c>
      <c r="DE17" s="133">
        <v>3</v>
      </c>
      <c r="DF17" s="133">
        <v>1.6</v>
      </c>
      <c r="DG17" s="133">
        <v>1.1000000000000001</v>
      </c>
      <c r="DH17" s="133">
        <v>2.1</v>
      </c>
      <c r="DI17" s="133">
        <v>8</v>
      </c>
      <c r="DJ17" s="133">
        <v>12</v>
      </c>
      <c r="DK17" s="133">
        <v>7.5</v>
      </c>
      <c r="DL17" s="133">
        <v>11.4</v>
      </c>
      <c r="DM17" s="133">
        <v>5.8</v>
      </c>
      <c r="DN17" s="133">
        <v>18.2</v>
      </c>
      <c r="DO17" s="133">
        <v>3.7</v>
      </c>
      <c r="DP17" s="133">
        <v>5.2</v>
      </c>
      <c r="DQ17" s="133">
        <v>3.2</v>
      </c>
      <c r="DR17" s="133">
        <v>0.9</v>
      </c>
      <c r="DS17" s="133">
        <v>3.5</v>
      </c>
      <c r="DT17" s="133">
        <v>3.6</v>
      </c>
      <c r="DU17" s="133">
        <v>4.7</v>
      </c>
      <c r="DV17" s="133">
        <v>5</v>
      </c>
      <c r="DW17" s="133">
        <v>3.5</v>
      </c>
      <c r="DX17" s="133">
        <v>2.5</v>
      </c>
      <c r="DY17" s="133">
        <v>14.2</v>
      </c>
      <c r="DZ17" s="133">
        <v>10</v>
      </c>
      <c r="EA17" s="133">
        <v>19.3</v>
      </c>
      <c r="EB17" s="133">
        <v>16.899999999999999</v>
      </c>
      <c r="EC17" s="133">
        <v>20.8</v>
      </c>
      <c r="ED17" s="133">
        <v>44</v>
      </c>
      <c r="EE17" s="133">
        <v>0</v>
      </c>
      <c r="EF17" s="133">
        <v>8.02</v>
      </c>
      <c r="EG17" s="133">
        <v>10.1</v>
      </c>
      <c r="EH17" s="133">
        <v>16.8</v>
      </c>
      <c r="EI17" s="133">
        <v>5</v>
      </c>
      <c r="EJ17" s="133">
        <v>9.9</v>
      </c>
      <c r="EK17" s="133">
        <v>0.6</v>
      </c>
      <c r="EL17" s="133">
        <v>1.2</v>
      </c>
      <c r="EM17" s="133">
        <v>0</v>
      </c>
      <c r="EN17" s="133">
        <v>0</v>
      </c>
      <c r="EO17" s="133">
        <v>1.8</v>
      </c>
      <c r="EP17" s="133">
        <v>1.5</v>
      </c>
      <c r="EQ17" s="133">
        <v>1.4</v>
      </c>
      <c r="ER17" s="133">
        <v>0</v>
      </c>
      <c r="ES17" s="133">
        <v>20.9</v>
      </c>
      <c r="ET17" s="133">
        <v>59.6</v>
      </c>
      <c r="EU17" s="133">
        <v>7.6</v>
      </c>
      <c r="EV17" s="133">
        <v>13.8</v>
      </c>
      <c r="EW17" s="133">
        <v>21.3</v>
      </c>
      <c r="EX17" s="133">
        <v>28.8</v>
      </c>
      <c r="EY17" s="254">
        <v>6201.6369999999997</v>
      </c>
      <c r="EZ17" s="254">
        <v>0</v>
      </c>
      <c r="FA17" s="254">
        <v>6201.6369999999997</v>
      </c>
      <c r="FB17" s="241"/>
      <c r="FC17" s="242"/>
      <c r="FD17" s="255">
        <v>0</v>
      </c>
      <c r="FE17" s="255">
        <v>4.0999999999999996</v>
      </c>
      <c r="FF17" s="255">
        <v>5.9</v>
      </c>
      <c r="FG17" s="256">
        <v>10.25986</v>
      </c>
      <c r="FH17" s="256">
        <v>4.5140000000000002</v>
      </c>
      <c r="FI17" s="256">
        <v>27.86178</v>
      </c>
      <c r="FJ17" s="256">
        <v>18.90587</v>
      </c>
      <c r="FK17" s="256">
        <v>7.5</v>
      </c>
      <c r="FL17" s="257"/>
      <c r="FM17" s="134">
        <v>42.8</v>
      </c>
      <c r="FN17" s="258">
        <v>121.84150999999999</v>
      </c>
      <c r="FO17" s="259"/>
      <c r="FP17" s="259"/>
      <c r="FQ17" s="71">
        <v>0.22916666666666666</v>
      </c>
      <c r="FR17" s="133">
        <f>[1]DESPACHO!B73</f>
        <v>2327.8279699999994</v>
      </c>
      <c r="FS17" s="133">
        <f>[1]DESPACHO!C73</f>
        <v>2327.8279699999994</v>
      </c>
      <c r="FT17" s="133">
        <f>[1]DESPACHO!D73</f>
        <v>662.4524100000001</v>
      </c>
      <c r="FU17" s="133">
        <f>[1]DESPACHO!E73</f>
        <v>616.94147300000009</v>
      </c>
      <c r="FV17" s="241"/>
      <c r="FW17" s="250"/>
      <c r="FX17" s="251"/>
      <c r="FY17" s="250"/>
      <c r="FZ17" s="251"/>
      <c r="GA17" s="251"/>
      <c r="GB17" s="251"/>
      <c r="GC17" s="250"/>
      <c r="GD17" s="251"/>
      <c r="GE17" s="250"/>
      <c r="GF17" s="251"/>
      <c r="GG17" s="251"/>
      <c r="GH17" s="251"/>
      <c r="GI17" s="252"/>
      <c r="GJ17" s="252"/>
      <c r="GK17" s="252"/>
      <c r="GL17" s="252"/>
      <c r="GM17" s="252"/>
      <c r="GN17" s="252"/>
      <c r="HA17" s="253"/>
    </row>
    <row r="18" spans="1:209" s="202" customFormat="1" ht="24.95" customHeight="1" x14ac:dyDescent="0.2">
      <c r="A18" s="71" t="s">
        <v>475</v>
      </c>
      <c r="B18" s="133">
        <v>494.8</v>
      </c>
      <c r="C18" s="133">
        <v>159.6</v>
      </c>
      <c r="D18" s="133"/>
      <c r="E18" s="133">
        <v>120.5</v>
      </c>
      <c r="F18" s="133">
        <v>75.400000000000006</v>
      </c>
      <c r="G18" s="133">
        <v>59.1</v>
      </c>
      <c r="H18" s="133">
        <v>62.9</v>
      </c>
      <c r="I18" s="133">
        <v>30.2</v>
      </c>
      <c r="J18" s="133">
        <v>0.6</v>
      </c>
      <c r="K18" s="133"/>
      <c r="L18" s="133"/>
      <c r="M18" s="133"/>
      <c r="N18" s="133"/>
      <c r="O18" s="133">
        <v>145.5</v>
      </c>
      <c r="P18" s="133">
        <v>148.19999999999999</v>
      </c>
      <c r="Q18" s="133">
        <v>147.6</v>
      </c>
      <c r="R18" s="133">
        <v>24</v>
      </c>
      <c r="S18" s="133">
        <v>14.9</v>
      </c>
      <c r="T18" s="133">
        <v>112.7</v>
      </c>
      <c r="U18" s="133">
        <v>72.900000000000006</v>
      </c>
      <c r="V18" s="133">
        <v>26.7</v>
      </c>
      <c r="W18" s="133">
        <v>79.974000000000004</v>
      </c>
      <c r="X18" s="133">
        <v>105.152</v>
      </c>
      <c r="Y18" s="133">
        <v>13.943</v>
      </c>
      <c r="Z18" s="133">
        <v>8.1</v>
      </c>
      <c r="AA18" s="133"/>
      <c r="AB18" s="133">
        <v>43.33</v>
      </c>
      <c r="AC18" s="133">
        <v>3.3</v>
      </c>
      <c r="AD18" s="133">
        <v>3.5219999999999998</v>
      </c>
      <c r="AE18" s="133"/>
      <c r="AF18" s="133"/>
      <c r="AG18" s="133"/>
      <c r="AH18" s="133"/>
      <c r="AI18" s="133"/>
      <c r="AJ18" s="133"/>
      <c r="AK18" s="133">
        <v>87.1</v>
      </c>
      <c r="AL18" s="133"/>
      <c r="AM18" s="133">
        <v>184.2</v>
      </c>
      <c r="AN18" s="133">
        <v>10.199999999999999</v>
      </c>
      <c r="AO18" s="133">
        <v>10</v>
      </c>
      <c r="AP18" s="133">
        <v>1.5</v>
      </c>
      <c r="AQ18" s="133"/>
      <c r="AR18" s="133">
        <v>60.1</v>
      </c>
      <c r="AS18" s="133">
        <v>110.7</v>
      </c>
      <c r="AT18" s="133">
        <v>7.5</v>
      </c>
      <c r="AU18" s="133"/>
      <c r="AV18" s="133">
        <v>0</v>
      </c>
      <c r="AW18" s="133">
        <v>100.4</v>
      </c>
      <c r="AX18" s="133"/>
      <c r="AY18" s="133"/>
      <c r="AZ18" s="133"/>
      <c r="BA18" s="133"/>
      <c r="BB18" s="133"/>
      <c r="BC18" s="133"/>
      <c r="BD18" s="133"/>
      <c r="BE18" s="133">
        <v>171.8</v>
      </c>
      <c r="BF18" s="133">
        <v>170.8</v>
      </c>
      <c r="BG18" s="133">
        <v>190.3</v>
      </c>
      <c r="BH18" s="133">
        <v>270.3</v>
      </c>
      <c r="BI18" s="133">
        <v>74.7</v>
      </c>
      <c r="BJ18" s="133">
        <v>36.1</v>
      </c>
      <c r="BK18" s="133">
        <v>5</v>
      </c>
      <c r="BL18" s="133">
        <v>48.5</v>
      </c>
      <c r="BM18" s="133">
        <v>41.2</v>
      </c>
      <c r="BN18" s="133">
        <v>6.5</v>
      </c>
      <c r="BO18" s="133">
        <v>6.9</v>
      </c>
      <c r="BP18" s="133">
        <v>6.8</v>
      </c>
      <c r="BQ18" s="133">
        <v>9.9</v>
      </c>
      <c r="BR18" s="133">
        <v>55.4</v>
      </c>
      <c r="BS18" s="133"/>
      <c r="BT18" s="133"/>
      <c r="BU18" s="133"/>
      <c r="BV18" s="133"/>
      <c r="BW18" s="133">
        <v>46.3</v>
      </c>
      <c r="BX18" s="133"/>
      <c r="BY18" s="133">
        <v>183.6</v>
      </c>
      <c r="BZ18" s="133">
        <v>198.2</v>
      </c>
      <c r="CA18" s="133">
        <v>203.7</v>
      </c>
      <c r="CB18" s="133">
        <v>294.89999999999998</v>
      </c>
      <c r="CC18" s="133">
        <v>203.7</v>
      </c>
      <c r="CD18" s="133">
        <v>106.9</v>
      </c>
      <c r="CE18" s="133">
        <v>106.5</v>
      </c>
      <c r="CF18" s="133">
        <v>3.4</v>
      </c>
      <c r="CG18" s="133">
        <v>123.7</v>
      </c>
      <c r="CH18" s="133">
        <v>123.9</v>
      </c>
      <c r="CI18" s="133">
        <v>153.6</v>
      </c>
      <c r="CJ18" s="133">
        <v>136.19999999999999</v>
      </c>
      <c r="CK18" s="133">
        <v>81.5</v>
      </c>
      <c r="CL18" s="133"/>
      <c r="CM18" s="133"/>
      <c r="CN18" s="133"/>
      <c r="CO18" s="133"/>
      <c r="CP18" s="133"/>
      <c r="CQ18" s="133"/>
      <c r="CR18" s="133"/>
      <c r="CS18" s="133">
        <v>20.3</v>
      </c>
      <c r="CT18" s="133">
        <v>0</v>
      </c>
      <c r="CU18" s="133">
        <v>15.9</v>
      </c>
      <c r="CV18" s="133">
        <v>57</v>
      </c>
      <c r="CW18" s="133">
        <v>6.5</v>
      </c>
      <c r="CX18" s="133">
        <v>8.6999999999999993</v>
      </c>
      <c r="CY18" s="133"/>
      <c r="CZ18" s="133"/>
      <c r="DA18" s="133">
        <v>29.4</v>
      </c>
      <c r="DB18" s="133"/>
      <c r="DC18" s="133">
        <v>15.5</v>
      </c>
      <c r="DD18" s="133">
        <v>12.9</v>
      </c>
      <c r="DE18" s="133">
        <v>3</v>
      </c>
      <c r="DF18" s="133">
        <v>1.6</v>
      </c>
      <c r="DG18" s="133">
        <v>1.1000000000000001</v>
      </c>
      <c r="DH18" s="133">
        <v>2.1</v>
      </c>
      <c r="DI18" s="133">
        <v>8</v>
      </c>
      <c r="DJ18" s="133">
        <v>12</v>
      </c>
      <c r="DK18" s="133">
        <v>7.5</v>
      </c>
      <c r="DL18" s="133">
        <v>11.3</v>
      </c>
      <c r="DM18" s="133">
        <v>5.9</v>
      </c>
      <c r="DN18" s="133">
        <v>18.100000000000001</v>
      </c>
      <c r="DO18" s="133">
        <v>3.7</v>
      </c>
      <c r="DP18" s="133">
        <v>5.2</v>
      </c>
      <c r="DQ18" s="133">
        <v>3.1</v>
      </c>
      <c r="DR18" s="133">
        <v>0.9</v>
      </c>
      <c r="DS18" s="133">
        <v>3.5</v>
      </c>
      <c r="DT18" s="133">
        <v>3.6</v>
      </c>
      <c r="DU18" s="133">
        <v>4.7</v>
      </c>
      <c r="DV18" s="133">
        <v>5</v>
      </c>
      <c r="DW18" s="133">
        <v>3.5</v>
      </c>
      <c r="DX18" s="133">
        <v>2.5</v>
      </c>
      <c r="DY18" s="133">
        <v>13.6</v>
      </c>
      <c r="DZ18" s="133">
        <v>10</v>
      </c>
      <c r="EA18" s="133">
        <v>19.5</v>
      </c>
      <c r="EB18" s="133">
        <v>16.899999999999999</v>
      </c>
      <c r="EC18" s="133">
        <v>20.8</v>
      </c>
      <c r="ED18" s="133">
        <v>44</v>
      </c>
      <c r="EE18" s="133">
        <v>0</v>
      </c>
      <c r="EF18" s="133">
        <v>6.73</v>
      </c>
      <c r="EG18" s="133">
        <v>10.6</v>
      </c>
      <c r="EH18" s="133">
        <v>16.8</v>
      </c>
      <c r="EI18" s="133">
        <v>5</v>
      </c>
      <c r="EJ18" s="133">
        <v>10</v>
      </c>
      <c r="EK18" s="133">
        <v>0.6</v>
      </c>
      <c r="EL18" s="133">
        <v>1.2</v>
      </c>
      <c r="EM18" s="133">
        <v>0.2</v>
      </c>
      <c r="EN18" s="133">
        <v>0.3</v>
      </c>
      <c r="EO18" s="133">
        <v>7</v>
      </c>
      <c r="EP18" s="133">
        <v>3.4</v>
      </c>
      <c r="EQ18" s="133">
        <v>3.7</v>
      </c>
      <c r="ER18" s="133">
        <v>0</v>
      </c>
      <c r="ES18" s="133">
        <v>20</v>
      </c>
      <c r="ET18" s="133">
        <v>55.6</v>
      </c>
      <c r="EU18" s="133">
        <v>7</v>
      </c>
      <c r="EV18" s="133">
        <v>12.6</v>
      </c>
      <c r="EW18" s="133">
        <v>15.4</v>
      </c>
      <c r="EX18" s="133">
        <v>24.3</v>
      </c>
      <c r="EY18" s="254">
        <v>6182.6509999999989</v>
      </c>
      <c r="EZ18" s="254">
        <v>0</v>
      </c>
      <c r="FA18" s="254">
        <v>6182.6509999999989</v>
      </c>
      <c r="FB18" s="241"/>
      <c r="FC18" s="242"/>
      <c r="FD18" s="255">
        <v>0</v>
      </c>
      <c r="FE18" s="255">
        <v>4.0999999999999996</v>
      </c>
      <c r="FF18" s="255">
        <v>5.9</v>
      </c>
      <c r="FG18" s="256">
        <v>10.22993</v>
      </c>
      <c r="FH18" s="256">
        <v>4.5129999999999999</v>
      </c>
      <c r="FI18" s="256">
        <v>27.87463</v>
      </c>
      <c r="FJ18" s="256">
        <v>18.905639999999998</v>
      </c>
      <c r="FK18" s="256">
        <v>7.5</v>
      </c>
      <c r="FL18" s="257"/>
      <c r="FM18" s="134">
        <v>42.84</v>
      </c>
      <c r="FN18" s="258">
        <v>121.86320000000001</v>
      </c>
      <c r="FO18" s="259"/>
      <c r="FP18" s="259"/>
      <c r="FQ18" s="71">
        <v>0.25</v>
      </c>
      <c r="FR18" s="133">
        <f>[1]DESPACHO!B74</f>
        <v>2344.2029099999995</v>
      </c>
      <c r="FS18" s="133">
        <f>[1]DESPACHO!C74</f>
        <v>2344.2029099999995</v>
      </c>
      <c r="FT18" s="133">
        <f>[1]DESPACHO!D74</f>
        <v>662.4524100000001</v>
      </c>
      <c r="FU18" s="133">
        <f>[1]DESPACHO!E74</f>
        <v>619.95561200000009</v>
      </c>
      <c r="FV18" s="241"/>
      <c r="FW18" s="250"/>
      <c r="FX18" s="251"/>
      <c r="FY18" s="250"/>
      <c r="FZ18" s="251"/>
      <c r="GA18" s="251"/>
      <c r="GB18" s="251"/>
      <c r="GC18" s="250"/>
      <c r="GD18" s="251"/>
      <c r="GE18" s="250"/>
      <c r="GF18" s="251"/>
      <c r="GG18" s="251"/>
      <c r="GH18" s="251"/>
      <c r="GI18" s="252"/>
      <c r="GJ18" s="252"/>
      <c r="GK18" s="252"/>
      <c r="GL18" s="252"/>
      <c r="GM18" s="252"/>
      <c r="GN18" s="252"/>
      <c r="HA18" s="253"/>
    </row>
    <row r="19" spans="1:209" s="202" customFormat="1" ht="24.95" customHeight="1" x14ac:dyDescent="0.2">
      <c r="A19" s="71" t="s">
        <v>476</v>
      </c>
      <c r="B19" s="133">
        <v>491.5</v>
      </c>
      <c r="C19" s="133">
        <v>149.6</v>
      </c>
      <c r="D19" s="133"/>
      <c r="E19" s="133">
        <v>119.5</v>
      </c>
      <c r="F19" s="133">
        <v>87.7</v>
      </c>
      <c r="G19" s="133">
        <v>59.1</v>
      </c>
      <c r="H19" s="133">
        <v>62.8</v>
      </c>
      <c r="I19" s="133">
        <v>30.4</v>
      </c>
      <c r="J19" s="133">
        <v>0.6</v>
      </c>
      <c r="K19" s="133"/>
      <c r="L19" s="133"/>
      <c r="M19" s="133"/>
      <c r="N19" s="133"/>
      <c r="O19" s="133">
        <v>144.69999999999999</v>
      </c>
      <c r="P19" s="133">
        <v>147.30000000000001</v>
      </c>
      <c r="Q19" s="133">
        <v>148</v>
      </c>
      <c r="R19" s="133">
        <v>18.7</v>
      </c>
      <c r="S19" s="133">
        <v>12.7</v>
      </c>
      <c r="T19" s="133">
        <v>109.8</v>
      </c>
      <c r="U19" s="133">
        <v>73</v>
      </c>
      <c r="V19" s="133">
        <v>27</v>
      </c>
      <c r="W19" s="133">
        <v>79.89</v>
      </c>
      <c r="X19" s="133">
        <v>104.917</v>
      </c>
      <c r="Y19" s="133">
        <v>13.945</v>
      </c>
      <c r="Z19" s="133">
        <v>8.1999999999999993</v>
      </c>
      <c r="AA19" s="133"/>
      <c r="AB19" s="133">
        <v>42.83</v>
      </c>
      <c r="AC19" s="133">
        <v>3.2050000000000001</v>
      </c>
      <c r="AD19" s="133">
        <v>3.53</v>
      </c>
      <c r="AE19" s="133"/>
      <c r="AF19" s="133"/>
      <c r="AG19" s="133"/>
      <c r="AH19" s="133"/>
      <c r="AI19" s="133"/>
      <c r="AJ19" s="133"/>
      <c r="AK19" s="133">
        <v>68.400000000000006</v>
      </c>
      <c r="AL19" s="133"/>
      <c r="AM19" s="133">
        <v>213</v>
      </c>
      <c r="AN19" s="133">
        <v>10.9</v>
      </c>
      <c r="AO19" s="133">
        <v>9.9</v>
      </c>
      <c r="AP19" s="133">
        <v>0.9</v>
      </c>
      <c r="AQ19" s="133"/>
      <c r="AR19" s="133">
        <v>60.2</v>
      </c>
      <c r="AS19" s="133">
        <v>105.3</v>
      </c>
      <c r="AT19" s="133">
        <v>7.3</v>
      </c>
      <c r="AU19" s="133"/>
      <c r="AV19" s="133">
        <v>0</v>
      </c>
      <c r="AW19" s="133">
        <v>100.5</v>
      </c>
      <c r="AX19" s="133"/>
      <c r="AY19" s="133"/>
      <c r="AZ19" s="133"/>
      <c r="BA19" s="133"/>
      <c r="BB19" s="133"/>
      <c r="BC19" s="133"/>
      <c r="BD19" s="133"/>
      <c r="BE19" s="133">
        <v>172</v>
      </c>
      <c r="BF19" s="133">
        <v>171.1</v>
      </c>
      <c r="BG19" s="133">
        <v>190.1</v>
      </c>
      <c r="BH19" s="133">
        <v>270.60000000000002</v>
      </c>
      <c r="BI19" s="133">
        <v>74.7</v>
      </c>
      <c r="BJ19" s="133">
        <v>36.200000000000003</v>
      </c>
      <c r="BK19" s="133">
        <v>21.7</v>
      </c>
      <c r="BL19" s="133">
        <v>59.5</v>
      </c>
      <c r="BM19" s="133">
        <v>46.6</v>
      </c>
      <c r="BN19" s="133">
        <v>9.3000000000000007</v>
      </c>
      <c r="BO19" s="133">
        <v>9</v>
      </c>
      <c r="BP19" s="133">
        <v>6.8</v>
      </c>
      <c r="BQ19" s="133">
        <v>9</v>
      </c>
      <c r="BR19" s="133">
        <v>55.6</v>
      </c>
      <c r="BS19" s="133"/>
      <c r="BT19" s="133"/>
      <c r="BU19" s="133"/>
      <c r="BV19" s="133"/>
      <c r="BW19" s="133">
        <v>46.2</v>
      </c>
      <c r="BX19" s="133"/>
      <c r="BY19" s="133">
        <v>183.1</v>
      </c>
      <c r="BZ19" s="133">
        <v>198.7</v>
      </c>
      <c r="CA19" s="133">
        <v>204.2</v>
      </c>
      <c r="CB19" s="133">
        <v>294.39999999999998</v>
      </c>
      <c r="CC19" s="133">
        <v>203.3</v>
      </c>
      <c r="CD19" s="133">
        <v>104.7</v>
      </c>
      <c r="CE19" s="133">
        <v>71.2</v>
      </c>
      <c r="CF19" s="133">
        <v>3.4</v>
      </c>
      <c r="CG19" s="133">
        <v>125.6</v>
      </c>
      <c r="CH19" s="133">
        <v>126.2</v>
      </c>
      <c r="CI19" s="133">
        <v>153.80000000000001</v>
      </c>
      <c r="CJ19" s="133">
        <v>136.6</v>
      </c>
      <c r="CK19" s="133">
        <v>81</v>
      </c>
      <c r="CL19" s="133"/>
      <c r="CM19" s="133"/>
      <c r="CN19" s="133"/>
      <c r="CO19" s="133"/>
      <c r="CP19" s="133"/>
      <c r="CQ19" s="133"/>
      <c r="CR19" s="133"/>
      <c r="CS19" s="133">
        <v>72.7</v>
      </c>
      <c r="CT19" s="133">
        <v>0</v>
      </c>
      <c r="CU19" s="133">
        <v>16.3</v>
      </c>
      <c r="CV19" s="133">
        <v>56.6</v>
      </c>
      <c r="CW19" s="133">
        <v>6.5</v>
      </c>
      <c r="CX19" s="133">
        <v>148.5</v>
      </c>
      <c r="CY19" s="133"/>
      <c r="CZ19" s="133"/>
      <c r="DA19" s="133">
        <v>29.5</v>
      </c>
      <c r="DB19" s="133"/>
      <c r="DC19" s="133">
        <v>15.6</v>
      </c>
      <c r="DD19" s="133">
        <v>14</v>
      </c>
      <c r="DE19" s="133">
        <v>3</v>
      </c>
      <c r="DF19" s="133">
        <v>1.6</v>
      </c>
      <c r="DG19" s="133">
        <v>1.1000000000000001</v>
      </c>
      <c r="DH19" s="133">
        <v>2.1</v>
      </c>
      <c r="DI19" s="133">
        <v>7.5</v>
      </c>
      <c r="DJ19" s="133">
        <v>12.3</v>
      </c>
      <c r="DK19" s="133">
        <v>7.4</v>
      </c>
      <c r="DL19" s="133">
        <v>11.1</v>
      </c>
      <c r="DM19" s="133">
        <v>5.8</v>
      </c>
      <c r="DN19" s="133">
        <v>17.899999999999999</v>
      </c>
      <c r="DO19" s="133">
        <v>3.7</v>
      </c>
      <c r="DP19" s="133">
        <v>5.2</v>
      </c>
      <c r="DQ19" s="133">
        <v>3.1</v>
      </c>
      <c r="DR19" s="133">
        <v>1.1000000000000001</v>
      </c>
      <c r="DS19" s="133">
        <v>3.5</v>
      </c>
      <c r="DT19" s="133">
        <v>3.6</v>
      </c>
      <c r="DU19" s="133">
        <v>4.7</v>
      </c>
      <c r="DV19" s="133">
        <v>5</v>
      </c>
      <c r="DW19" s="133">
        <v>3.5</v>
      </c>
      <c r="DX19" s="133">
        <v>2.5</v>
      </c>
      <c r="DY19" s="133">
        <v>13.2</v>
      </c>
      <c r="DZ19" s="133">
        <v>10</v>
      </c>
      <c r="EA19" s="133">
        <v>19.7</v>
      </c>
      <c r="EB19" s="133">
        <v>16.899999999999999</v>
      </c>
      <c r="EC19" s="133">
        <v>20.7</v>
      </c>
      <c r="ED19" s="133">
        <v>43.8</v>
      </c>
      <c r="EE19" s="133">
        <v>0</v>
      </c>
      <c r="EF19" s="133">
        <v>7.77</v>
      </c>
      <c r="EG19" s="133">
        <v>10.5</v>
      </c>
      <c r="EH19" s="133">
        <v>16.8</v>
      </c>
      <c r="EI19" s="133">
        <v>5</v>
      </c>
      <c r="EJ19" s="133">
        <v>9.9</v>
      </c>
      <c r="EK19" s="133">
        <v>0.2</v>
      </c>
      <c r="EL19" s="133">
        <v>0.1</v>
      </c>
      <c r="EM19" s="133">
        <v>1.1000000000000001</v>
      </c>
      <c r="EN19" s="133">
        <v>1.2</v>
      </c>
      <c r="EO19" s="133">
        <v>10.7</v>
      </c>
      <c r="EP19" s="133">
        <v>3.2</v>
      </c>
      <c r="EQ19" s="133">
        <v>2.6</v>
      </c>
      <c r="ER19" s="133">
        <v>0.1</v>
      </c>
      <c r="ES19" s="133">
        <v>15.4</v>
      </c>
      <c r="ET19" s="133">
        <v>44.9</v>
      </c>
      <c r="EU19" s="133">
        <v>8.9</v>
      </c>
      <c r="EV19" s="133">
        <v>13.3</v>
      </c>
      <c r="EW19" s="133">
        <v>16</v>
      </c>
      <c r="EX19" s="133">
        <v>17.5</v>
      </c>
      <c r="EY19" s="254">
        <v>6354.7870000000012</v>
      </c>
      <c r="EZ19" s="254">
        <v>0</v>
      </c>
      <c r="FA19" s="254">
        <v>6354.7870000000012</v>
      </c>
      <c r="FB19" s="241"/>
      <c r="FC19" s="242"/>
      <c r="FD19" s="255">
        <v>0</v>
      </c>
      <c r="FE19" s="255">
        <v>4.0999999999999996</v>
      </c>
      <c r="FF19" s="255">
        <v>5.9</v>
      </c>
      <c r="FG19" s="256">
        <v>10.33273</v>
      </c>
      <c r="FH19" s="256">
        <v>4.5119999999999996</v>
      </c>
      <c r="FI19" s="256">
        <v>27.89978</v>
      </c>
      <c r="FJ19" s="256">
        <v>18.9054</v>
      </c>
      <c r="FK19" s="256">
        <v>7.5</v>
      </c>
      <c r="FL19" s="257"/>
      <c r="FM19" s="134">
        <v>42.85</v>
      </c>
      <c r="FN19" s="258">
        <v>121.99991</v>
      </c>
      <c r="FO19" s="259"/>
      <c r="FP19" s="259"/>
      <c r="FQ19" s="71">
        <v>0.27083333333333331</v>
      </c>
      <c r="FR19" s="133">
        <f>[1]DESPACHO!B75</f>
        <v>2344.2029099999995</v>
      </c>
      <c r="FS19" s="133">
        <f>[1]DESPACHO!C75</f>
        <v>2344.2029099999995</v>
      </c>
      <c r="FT19" s="133">
        <f>[1]DESPACHO!D75</f>
        <v>662.4524100000001</v>
      </c>
      <c r="FU19" s="133">
        <f>[1]DESPACHO!E75</f>
        <v>634.23915900000009</v>
      </c>
      <c r="FV19" s="241"/>
      <c r="FW19" s="250"/>
      <c r="FX19" s="251"/>
      <c r="FY19" s="250"/>
      <c r="FZ19" s="251"/>
      <c r="GA19" s="251"/>
      <c r="GB19" s="251"/>
      <c r="GC19" s="250"/>
      <c r="GD19" s="251"/>
      <c r="GE19" s="250"/>
      <c r="GF19" s="251"/>
      <c r="GG19" s="251"/>
      <c r="GH19" s="251"/>
      <c r="GI19" s="252"/>
      <c r="GJ19" s="252"/>
      <c r="GK19" s="252"/>
      <c r="GL19" s="252"/>
      <c r="GM19" s="252"/>
      <c r="GN19" s="252"/>
      <c r="HA19" s="253"/>
    </row>
    <row r="20" spans="1:209" s="202" customFormat="1" ht="24.95" customHeight="1" x14ac:dyDescent="0.2">
      <c r="A20" s="71" t="s">
        <v>477</v>
      </c>
      <c r="B20" s="133">
        <v>493.7</v>
      </c>
      <c r="C20" s="133">
        <v>159.1</v>
      </c>
      <c r="D20" s="133"/>
      <c r="E20" s="133">
        <v>130.6</v>
      </c>
      <c r="F20" s="133">
        <v>92.1</v>
      </c>
      <c r="G20" s="133">
        <v>55.2</v>
      </c>
      <c r="H20" s="133">
        <v>63.7</v>
      </c>
      <c r="I20" s="133">
        <v>30.5</v>
      </c>
      <c r="J20" s="133">
        <v>0.6</v>
      </c>
      <c r="K20" s="133"/>
      <c r="L20" s="133"/>
      <c r="M20" s="133"/>
      <c r="N20" s="133"/>
      <c r="O20" s="133">
        <v>144.6</v>
      </c>
      <c r="P20" s="133">
        <v>147</v>
      </c>
      <c r="Q20" s="133">
        <v>148.19999999999999</v>
      </c>
      <c r="R20" s="133">
        <v>22.2</v>
      </c>
      <c r="S20" s="133">
        <v>15.9</v>
      </c>
      <c r="T20" s="133">
        <v>103.7</v>
      </c>
      <c r="U20" s="133">
        <v>73.5</v>
      </c>
      <c r="V20" s="133">
        <v>26.7</v>
      </c>
      <c r="W20" s="133">
        <v>80.215000000000003</v>
      </c>
      <c r="X20" s="133">
        <v>106.53700000000001</v>
      </c>
      <c r="Y20" s="133">
        <v>24.582999999999998</v>
      </c>
      <c r="Z20" s="133">
        <v>8.1999999999999993</v>
      </c>
      <c r="AA20" s="133"/>
      <c r="AB20" s="133">
        <v>44.25</v>
      </c>
      <c r="AC20" s="133">
        <v>3.2</v>
      </c>
      <c r="AD20" s="133">
        <v>3.58</v>
      </c>
      <c r="AE20" s="133"/>
      <c r="AF20" s="133"/>
      <c r="AG20" s="133"/>
      <c r="AH20" s="133"/>
      <c r="AI20" s="133"/>
      <c r="AJ20" s="133"/>
      <c r="AK20" s="133">
        <v>40.5</v>
      </c>
      <c r="AL20" s="133"/>
      <c r="AM20" s="133">
        <v>222.2</v>
      </c>
      <c r="AN20" s="133">
        <v>20.399999999999999</v>
      </c>
      <c r="AO20" s="133">
        <v>9.9</v>
      </c>
      <c r="AP20" s="133">
        <v>1.9</v>
      </c>
      <c r="AQ20" s="133"/>
      <c r="AR20" s="133">
        <v>0</v>
      </c>
      <c r="AS20" s="133">
        <v>107.3</v>
      </c>
      <c r="AT20" s="133">
        <v>7.5</v>
      </c>
      <c r="AU20" s="133"/>
      <c r="AV20" s="133">
        <v>0</v>
      </c>
      <c r="AW20" s="133">
        <v>101.5</v>
      </c>
      <c r="AX20" s="133"/>
      <c r="AY20" s="133"/>
      <c r="AZ20" s="133"/>
      <c r="BA20" s="133"/>
      <c r="BB20" s="133"/>
      <c r="BC20" s="133"/>
      <c r="BD20" s="133"/>
      <c r="BE20" s="133">
        <v>171.3</v>
      </c>
      <c r="BF20" s="133">
        <v>170.5</v>
      </c>
      <c r="BG20" s="133">
        <v>189.5</v>
      </c>
      <c r="BH20" s="133">
        <v>270.60000000000002</v>
      </c>
      <c r="BI20" s="133">
        <v>74.5</v>
      </c>
      <c r="BJ20" s="133">
        <v>36.1</v>
      </c>
      <c r="BK20" s="133">
        <v>9.6</v>
      </c>
      <c r="BL20" s="133">
        <v>56.1</v>
      </c>
      <c r="BM20" s="133">
        <v>47.1</v>
      </c>
      <c r="BN20" s="133">
        <v>8</v>
      </c>
      <c r="BO20" s="133">
        <v>7.5</v>
      </c>
      <c r="BP20" s="133">
        <v>6.8</v>
      </c>
      <c r="BQ20" s="133">
        <v>9.4</v>
      </c>
      <c r="BR20" s="133">
        <v>56</v>
      </c>
      <c r="BS20" s="133"/>
      <c r="BT20" s="133"/>
      <c r="BU20" s="133"/>
      <c r="BV20" s="133"/>
      <c r="BW20" s="133">
        <v>46.6</v>
      </c>
      <c r="BX20" s="133"/>
      <c r="BY20" s="133">
        <v>183.3</v>
      </c>
      <c r="BZ20" s="133">
        <v>198.9</v>
      </c>
      <c r="CA20" s="133">
        <v>202.7</v>
      </c>
      <c r="CB20" s="133">
        <v>293.8</v>
      </c>
      <c r="CC20" s="133">
        <v>204.2</v>
      </c>
      <c r="CD20" s="133">
        <v>106.7</v>
      </c>
      <c r="CE20" s="133">
        <v>142.6</v>
      </c>
      <c r="CF20" s="133">
        <v>3.3</v>
      </c>
      <c r="CG20" s="133">
        <v>126.5</v>
      </c>
      <c r="CH20" s="133">
        <v>126.6</v>
      </c>
      <c r="CI20" s="133">
        <v>153.6</v>
      </c>
      <c r="CJ20" s="133">
        <v>135.69999999999999</v>
      </c>
      <c r="CK20" s="133">
        <v>81.2</v>
      </c>
      <c r="CL20" s="133"/>
      <c r="CM20" s="133"/>
      <c r="CN20" s="133"/>
      <c r="CO20" s="133"/>
      <c r="CP20" s="133"/>
      <c r="CQ20" s="133"/>
      <c r="CR20" s="133"/>
      <c r="CS20" s="133">
        <v>111.7</v>
      </c>
      <c r="CT20" s="133">
        <v>0</v>
      </c>
      <c r="CU20" s="133">
        <v>16</v>
      </c>
      <c r="CV20" s="133">
        <v>56.6</v>
      </c>
      <c r="CW20" s="133">
        <v>6.5</v>
      </c>
      <c r="CX20" s="133">
        <v>232.6</v>
      </c>
      <c r="CY20" s="133"/>
      <c r="CZ20" s="133"/>
      <c r="DA20" s="133">
        <v>29.5</v>
      </c>
      <c r="DB20" s="133"/>
      <c r="DC20" s="133">
        <v>15.7</v>
      </c>
      <c r="DD20" s="133">
        <v>10.4</v>
      </c>
      <c r="DE20" s="133">
        <v>3</v>
      </c>
      <c r="DF20" s="133">
        <v>1.6</v>
      </c>
      <c r="DG20" s="133">
        <v>1.1000000000000001</v>
      </c>
      <c r="DH20" s="133">
        <v>2</v>
      </c>
      <c r="DI20" s="133">
        <v>7.5</v>
      </c>
      <c r="DJ20" s="133">
        <v>12.3</v>
      </c>
      <c r="DK20" s="133">
        <v>7.3</v>
      </c>
      <c r="DL20" s="133">
        <v>10.199999999999999</v>
      </c>
      <c r="DM20" s="133">
        <v>5.9</v>
      </c>
      <c r="DN20" s="133">
        <v>18</v>
      </c>
      <c r="DO20" s="133">
        <v>3.7</v>
      </c>
      <c r="DP20" s="133">
        <v>5.6</v>
      </c>
      <c r="DQ20" s="133">
        <v>3.1</v>
      </c>
      <c r="DR20" s="133">
        <v>1.1000000000000001</v>
      </c>
      <c r="DS20" s="133">
        <v>3.5</v>
      </c>
      <c r="DT20" s="133">
        <v>3.7</v>
      </c>
      <c r="DU20" s="133">
        <v>4.7</v>
      </c>
      <c r="DV20" s="133">
        <v>5</v>
      </c>
      <c r="DW20" s="133">
        <v>3.5</v>
      </c>
      <c r="DX20" s="133">
        <v>2.5</v>
      </c>
      <c r="DY20" s="133">
        <v>13.6</v>
      </c>
      <c r="DZ20" s="133">
        <v>10</v>
      </c>
      <c r="EA20" s="133">
        <v>19.7</v>
      </c>
      <c r="EB20" s="133">
        <v>16.899999999999999</v>
      </c>
      <c r="EC20" s="133">
        <v>20.7</v>
      </c>
      <c r="ED20" s="133">
        <v>44</v>
      </c>
      <c r="EE20" s="133">
        <v>0</v>
      </c>
      <c r="EF20" s="133">
        <v>7.74</v>
      </c>
      <c r="EG20" s="133">
        <v>10.1</v>
      </c>
      <c r="EH20" s="133">
        <v>16.399999999999999</v>
      </c>
      <c r="EI20" s="133">
        <v>4.9000000000000004</v>
      </c>
      <c r="EJ20" s="133">
        <v>9.6999999999999993</v>
      </c>
      <c r="EK20" s="133">
        <v>0.6</v>
      </c>
      <c r="EL20" s="133">
        <v>0.6</v>
      </c>
      <c r="EM20" s="133">
        <v>1.8</v>
      </c>
      <c r="EN20" s="133">
        <v>2</v>
      </c>
      <c r="EO20" s="133">
        <v>7.6</v>
      </c>
      <c r="EP20" s="133">
        <v>7.1</v>
      </c>
      <c r="EQ20" s="133">
        <v>6.3</v>
      </c>
      <c r="ER20" s="133">
        <v>0.1</v>
      </c>
      <c r="ES20" s="133">
        <v>15.3</v>
      </c>
      <c r="ET20" s="133">
        <v>47.4</v>
      </c>
      <c r="EU20" s="133">
        <v>11.3</v>
      </c>
      <c r="EV20" s="133">
        <v>14.7</v>
      </c>
      <c r="EW20" s="133">
        <v>11.9</v>
      </c>
      <c r="EX20" s="133">
        <v>14.2</v>
      </c>
      <c r="EY20" s="254">
        <v>6506.7050000000027</v>
      </c>
      <c r="EZ20" s="254">
        <v>0</v>
      </c>
      <c r="FA20" s="254">
        <v>6506.7050000000027</v>
      </c>
      <c r="FB20" s="241"/>
      <c r="FC20" s="242"/>
      <c r="FD20" s="255">
        <v>0</v>
      </c>
      <c r="FE20" s="255">
        <v>4.2</v>
      </c>
      <c r="FF20" s="255">
        <v>5.8</v>
      </c>
      <c r="FG20" s="256">
        <v>10.40166</v>
      </c>
      <c r="FH20" s="256">
        <v>4.5119999999999996</v>
      </c>
      <c r="FI20" s="256">
        <v>27.941749999999999</v>
      </c>
      <c r="FJ20" s="256">
        <v>18.904620000000001</v>
      </c>
      <c r="FK20" s="256">
        <v>7.5</v>
      </c>
      <c r="FL20" s="257"/>
      <c r="FM20" s="134">
        <v>43.09</v>
      </c>
      <c r="FN20" s="258">
        <v>122.35003</v>
      </c>
      <c r="FO20" s="259"/>
      <c r="FP20" s="259"/>
      <c r="FQ20" s="71">
        <v>0.29166666666666669</v>
      </c>
      <c r="FR20" s="133">
        <f>[1]DESPACHO!B76</f>
        <v>2344.2029099999995</v>
      </c>
      <c r="FS20" s="133">
        <f>[1]DESPACHO!C76</f>
        <v>2344.2029099999995</v>
      </c>
      <c r="FT20" s="133">
        <f>[1]DESPACHO!D76</f>
        <v>662.4524100000001</v>
      </c>
      <c r="FU20" s="133">
        <f>[1]DESPACHO!E76</f>
        <v>646.00538500000005</v>
      </c>
      <c r="FV20" s="241"/>
      <c r="FW20" s="250"/>
      <c r="FX20" s="251"/>
      <c r="FY20" s="250"/>
      <c r="FZ20" s="251"/>
      <c r="GA20" s="251"/>
      <c r="GB20" s="251"/>
      <c r="GC20" s="250"/>
      <c r="GD20" s="251"/>
      <c r="GE20" s="250"/>
      <c r="GF20" s="251"/>
      <c r="GG20" s="251"/>
      <c r="GH20" s="251"/>
      <c r="GI20" s="252"/>
      <c r="GJ20" s="252"/>
      <c r="GK20" s="252"/>
      <c r="GL20" s="252"/>
      <c r="GM20" s="252"/>
      <c r="GN20" s="252"/>
      <c r="HA20" s="253"/>
    </row>
    <row r="21" spans="1:209" s="202" customFormat="1" ht="24.95" customHeight="1" x14ac:dyDescent="0.2">
      <c r="A21" s="71" t="s">
        <v>478</v>
      </c>
      <c r="B21" s="133">
        <v>544.20000000000005</v>
      </c>
      <c r="C21" s="133">
        <v>180.7</v>
      </c>
      <c r="D21" s="133"/>
      <c r="E21" s="133">
        <v>127.2</v>
      </c>
      <c r="F21" s="133">
        <v>78.099999999999994</v>
      </c>
      <c r="G21" s="133">
        <v>54.8</v>
      </c>
      <c r="H21" s="133">
        <v>63.3</v>
      </c>
      <c r="I21" s="133">
        <v>30.2</v>
      </c>
      <c r="J21" s="133">
        <v>0.6</v>
      </c>
      <c r="K21" s="133"/>
      <c r="L21" s="133"/>
      <c r="M21" s="133"/>
      <c r="N21" s="133"/>
      <c r="O21" s="133">
        <v>145.1</v>
      </c>
      <c r="P21" s="133">
        <v>147.69999999999999</v>
      </c>
      <c r="Q21" s="133">
        <v>148.9</v>
      </c>
      <c r="R21" s="133">
        <v>39.4</v>
      </c>
      <c r="S21" s="133">
        <v>29.6</v>
      </c>
      <c r="T21" s="133">
        <v>92.2</v>
      </c>
      <c r="U21" s="133">
        <v>72.400000000000006</v>
      </c>
      <c r="V21" s="133">
        <v>27.6</v>
      </c>
      <c r="W21" s="133">
        <v>78.641000000000005</v>
      </c>
      <c r="X21" s="133">
        <v>104.423</v>
      </c>
      <c r="Y21" s="133">
        <v>13.707000000000001</v>
      </c>
      <c r="Z21" s="133">
        <v>7.8</v>
      </c>
      <c r="AA21" s="133"/>
      <c r="AB21" s="133">
        <v>42.91</v>
      </c>
      <c r="AC21" s="133">
        <v>3.206</v>
      </c>
      <c r="AD21" s="133">
        <v>3.58</v>
      </c>
      <c r="AE21" s="133"/>
      <c r="AF21" s="133"/>
      <c r="AG21" s="133"/>
      <c r="AH21" s="133"/>
      <c r="AI21" s="133"/>
      <c r="AJ21" s="133"/>
      <c r="AK21" s="133">
        <v>45.7</v>
      </c>
      <c r="AL21" s="133"/>
      <c r="AM21" s="133">
        <v>183.7</v>
      </c>
      <c r="AN21" s="133">
        <v>19.5</v>
      </c>
      <c r="AO21" s="133">
        <v>9.9</v>
      </c>
      <c r="AP21" s="133">
        <v>2.2000000000000002</v>
      </c>
      <c r="AQ21" s="133"/>
      <c r="AR21" s="133">
        <v>0</v>
      </c>
      <c r="AS21" s="133">
        <v>105.9</v>
      </c>
      <c r="AT21" s="133">
        <v>7.1</v>
      </c>
      <c r="AU21" s="133"/>
      <c r="AV21" s="133">
        <v>0</v>
      </c>
      <c r="AW21" s="133">
        <v>99.7</v>
      </c>
      <c r="AX21" s="133"/>
      <c r="AY21" s="133"/>
      <c r="AZ21" s="133"/>
      <c r="BA21" s="133"/>
      <c r="BB21" s="133"/>
      <c r="BC21" s="133"/>
      <c r="BD21" s="133"/>
      <c r="BE21" s="133">
        <v>171.4</v>
      </c>
      <c r="BF21" s="133">
        <v>170.7</v>
      </c>
      <c r="BG21" s="133">
        <v>188.8</v>
      </c>
      <c r="BH21" s="133">
        <v>270.60000000000002</v>
      </c>
      <c r="BI21" s="133">
        <v>74.8</v>
      </c>
      <c r="BJ21" s="133">
        <v>36.200000000000003</v>
      </c>
      <c r="BK21" s="133">
        <v>25.3</v>
      </c>
      <c r="BL21" s="133">
        <v>71.400000000000006</v>
      </c>
      <c r="BM21" s="133">
        <v>54.5</v>
      </c>
      <c r="BN21" s="133">
        <v>10.1</v>
      </c>
      <c r="BO21" s="133">
        <v>8.4</v>
      </c>
      <c r="BP21" s="133">
        <v>6.8</v>
      </c>
      <c r="BQ21" s="133">
        <v>9.3000000000000007</v>
      </c>
      <c r="BR21" s="133">
        <v>54.7</v>
      </c>
      <c r="BS21" s="133"/>
      <c r="BT21" s="133"/>
      <c r="BU21" s="133"/>
      <c r="BV21" s="133"/>
      <c r="BW21" s="133">
        <v>69.3</v>
      </c>
      <c r="BX21" s="133"/>
      <c r="BY21" s="133">
        <v>182.5</v>
      </c>
      <c r="BZ21" s="133">
        <v>199.4</v>
      </c>
      <c r="CA21" s="133">
        <v>203.6</v>
      </c>
      <c r="CB21" s="133">
        <v>294.89999999999998</v>
      </c>
      <c r="CC21" s="133">
        <v>204.4</v>
      </c>
      <c r="CD21" s="133">
        <v>106.7</v>
      </c>
      <c r="CE21" s="133">
        <v>134.5</v>
      </c>
      <c r="CF21" s="133">
        <v>3.4</v>
      </c>
      <c r="CG21" s="133">
        <v>170.2</v>
      </c>
      <c r="CH21" s="133">
        <v>170.3</v>
      </c>
      <c r="CI21" s="133">
        <v>172.2</v>
      </c>
      <c r="CJ21" s="133">
        <v>136.6</v>
      </c>
      <c r="CK21" s="133">
        <v>81.2</v>
      </c>
      <c r="CL21" s="133"/>
      <c r="CM21" s="133"/>
      <c r="CN21" s="133"/>
      <c r="CO21" s="133"/>
      <c r="CP21" s="133"/>
      <c r="CQ21" s="133"/>
      <c r="CR21" s="133"/>
      <c r="CS21" s="133">
        <v>97.7</v>
      </c>
      <c r="CT21" s="133">
        <v>0</v>
      </c>
      <c r="CU21" s="133">
        <v>15.9</v>
      </c>
      <c r="CV21" s="133">
        <v>55.6</v>
      </c>
      <c r="CW21" s="133">
        <v>6.5</v>
      </c>
      <c r="CX21" s="133">
        <v>228.9</v>
      </c>
      <c r="CY21" s="133"/>
      <c r="CZ21" s="133"/>
      <c r="DA21" s="133">
        <v>29.5</v>
      </c>
      <c r="DB21" s="133"/>
      <c r="DC21" s="133">
        <v>15.7</v>
      </c>
      <c r="DD21" s="133">
        <v>13</v>
      </c>
      <c r="DE21" s="133">
        <v>3</v>
      </c>
      <c r="DF21" s="133">
        <v>1.6</v>
      </c>
      <c r="DG21" s="133">
        <v>1.1000000000000001</v>
      </c>
      <c r="DH21" s="133">
        <v>2</v>
      </c>
      <c r="DI21" s="133">
        <v>7.4</v>
      </c>
      <c r="DJ21" s="133">
        <v>12.3</v>
      </c>
      <c r="DK21" s="133">
        <v>7.5</v>
      </c>
      <c r="DL21" s="133">
        <v>9.8000000000000007</v>
      </c>
      <c r="DM21" s="133">
        <v>5.8</v>
      </c>
      <c r="DN21" s="133">
        <v>18</v>
      </c>
      <c r="DO21" s="133">
        <v>3.7</v>
      </c>
      <c r="DP21" s="133">
        <v>5.9</v>
      </c>
      <c r="DQ21" s="133">
        <v>3.1</v>
      </c>
      <c r="DR21" s="133">
        <v>1.1000000000000001</v>
      </c>
      <c r="DS21" s="133">
        <v>3.5</v>
      </c>
      <c r="DT21" s="133">
        <v>3.7</v>
      </c>
      <c r="DU21" s="133">
        <v>4.7</v>
      </c>
      <c r="DV21" s="133">
        <v>5</v>
      </c>
      <c r="DW21" s="133">
        <v>3.5</v>
      </c>
      <c r="DX21" s="133">
        <v>2.5</v>
      </c>
      <c r="DY21" s="133">
        <v>13.6</v>
      </c>
      <c r="DZ21" s="133">
        <v>10</v>
      </c>
      <c r="EA21" s="133">
        <v>19.600000000000001</v>
      </c>
      <c r="EB21" s="133">
        <v>16.899999999999999</v>
      </c>
      <c r="EC21" s="133">
        <v>20.5</v>
      </c>
      <c r="ED21" s="133">
        <v>44.3</v>
      </c>
      <c r="EE21" s="133">
        <v>0</v>
      </c>
      <c r="EF21" s="133">
        <v>7.87</v>
      </c>
      <c r="EG21" s="133">
        <v>10.7</v>
      </c>
      <c r="EH21" s="133">
        <v>16.2</v>
      </c>
      <c r="EI21" s="133">
        <v>4.8</v>
      </c>
      <c r="EJ21" s="133">
        <v>9.9</v>
      </c>
      <c r="EK21" s="133">
        <v>0.7</v>
      </c>
      <c r="EL21" s="133">
        <v>1.3</v>
      </c>
      <c r="EM21" s="133">
        <v>7.5</v>
      </c>
      <c r="EN21" s="133">
        <v>3.4</v>
      </c>
      <c r="EO21" s="133">
        <v>7.2</v>
      </c>
      <c r="EP21" s="133">
        <v>8.6</v>
      </c>
      <c r="EQ21" s="133">
        <v>8.1</v>
      </c>
      <c r="ER21" s="133">
        <v>0.1</v>
      </c>
      <c r="ES21" s="133">
        <v>14.7</v>
      </c>
      <c r="ET21" s="133">
        <v>43</v>
      </c>
      <c r="EU21" s="133">
        <v>12.2</v>
      </c>
      <c r="EV21" s="133">
        <v>15.5</v>
      </c>
      <c r="EW21" s="133">
        <v>11</v>
      </c>
      <c r="EX21" s="133">
        <v>13.8</v>
      </c>
      <c r="EY21" s="254">
        <v>6681.6369999999997</v>
      </c>
      <c r="EZ21" s="254">
        <v>0</v>
      </c>
      <c r="FA21" s="254">
        <v>6681.6369999999997</v>
      </c>
      <c r="FB21" s="241"/>
      <c r="FC21" s="242"/>
      <c r="FD21" s="255">
        <v>0</v>
      </c>
      <c r="FE21" s="255">
        <v>4</v>
      </c>
      <c r="FF21" s="255">
        <v>5.8</v>
      </c>
      <c r="FG21" s="256">
        <v>10.99058</v>
      </c>
      <c r="FH21" s="256">
        <v>4.5140000000000002</v>
      </c>
      <c r="FI21" s="256">
        <v>27.88672</v>
      </c>
      <c r="FJ21" s="256">
        <v>18.905059999999999</v>
      </c>
      <c r="FK21" s="256">
        <v>7.5</v>
      </c>
      <c r="FL21" s="257"/>
      <c r="FM21" s="134">
        <v>42.88</v>
      </c>
      <c r="FN21" s="258">
        <v>122.47636</v>
      </c>
      <c r="FO21" s="259"/>
      <c r="FP21" s="259"/>
      <c r="FQ21" s="71">
        <v>0.3125</v>
      </c>
      <c r="FR21" s="133">
        <f>[1]DESPACHO!B77</f>
        <v>2344.2029099999995</v>
      </c>
      <c r="FS21" s="133">
        <f>[1]DESPACHO!C77</f>
        <v>2344.2029099999995</v>
      </c>
      <c r="FT21" s="133">
        <f>[1]DESPACHO!D77</f>
        <v>662.4524100000001</v>
      </c>
      <c r="FU21" s="133">
        <f>[1]DESPACHO!E77</f>
        <v>663.43973100000005</v>
      </c>
      <c r="FV21" s="241"/>
      <c r="FW21" s="250"/>
      <c r="FX21" s="251"/>
      <c r="FY21" s="250"/>
      <c r="FZ21" s="251"/>
      <c r="GA21" s="251"/>
      <c r="GB21" s="251"/>
      <c r="GC21" s="250"/>
      <c r="GD21" s="251"/>
      <c r="GE21" s="250"/>
      <c r="GF21" s="251"/>
      <c r="GG21" s="251"/>
      <c r="GH21" s="251"/>
      <c r="GI21" s="252"/>
      <c r="GJ21" s="252"/>
      <c r="GK21" s="252"/>
      <c r="GL21" s="252"/>
      <c r="GM21" s="252"/>
      <c r="GN21" s="252"/>
      <c r="HA21" s="253"/>
    </row>
    <row r="22" spans="1:209" s="202" customFormat="1" ht="24.95" customHeight="1" x14ac:dyDescent="0.2">
      <c r="A22" s="75" t="s">
        <v>479</v>
      </c>
      <c r="B22" s="140">
        <v>547.5</v>
      </c>
      <c r="C22" s="140">
        <v>179.5</v>
      </c>
      <c r="D22" s="140"/>
      <c r="E22" s="140">
        <v>130.69999999999999</v>
      </c>
      <c r="F22" s="140">
        <v>97.1</v>
      </c>
      <c r="G22" s="140">
        <v>60.3</v>
      </c>
      <c r="H22" s="140">
        <v>63.9</v>
      </c>
      <c r="I22" s="140">
        <v>30.4</v>
      </c>
      <c r="J22" s="140">
        <v>0.6</v>
      </c>
      <c r="K22" s="140"/>
      <c r="L22" s="140"/>
      <c r="M22" s="140"/>
      <c r="N22" s="140"/>
      <c r="O22" s="140">
        <v>144.5</v>
      </c>
      <c r="P22" s="140">
        <v>146.5</v>
      </c>
      <c r="Q22" s="140">
        <v>146.6</v>
      </c>
      <c r="R22" s="140">
        <v>62.1</v>
      </c>
      <c r="S22" s="140">
        <v>44.3</v>
      </c>
      <c r="T22" s="140">
        <v>101.9</v>
      </c>
      <c r="U22" s="140">
        <v>75.3</v>
      </c>
      <c r="V22" s="140">
        <v>28.6</v>
      </c>
      <c r="W22" s="140">
        <v>23.393000000000001</v>
      </c>
      <c r="X22" s="140">
        <v>103.217</v>
      </c>
      <c r="Y22" s="140">
        <v>13.29</v>
      </c>
      <c r="Z22" s="140">
        <v>7.6</v>
      </c>
      <c r="AA22" s="140"/>
      <c r="AB22" s="140">
        <v>42.86</v>
      </c>
      <c r="AC22" s="140">
        <v>3.2050000000000001</v>
      </c>
      <c r="AD22" s="140">
        <v>3.59</v>
      </c>
      <c r="AE22" s="140"/>
      <c r="AF22" s="140"/>
      <c r="AG22" s="140"/>
      <c r="AH22" s="140"/>
      <c r="AI22" s="140"/>
      <c r="AJ22" s="140"/>
      <c r="AK22" s="140">
        <v>50.6</v>
      </c>
      <c r="AL22" s="140"/>
      <c r="AM22" s="140">
        <v>174.1</v>
      </c>
      <c r="AN22" s="140">
        <v>15.4</v>
      </c>
      <c r="AO22" s="140">
        <v>9.9</v>
      </c>
      <c r="AP22" s="140">
        <v>1.3</v>
      </c>
      <c r="AQ22" s="140"/>
      <c r="AR22" s="140">
        <v>0</v>
      </c>
      <c r="AS22" s="140">
        <v>111.2</v>
      </c>
      <c r="AT22" s="140">
        <v>7.4</v>
      </c>
      <c r="AU22" s="140"/>
      <c r="AV22" s="140">
        <v>0</v>
      </c>
      <c r="AW22" s="140">
        <v>99.8</v>
      </c>
      <c r="AX22" s="140"/>
      <c r="AY22" s="140"/>
      <c r="AZ22" s="140"/>
      <c r="BA22" s="140"/>
      <c r="BB22" s="140"/>
      <c r="BC22" s="140"/>
      <c r="BD22" s="140"/>
      <c r="BE22" s="140">
        <v>173.6</v>
      </c>
      <c r="BF22" s="140">
        <v>172.5</v>
      </c>
      <c r="BG22" s="140">
        <v>190.8</v>
      </c>
      <c r="BH22" s="140">
        <v>271.89999999999998</v>
      </c>
      <c r="BI22" s="140">
        <v>75.599999999999994</v>
      </c>
      <c r="BJ22" s="140">
        <v>36.299999999999997</v>
      </c>
      <c r="BK22" s="140">
        <v>27.2</v>
      </c>
      <c r="BL22" s="140">
        <v>68.2</v>
      </c>
      <c r="BM22" s="140">
        <v>56.1</v>
      </c>
      <c r="BN22" s="140">
        <v>12.9</v>
      </c>
      <c r="BO22" s="140">
        <v>9.1</v>
      </c>
      <c r="BP22" s="140">
        <v>6.8</v>
      </c>
      <c r="BQ22" s="140">
        <v>9.3000000000000007</v>
      </c>
      <c r="BR22" s="140">
        <v>56.4</v>
      </c>
      <c r="BS22" s="140"/>
      <c r="BT22" s="140"/>
      <c r="BU22" s="140"/>
      <c r="BV22" s="140"/>
      <c r="BW22" s="140">
        <v>69.7</v>
      </c>
      <c r="BX22" s="140"/>
      <c r="BY22" s="140">
        <v>184</v>
      </c>
      <c r="BZ22" s="140">
        <v>196.9</v>
      </c>
      <c r="CA22" s="140">
        <v>200.8</v>
      </c>
      <c r="CB22" s="140">
        <v>292</v>
      </c>
      <c r="CC22" s="140">
        <v>205.8</v>
      </c>
      <c r="CD22" s="140">
        <v>107</v>
      </c>
      <c r="CE22" s="140">
        <v>140.80000000000001</v>
      </c>
      <c r="CF22" s="140">
        <v>3.4</v>
      </c>
      <c r="CG22" s="140">
        <v>181.9</v>
      </c>
      <c r="CH22" s="140">
        <v>182.8</v>
      </c>
      <c r="CI22" s="140">
        <v>184.5</v>
      </c>
      <c r="CJ22" s="140">
        <v>136</v>
      </c>
      <c r="CK22" s="140">
        <v>81</v>
      </c>
      <c r="CL22" s="140"/>
      <c r="CM22" s="140"/>
      <c r="CN22" s="140"/>
      <c r="CO22" s="140"/>
      <c r="CP22" s="140"/>
      <c r="CQ22" s="140"/>
      <c r="CR22" s="140"/>
      <c r="CS22" s="140">
        <v>22.7</v>
      </c>
      <c r="CT22" s="140">
        <v>40.5</v>
      </c>
      <c r="CU22" s="140">
        <v>16</v>
      </c>
      <c r="CV22" s="140">
        <v>56.9</v>
      </c>
      <c r="CW22" s="140">
        <v>6.5</v>
      </c>
      <c r="CX22" s="140">
        <v>228.3</v>
      </c>
      <c r="CY22" s="140"/>
      <c r="CZ22" s="140"/>
      <c r="DA22" s="140">
        <v>29.4</v>
      </c>
      <c r="DB22" s="140"/>
      <c r="DC22" s="140">
        <v>15.7</v>
      </c>
      <c r="DD22" s="140">
        <v>13.6</v>
      </c>
      <c r="DE22" s="140">
        <v>3</v>
      </c>
      <c r="DF22" s="140">
        <v>1.6</v>
      </c>
      <c r="DG22" s="140">
        <v>1.1000000000000001</v>
      </c>
      <c r="DH22" s="140">
        <v>2</v>
      </c>
      <c r="DI22" s="140">
        <v>6.7</v>
      </c>
      <c r="DJ22" s="140">
        <v>12.3</v>
      </c>
      <c r="DK22" s="140">
        <v>7.5</v>
      </c>
      <c r="DL22" s="140">
        <v>10</v>
      </c>
      <c r="DM22" s="140">
        <v>5.9</v>
      </c>
      <c r="DN22" s="140">
        <v>18.100000000000001</v>
      </c>
      <c r="DO22" s="140">
        <v>3.7</v>
      </c>
      <c r="DP22" s="140">
        <v>6.3</v>
      </c>
      <c r="DQ22" s="140">
        <v>3.1</v>
      </c>
      <c r="DR22" s="140">
        <v>1.1000000000000001</v>
      </c>
      <c r="DS22" s="140">
        <v>3.5</v>
      </c>
      <c r="DT22" s="140">
        <v>3.7</v>
      </c>
      <c r="DU22" s="140">
        <v>4.7</v>
      </c>
      <c r="DV22" s="140">
        <v>5</v>
      </c>
      <c r="DW22" s="140">
        <v>3.5</v>
      </c>
      <c r="DX22" s="140">
        <v>2.5</v>
      </c>
      <c r="DY22" s="140">
        <v>14.5</v>
      </c>
      <c r="DZ22" s="140">
        <v>10</v>
      </c>
      <c r="EA22" s="140">
        <v>19.7</v>
      </c>
      <c r="EB22" s="140">
        <v>16.899999999999999</v>
      </c>
      <c r="EC22" s="140">
        <v>20.3</v>
      </c>
      <c r="ED22" s="140">
        <v>44.4</v>
      </c>
      <c r="EE22" s="140">
        <v>0</v>
      </c>
      <c r="EF22" s="140">
        <v>8.11</v>
      </c>
      <c r="EG22" s="140">
        <v>10.4</v>
      </c>
      <c r="EH22" s="140">
        <v>16.100000000000001</v>
      </c>
      <c r="EI22" s="140">
        <v>4.8</v>
      </c>
      <c r="EJ22" s="140">
        <v>9.9</v>
      </c>
      <c r="EK22" s="140">
        <v>0.7</v>
      </c>
      <c r="EL22" s="140">
        <v>1.3</v>
      </c>
      <c r="EM22" s="140">
        <v>9.8000000000000007</v>
      </c>
      <c r="EN22" s="140">
        <v>5.8</v>
      </c>
      <c r="EO22" s="140">
        <v>9</v>
      </c>
      <c r="EP22" s="140">
        <v>10.9</v>
      </c>
      <c r="EQ22" s="140">
        <v>8.6999999999999993</v>
      </c>
      <c r="ER22" s="140">
        <v>0.5</v>
      </c>
      <c r="ES22" s="140">
        <v>15</v>
      </c>
      <c r="ET22" s="140">
        <v>43.5</v>
      </c>
      <c r="EU22" s="140">
        <v>11.6</v>
      </c>
      <c r="EV22" s="140">
        <v>15.7</v>
      </c>
      <c r="EW22" s="140">
        <v>14.2</v>
      </c>
      <c r="EX22" s="140">
        <v>9.6</v>
      </c>
      <c r="EY22" s="264">
        <v>6726.2649999999994</v>
      </c>
      <c r="EZ22" s="264">
        <v>0</v>
      </c>
      <c r="FA22" s="264">
        <v>6726.2649999999994</v>
      </c>
      <c r="FB22" s="241"/>
      <c r="FC22" s="242"/>
      <c r="FD22" s="269">
        <v>0</v>
      </c>
      <c r="FE22" s="269">
        <v>3.8</v>
      </c>
      <c r="FF22" s="269">
        <v>5.8</v>
      </c>
      <c r="FG22" s="270">
        <v>10.99034</v>
      </c>
      <c r="FH22" s="270">
        <v>4.51</v>
      </c>
      <c r="FI22" s="270">
        <v>27.86102</v>
      </c>
      <c r="FJ22" s="270">
        <v>18.90549</v>
      </c>
      <c r="FK22" s="270">
        <v>7.5</v>
      </c>
      <c r="FL22" s="271"/>
      <c r="FM22" s="272">
        <v>43.21</v>
      </c>
      <c r="FN22" s="273">
        <v>122.57685000000001</v>
      </c>
      <c r="FO22" s="259"/>
      <c r="FP22" s="259"/>
      <c r="FQ22" s="75">
        <v>0.33333333333333331</v>
      </c>
      <c r="FR22" s="140">
        <f>[1]DESPACHO!B78</f>
        <v>2303.9760799999995</v>
      </c>
      <c r="FS22" s="140">
        <f>[1]DESPACHO!C78</f>
        <v>2303.9760799999995</v>
      </c>
      <c r="FT22" s="140">
        <f>[1]DESPACHO!D78</f>
        <v>702.67923999999994</v>
      </c>
      <c r="FU22" s="140">
        <f>[1]DESPACHO!E78</f>
        <v>669.63862500000005</v>
      </c>
      <c r="FV22" s="241"/>
      <c r="FW22" s="250"/>
      <c r="FX22" s="251"/>
      <c r="FY22" s="250"/>
      <c r="FZ22" s="251"/>
      <c r="GA22" s="251"/>
      <c r="GB22" s="251"/>
      <c r="GC22" s="250"/>
      <c r="GD22" s="251"/>
      <c r="GE22" s="250"/>
      <c r="GF22" s="251"/>
      <c r="GG22" s="251"/>
      <c r="GH22" s="251"/>
      <c r="GI22" s="252"/>
      <c r="GJ22" s="252"/>
      <c r="GK22" s="252"/>
      <c r="GL22" s="252"/>
      <c r="GM22" s="252"/>
      <c r="GN22" s="252"/>
      <c r="HA22" s="253"/>
    </row>
    <row r="23" spans="1:209" s="202" customFormat="1" ht="24.95" customHeight="1" x14ac:dyDescent="0.2">
      <c r="A23" s="71" t="s">
        <v>480</v>
      </c>
      <c r="B23" s="133">
        <v>546</v>
      </c>
      <c r="C23" s="133">
        <v>178</v>
      </c>
      <c r="D23" s="133"/>
      <c r="E23" s="133">
        <v>128.6</v>
      </c>
      <c r="F23" s="133">
        <v>91.5</v>
      </c>
      <c r="G23" s="133">
        <v>63.1</v>
      </c>
      <c r="H23" s="133">
        <v>64</v>
      </c>
      <c r="I23" s="133">
        <v>30.4</v>
      </c>
      <c r="J23" s="133">
        <v>0.6</v>
      </c>
      <c r="K23" s="133"/>
      <c r="L23" s="133"/>
      <c r="M23" s="133"/>
      <c r="N23" s="133"/>
      <c r="O23" s="133">
        <v>145.19999999999999</v>
      </c>
      <c r="P23" s="133">
        <v>147.80000000000001</v>
      </c>
      <c r="Q23" s="133">
        <v>149.19999999999999</v>
      </c>
      <c r="R23" s="133">
        <v>121</v>
      </c>
      <c r="S23" s="133">
        <v>78.099999999999994</v>
      </c>
      <c r="T23" s="133">
        <v>104.7</v>
      </c>
      <c r="U23" s="133">
        <v>72.8</v>
      </c>
      <c r="V23" s="133">
        <v>29.2</v>
      </c>
      <c r="W23" s="133">
        <v>84.834999999999994</v>
      </c>
      <c r="X23" s="133">
        <v>105.006</v>
      </c>
      <c r="Y23" s="133">
        <v>13.952999999999999</v>
      </c>
      <c r="Z23" s="133">
        <v>7.6</v>
      </c>
      <c r="AA23" s="133"/>
      <c r="AB23" s="133">
        <v>43.12</v>
      </c>
      <c r="AC23" s="133">
        <v>3.2090000000000001</v>
      </c>
      <c r="AD23" s="133">
        <v>3.601</v>
      </c>
      <c r="AE23" s="133"/>
      <c r="AF23" s="133"/>
      <c r="AG23" s="133"/>
      <c r="AH23" s="133"/>
      <c r="AI23" s="133"/>
      <c r="AJ23" s="133"/>
      <c r="AK23" s="133">
        <v>50.9</v>
      </c>
      <c r="AL23" s="133"/>
      <c r="AM23" s="133">
        <v>167.6</v>
      </c>
      <c r="AN23" s="133">
        <v>25.1</v>
      </c>
      <c r="AO23" s="133">
        <v>9.9</v>
      </c>
      <c r="AP23" s="133">
        <v>2.4</v>
      </c>
      <c r="AQ23" s="133"/>
      <c r="AR23" s="133">
        <v>0</v>
      </c>
      <c r="AS23" s="133">
        <v>110.3</v>
      </c>
      <c r="AT23" s="133">
        <v>7.3</v>
      </c>
      <c r="AU23" s="133"/>
      <c r="AV23" s="133">
        <v>0</v>
      </c>
      <c r="AW23" s="133">
        <v>100.5</v>
      </c>
      <c r="AX23" s="133"/>
      <c r="AY23" s="133"/>
      <c r="AZ23" s="133"/>
      <c r="BA23" s="133"/>
      <c r="BB23" s="133"/>
      <c r="BC23" s="133"/>
      <c r="BD23" s="133"/>
      <c r="BE23" s="133">
        <v>171.8</v>
      </c>
      <c r="BF23" s="133">
        <v>170.9</v>
      </c>
      <c r="BG23" s="133">
        <v>190.1</v>
      </c>
      <c r="BH23" s="133">
        <v>269.89999999999998</v>
      </c>
      <c r="BI23" s="133">
        <v>75</v>
      </c>
      <c r="BJ23" s="133">
        <v>36.1</v>
      </c>
      <c r="BK23" s="133">
        <v>33</v>
      </c>
      <c r="BL23" s="133">
        <v>59</v>
      </c>
      <c r="BM23" s="133">
        <v>56.1</v>
      </c>
      <c r="BN23" s="133">
        <v>12.2</v>
      </c>
      <c r="BO23" s="133">
        <v>9.1</v>
      </c>
      <c r="BP23" s="133">
        <v>6.8</v>
      </c>
      <c r="BQ23" s="133">
        <v>9.1999999999999993</v>
      </c>
      <c r="BR23" s="133">
        <v>55.2</v>
      </c>
      <c r="BS23" s="133"/>
      <c r="BT23" s="133"/>
      <c r="BU23" s="133"/>
      <c r="BV23" s="133"/>
      <c r="BW23" s="133">
        <v>70.099999999999994</v>
      </c>
      <c r="BX23" s="133"/>
      <c r="BY23" s="133">
        <v>183.3</v>
      </c>
      <c r="BZ23" s="133">
        <v>198.6</v>
      </c>
      <c r="CA23" s="133">
        <v>203.2</v>
      </c>
      <c r="CB23" s="133">
        <v>294.7</v>
      </c>
      <c r="CC23" s="133">
        <v>204.7</v>
      </c>
      <c r="CD23" s="133">
        <v>107.6</v>
      </c>
      <c r="CE23" s="133">
        <v>131.69999999999999</v>
      </c>
      <c r="CF23" s="133">
        <v>3.4</v>
      </c>
      <c r="CG23" s="133">
        <v>185.2</v>
      </c>
      <c r="CH23" s="133">
        <v>185.7</v>
      </c>
      <c r="CI23" s="133">
        <v>184.5</v>
      </c>
      <c r="CJ23" s="133">
        <v>136.69999999999999</v>
      </c>
      <c r="CK23" s="133">
        <v>81.900000000000006</v>
      </c>
      <c r="CL23" s="133"/>
      <c r="CM23" s="133"/>
      <c r="CN23" s="133"/>
      <c r="CO23" s="133"/>
      <c r="CP23" s="133"/>
      <c r="CQ23" s="133"/>
      <c r="CR23" s="133"/>
      <c r="CS23" s="133">
        <v>22</v>
      </c>
      <c r="CT23" s="133">
        <v>22.3</v>
      </c>
      <c r="CU23" s="133">
        <v>16</v>
      </c>
      <c r="CV23" s="133">
        <v>56.9</v>
      </c>
      <c r="CW23" s="133">
        <v>6.5</v>
      </c>
      <c r="CX23" s="133">
        <v>228.9</v>
      </c>
      <c r="CY23" s="133"/>
      <c r="CZ23" s="133"/>
      <c r="DA23" s="133">
        <v>29.4</v>
      </c>
      <c r="DB23" s="133"/>
      <c r="DC23" s="133">
        <v>15.8</v>
      </c>
      <c r="DD23" s="133">
        <v>14.1</v>
      </c>
      <c r="DE23" s="133">
        <v>3</v>
      </c>
      <c r="DF23" s="133">
        <v>1.6</v>
      </c>
      <c r="DG23" s="133">
        <v>1.1000000000000001</v>
      </c>
      <c r="DH23" s="133">
        <v>2</v>
      </c>
      <c r="DI23" s="133">
        <v>6.7</v>
      </c>
      <c r="DJ23" s="133">
        <v>11.9</v>
      </c>
      <c r="DK23" s="133">
        <v>7.4</v>
      </c>
      <c r="DL23" s="133">
        <v>10</v>
      </c>
      <c r="DM23" s="133">
        <v>6</v>
      </c>
      <c r="DN23" s="133">
        <v>18.3</v>
      </c>
      <c r="DO23" s="133">
        <v>3.7</v>
      </c>
      <c r="DP23" s="133">
        <v>6.3</v>
      </c>
      <c r="DQ23" s="133">
        <v>3.1</v>
      </c>
      <c r="DR23" s="133">
        <v>1.3</v>
      </c>
      <c r="DS23" s="133">
        <v>3.5</v>
      </c>
      <c r="DT23" s="133">
        <v>3.7</v>
      </c>
      <c r="DU23" s="133">
        <v>4.7</v>
      </c>
      <c r="DV23" s="133">
        <v>5</v>
      </c>
      <c r="DW23" s="133">
        <v>3.5</v>
      </c>
      <c r="DX23" s="133">
        <v>2.5</v>
      </c>
      <c r="DY23" s="133">
        <v>14.9</v>
      </c>
      <c r="DZ23" s="133">
        <v>10</v>
      </c>
      <c r="EA23" s="133">
        <v>19.7</v>
      </c>
      <c r="EB23" s="133">
        <v>16.899999999999999</v>
      </c>
      <c r="EC23" s="133">
        <v>20.7</v>
      </c>
      <c r="ED23" s="133">
        <v>45.6</v>
      </c>
      <c r="EE23" s="133">
        <v>8.5</v>
      </c>
      <c r="EF23" s="133">
        <v>7.61</v>
      </c>
      <c r="EG23" s="133">
        <v>10.8</v>
      </c>
      <c r="EH23" s="133">
        <v>15.8</v>
      </c>
      <c r="EI23" s="133">
        <v>4.8</v>
      </c>
      <c r="EJ23" s="133">
        <v>11</v>
      </c>
      <c r="EK23" s="133">
        <v>0.7</v>
      </c>
      <c r="EL23" s="133">
        <v>1.3</v>
      </c>
      <c r="EM23" s="133">
        <v>11.9</v>
      </c>
      <c r="EN23" s="133">
        <v>12.3</v>
      </c>
      <c r="EO23" s="133">
        <v>14.3</v>
      </c>
      <c r="EP23" s="133">
        <v>13.6</v>
      </c>
      <c r="EQ23" s="133">
        <v>11.8</v>
      </c>
      <c r="ER23" s="133">
        <v>0.8</v>
      </c>
      <c r="ES23" s="133">
        <v>14.8</v>
      </c>
      <c r="ET23" s="133">
        <v>50.4</v>
      </c>
      <c r="EU23" s="133">
        <v>15.6</v>
      </c>
      <c r="EV23" s="133">
        <v>15.4</v>
      </c>
      <c r="EW23" s="133">
        <v>12.8</v>
      </c>
      <c r="EX23" s="133">
        <v>14.9</v>
      </c>
      <c r="EY23" s="254">
        <v>6905.333999999998</v>
      </c>
      <c r="EZ23" s="254">
        <v>0</v>
      </c>
      <c r="FA23" s="254">
        <v>6905.333999999998</v>
      </c>
      <c r="FB23" s="241"/>
      <c r="FC23" s="242"/>
      <c r="FD23" s="255">
        <v>0</v>
      </c>
      <c r="FE23" s="255">
        <v>3.7</v>
      </c>
      <c r="FF23" s="255">
        <v>5.8</v>
      </c>
      <c r="FG23" s="256">
        <v>10.87621</v>
      </c>
      <c r="FH23" s="256">
        <v>4.5060000000000002</v>
      </c>
      <c r="FI23" s="256">
        <v>27.7196</v>
      </c>
      <c r="FJ23" s="256">
        <v>18.905529999999999</v>
      </c>
      <c r="FK23" s="256">
        <v>7.5</v>
      </c>
      <c r="FL23" s="257"/>
      <c r="FM23" s="134">
        <v>43.35</v>
      </c>
      <c r="FN23" s="258">
        <v>122.35733999999999</v>
      </c>
      <c r="FO23" s="259"/>
      <c r="FP23" s="259"/>
      <c r="FQ23" s="71">
        <v>0.35416666666666669</v>
      </c>
      <c r="FR23" s="133">
        <f>[1]DESPACHO!B79</f>
        <v>2303.9760799999995</v>
      </c>
      <c r="FS23" s="133">
        <f>[1]DESPACHO!C79</f>
        <v>2303.9760799999995</v>
      </c>
      <c r="FT23" s="133">
        <f>[1]DESPACHO!D79</f>
        <v>702.67923999999994</v>
      </c>
      <c r="FU23" s="133">
        <f>[1]DESPACHO!E79</f>
        <v>685.72337300000004</v>
      </c>
      <c r="FV23" s="241"/>
      <c r="FW23" s="250"/>
      <c r="FX23" s="251"/>
      <c r="FY23" s="250"/>
      <c r="FZ23" s="251"/>
      <c r="GA23" s="251"/>
      <c r="GB23" s="251"/>
      <c r="GC23" s="250"/>
      <c r="GD23" s="251"/>
      <c r="GE23" s="250"/>
      <c r="GF23" s="251"/>
      <c r="GG23" s="251"/>
      <c r="GH23" s="251"/>
      <c r="GI23" s="252"/>
      <c r="GJ23" s="252"/>
      <c r="GK23" s="252"/>
      <c r="GL23" s="252"/>
      <c r="GM23" s="252"/>
      <c r="GN23" s="252"/>
      <c r="HA23" s="253"/>
    </row>
    <row r="24" spans="1:209" s="202" customFormat="1" ht="24.95" customHeight="1" x14ac:dyDescent="0.2">
      <c r="A24" s="71" t="s">
        <v>481</v>
      </c>
      <c r="B24" s="133">
        <v>538.6</v>
      </c>
      <c r="C24" s="133">
        <v>178.7</v>
      </c>
      <c r="D24" s="133"/>
      <c r="E24" s="133">
        <v>124.1</v>
      </c>
      <c r="F24" s="133">
        <v>89.6</v>
      </c>
      <c r="G24" s="133">
        <v>64.099999999999994</v>
      </c>
      <c r="H24" s="133">
        <v>62.5</v>
      </c>
      <c r="I24" s="133">
        <v>27.4</v>
      </c>
      <c r="J24" s="133">
        <v>0.6</v>
      </c>
      <c r="K24" s="133"/>
      <c r="L24" s="133"/>
      <c r="M24" s="133"/>
      <c r="N24" s="133"/>
      <c r="O24" s="133">
        <v>145.4</v>
      </c>
      <c r="P24" s="133">
        <v>147.9</v>
      </c>
      <c r="Q24" s="133">
        <v>148.9</v>
      </c>
      <c r="R24" s="133">
        <v>134.19999999999999</v>
      </c>
      <c r="S24" s="133">
        <v>99.8</v>
      </c>
      <c r="T24" s="133">
        <v>81.7</v>
      </c>
      <c r="U24" s="133">
        <v>71.7</v>
      </c>
      <c r="V24" s="133">
        <v>27.5</v>
      </c>
      <c r="W24" s="133">
        <v>82.846000000000004</v>
      </c>
      <c r="X24" s="133">
        <v>103.11499999999999</v>
      </c>
      <c r="Y24" s="133">
        <v>13.502000000000001</v>
      </c>
      <c r="Z24" s="133">
        <v>7.6</v>
      </c>
      <c r="AA24" s="133"/>
      <c r="AB24" s="133">
        <v>42.43</v>
      </c>
      <c r="AC24" s="133">
        <v>3.2090000000000001</v>
      </c>
      <c r="AD24" s="133">
        <v>3.5990000000000002</v>
      </c>
      <c r="AE24" s="133"/>
      <c r="AF24" s="133"/>
      <c r="AG24" s="133"/>
      <c r="AH24" s="133"/>
      <c r="AI24" s="133"/>
      <c r="AJ24" s="133"/>
      <c r="AK24" s="133">
        <v>50.7</v>
      </c>
      <c r="AL24" s="133"/>
      <c r="AM24" s="133">
        <v>189.1</v>
      </c>
      <c r="AN24" s="133">
        <v>38</v>
      </c>
      <c r="AO24" s="133">
        <v>9.9</v>
      </c>
      <c r="AP24" s="133">
        <v>2.7</v>
      </c>
      <c r="AQ24" s="133"/>
      <c r="AR24" s="133">
        <v>0</v>
      </c>
      <c r="AS24" s="133">
        <v>102.3</v>
      </c>
      <c r="AT24" s="133">
        <v>6.7</v>
      </c>
      <c r="AU24" s="133"/>
      <c r="AV24" s="133">
        <v>0</v>
      </c>
      <c r="AW24" s="133">
        <v>98.5</v>
      </c>
      <c r="AX24" s="133"/>
      <c r="AY24" s="133"/>
      <c r="AZ24" s="133"/>
      <c r="BA24" s="133"/>
      <c r="BB24" s="133"/>
      <c r="BC24" s="133"/>
      <c r="BD24" s="133"/>
      <c r="BE24" s="133">
        <v>172.4</v>
      </c>
      <c r="BF24" s="133">
        <v>171.4</v>
      </c>
      <c r="BG24" s="133">
        <v>189</v>
      </c>
      <c r="BH24" s="133">
        <v>270.10000000000002</v>
      </c>
      <c r="BI24" s="133">
        <v>75</v>
      </c>
      <c r="BJ24" s="133">
        <v>36.1</v>
      </c>
      <c r="BK24" s="133">
        <v>39</v>
      </c>
      <c r="BL24" s="133">
        <v>67</v>
      </c>
      <c r="BM24" s="133">
        <v>51</v>
      </c>
      <c r="BN24" s="133">
        <v>9.1</v>
      </c>
      <c r="BO24" s="133">
        <v>8.8000000000000007</v>
      </c>
      <c r="BP24" s="133">
        <v>6.8</v>
      </c>
      <c r="BQ24" s="133">
        <v>9.1999999999999993</v>
      </c>
      <c r="BR24" s="133">
        <v>54.2</v>
      </c>
      <c r="BS24" s="133"/>
      <c r="BT24" s="133"/>
      <c r="BU24" s="133"/>
      <c r="BV24" s="133"/>
      <c r="BW24" s="133">
        <v>68.3</v>
      </c>
      <c r="BX24" s="133"/>
      <c r="BY24" s="133">
        <v>183.4</v>
      </c>
      <c r="BZ24" s="133">
        <v>197.8</v>
      </c>
      <c r="CA24" s="133">
        <v>203</v>
      </c>
      <c r="CB24" s="133">
        <v>294.8</v>
      </c>
      <c r="CC24" s="133">
        <v>204.7</v>
      </c>
      <c r="CD24" s="133">
        <v>107.1</v>
      </c>
      <c r="CE24" s="133">
        <v>127.5</v>
      </c>
      <c r="CF24" s="133">
        <v>3.3</v>
      </c>
      <c r="CG24" s="133">
        <v>180.7</v>
      </c>
      <c r="CH24" s="133">
        <v>181.2</v>
      </c>
      <c r="CI24" s="133">
        <v>184.5</v>
      </c>
      <c r="CJ24" s="133">
        <v>137.30000000000001</v>
      </c>
      <c r="CK24" s="133">
        <v>80.900000000000006</v>
      </c>
      <c r="CL24" s="133"/>
      <c r="CM24" s="133"/>
      <c r="CN24" s="133"/>
      <c r="CO24" s="133"/>
      <c r="CP24" s="133"/>
      <c r="CQ24" s="133"/>
      <c r="CR24" s="133"/>
      <c r="CS24" s="133">
        <v>35.4</v>
      </c>
      <c r="CT24" s="133">
        <v>21.3</v>
      </c>
      <c r="CU24" s="133">
        <v>15.8</v>
      </c>
      <c r="CV24" s="133">
        <v>56.4</v>
      </c>
      <c r="CW24" s="133">
        <v>6.5</v>
      </c>
      <c r="CX24" s="133">
        <v>453.8</v>
      </c>
      <c r="CY24" s="133"/>
      <c r="CZ24" s="133"/>
      <c r="DA24" s="133">
        <v>29.3</v>
      </c>
      <c r="DB24" s="133"/>
      <c r="DC24" s="133">
        <v>15.9</v>
      </c>
      <c r="DD24" s="133">
        <v>12.1</v>
      </c>
      <c r="DE24" s="133">
        <v>3</v>
      </c>
      <c r="DF24" s="133">
        <v>1.5</v>
      </c>
      <c r="DG24" s="133">
        <v>1.1000000000000001</v>
      </c>
      <c r="DH24" s="133">
        <v>2</v>
      </c>
      <c r="DI24" s="133">
        <v>6.9</v>
      </c>
      <c r="DJ24" s="133">
        <v>11.8</v>
      </c>
      <c r="DK24" s="133">
        <v>7.3</v>
      </c>
      <c r="DL24" s="133">
        <v>9.5</v>
      </c>
      <c r="DM24" s="133">
        <v>6</v>
      </c>
      <c r="DN24" s="133">
        <v>18.2</v>
      </c>
      <c r="DO24" s="133">
        <v>3.7</v>
      </c>
      <c r="DP24" s="133">
        <v>6.3</v>
      </c>
      <c r="DQ24" s="133">
        <v>3.1</v>
      </c>
      <c r="DR24" s="133">
        <v>1.4</v>
      </c>
      <c r="DS24" s="133">
        <v>3.5</v>
      </c>
      <c r="DT24" s="133">
        <v>3.7</v>
      </c>
      <c r="DU24" s="133">
        <v>4.7</v>
      </c>
      <c r="DV24" s="133">
        <v>5</v>
      </c>
      <c r="DW24" s="133">
        <v>3.5</v>
      </c>
      <c r="DX24" s="133">
        <v>2.5</v>
      </c>
      <c r="DY24" s="133">
        <v>14.2</v>
      </c>
      <c r="DZ24" s="133">
        <v>10.199999999999999</v>
      </c>
      <c r="EA24" s="133">
        <v>19.7</v>
      </c>
      <c r="EB24" s="133">
        <v>16.899999999999999</v>
      </c>
      <c r="EC24" s="133">
        <v>20.3</v>
      </c>
      <c r="ED24" s="133">
        <v>44</v>
      </c>
      <c r="EE24" s="133">
        <v>7.4</v>
      </c>
      <c r="EF24" s="133">
        <v>7.81</v>
      </c>
      <c r="EG24" s="133">
        <v>9.8000000000000007</v>
      </c>
      <c r="EH24" s="133">
        <v>15.8</v>
      </c>
      <c r="EI24" s="133">
        <v>4.7</v>
      </c>
      <c r="EJ24" s="133">
        <v>11</v>
      </c>
      <c r="EK24" s="133">
        <v>0.7</v>
      </c>
      <c r="EL24" s="133">
        <v>1.3</v>
      </c>
      <c r="EM24" s="133">
        <v>13.7</v>
      </c>
      <c r="EN24" s="133">
        <v>13.3</v>
      </c>
      <c r="EO24" s="133">
        <v>19.5</v>
      </c>
      <c r="EP24" s="133">
        <v>17.8</v>
      </c>
      <c r="EQ24" s="133">
        <v>15.1</v>
      </c>
      <c r="ER24" s="133">
        <v>1</v>
      </c>
      <c r="ES24" s="133">
        <v>14.9</v>
      </c>
      <c r="ET24" s="133">
        <v>45</v>
      </c>
      <c r="EU24" s="133">
        <v>14.5</v>
      </c>
      <c r="EV24" s="133">
        <v>16.600000000000001</v>
      </c>
      <c r="EW24" s="133">
        <v>11.2</v>
      </c>
      <c r="EX24" s="133">
        <v>20.399999999999999</v>
      </c>
      <c r="EY24" s="254">
        <v>7148.5109999999986</v>
      </c>
      <c r="EZ24" s="254">
        <v>0</v>
      </c>
      <c r="FA24" s="254">
        <v>7148.5109999999986</v>
      </c>
      <c r="FB24" s="241"/>
      <c r="FC24" s="242"/>
      <c r="FD24" s="255">
        <v>0</v>
      </c>
      <c r="FE24" s="255">
        <v>3.6</v>
      </c>
      <c r="FF24" s="255">
        <v>5.9</v>
      </c>
      <c r="FG24" s="256">
        <v>10.39837</v>
      </c>
      <c r="FH24" s="256">
        <v>4.5090000000000003</v>
      </c>
      <c r="FI24" s="256">
        <v>27.703140000000001</v>
      </c>
      <c r="FJ24" s="256">
        <v>18.905930000000001</v>
      </c>
      <c r="FK24" s="256">
        <v>7.5</v>
      </c>
      <c r="FL24" s="257"/>
      <c r="FM24" s="134">
        <v>42.83</v>
      </c>
      <c r="FN24" s="258">
        <v>121.34644</v>
      </c>
      <c r="FO24" s="259"/>
      <c r="FP24" s="259"/>
      <c r="FQ24" s="71">
        <v>0.375</v>
      </c>
      <c r="FR24" s="133">
        <f>[1]DESPACHO!B80</f>
        <v>2303.9760799999995</v>
      </c>
      <c r="FS24" s="133">
        <f>[1]DESPACHO!C80</f>
        <v>2303.9760799999995</v>
      </c>
      <c r="FT24" s="133">
        <f>[1]DESPACHO!D80</f>
        <v>702.67923999999994</v>
      </c>
      <c r="FU24" s="133">
        <f>[1]DESPACHO!E80</f>
        <v>699.638329</v>
      </c>
      <c r="FV24" s="241"/>
      <c r="FW24" s="250"/>
      <c r="FX24" s="251"/>
      <c r="FY24" s="250"/>
      <c r="FZ24" s="251"/>
      <c r="GA24" s="251"/>
      <c r="GB24" s="251"/>
      <c r="GC24" s="250"/>
      <c r="GD24" s="251"/>
      <c r="GE24" s="250"/>
      <c r="GF24" s="251"/>
      <c r="GG24" s="251"/>
      <c r="GH24" s="251"/>
      <c r="GI24" s="252"/>
      <c r="GJ24" s="252"/>
      <c r="GK24" s="252"/>
      <c r="GL24" s="252"/>
      <c r="GM24" s="252"/>
      <c r="GN24" s="252"/>
      <c r="HA24" s="253"/>
    </row>
    <row r="25" spans="1:209" s="202" customFormat="1" ht="24.95" customHeight="1" x14ac:dyDescent="0.2">
      <c r="A25" s="71" t="s">
        <v>482</v>
      </c>
      <c r="B25" s="133">
        <v>542.29999999999995</v>
      </c>
      <c r="C25" s="133">
        <v>179.9</v>
      </c>
      <c r="D25" s="133"/>
      <c r="E25" s="133">
        <v>109.3</v>
      </c>
      <c r="F25" s="133">
        <v>54.9</v>
      </c>
      <c r="G25" s="133">
        <v>62.5</v>
      </c>
      <c r="H25" s="133">
        <v>61.7</v>
      </c>
      <c r="I25" s="133">
        <v>26.8</v>
      </c>
      <c r="J25" s="133">
        <v>0.6</v>
      </c>
      <c r="K25" s="133"/>
      <c r="L25" s="133"/>
      <c r="M25" s="133"/>
      <c r="N25" s="133"/>
      <c r="O25" s="133">
        <v>146.4</v>
      </c>
      <c r="P25" s="133">
        <v>149.19999999999999</v>
      </c>
      <c r="Q25" s="133">
        <v>150.69999999999999</v>
      </c>
      <c r="R25" s="133">
        <v>144.9</v>
      </c>
      <c r="S25" s="133">
        <v>102.8</v>
      </c>
      <c r="T25" s="133">
        <v>56.2</v>
      </c>
      <c r="U25" s="133">
        <v>68.099999999999994</v>
      </c>
      <c r="V25" s="133">
        <v>24.8</v>
      </c>
      <c r="W25" s="133">
        <v>83.332999999999998</v>
      </c>
      <c r="X25" s="133">
        <v>103.155</v>
      </c>
      <c r="Y25" s="133">
        <v>14.343999999999999</v>
      </c>
      <c r="Z25" s="133">
        <v>7.8</v>
      </c>
      <c r="AA25" s="133"/>
      <c r="AB25" s="133">
        <v>41.02</v>
      </c>
      <c r="AC25" s="133">
        <v>3.2410000000000001</v>
      </c>
      <c r="AD25" s="133">
        <v>3.5950000000000002</v>
      </c>
      <c r="AE25" s="133"/>
      <c r="AF25" s="133"/>
      <c r="AG25" s="133"/>
      <c r="AH25" s="133"/>
      <c r="AI25" s="133"/>
      <c r="AJ25" s="133"/>
      <c r="AK25" s="133">
        <v>71.599999999999994</v>
      </c>
      <c r="AL25" s="133"/>
      <c r="AM25" s="133">
        <v>192.3</v>
      </c>
      <c r="AN25" s="133">
        <v>40.700000000000003</v>
      </c>
      <c r="AO25" s="133">
        <v>10</v>
      </c>
      <c r="AP25" s="133">
        <v>3.8</v>
      </c>
      <c r="AQ25" s="133"/>
      <c r="AR25" s="133">
        <v>0</v>
      </c>
      <c r="AS25" s="133">
        <v>99.6</v>
      </c>
      <c r="AT25" s="133">
        <v>6.3</v>
      </c>
      <c r="AU25" s="133"/>
      <c r="AV25" s="133">
        <v>0</v>
      </c>
      <c r="AW25" s="133">
        <v>97.3</v>
      </c>
      <c r="AX25" s="133"/>
      <c r="AY25" s="133"/>
      <c r="AZ25" s="133"/>
      <c r="BA25" s="133"/>
      <c r="BB25" s="133"/>
      <c r="BC25" s="133"/>
      <c r="BD25" s="133"/>
      <c r="BE25" s="133">
        <v>170.9</v>
      </c>
      <c r="BF25" s="133">
        <v>170.3</v>
      </c>
      <c r="BG25" s="133">
        <v>188.3</v>
      </c>
      <c r="BH25" s="133">
        <v>269.8</v>
      </c>
      <c r="BI25" s="133">
        <v>75.2</v>
      </c>
      <c r="BJ25" s="133">
        <v>35.9</v>
      </c>
      <c r="BK25" s="133">
        <v>34</v>
      </c>
      <c r="BL25" s="133">
        <v>63.3</v>
      </c>
      <c r="BM25" s="133">
        <v>47.8</v>
      </c>
      <c r="BN25" s="133">
        <v>9.6999999999999993</v>
      </c>
      <c r="BO25" s="133">
        <v>9.5</v>
      </c>
      <c r="BP25" s="133">
        <v>6.8</v>
      </c>
      <c r="BQ25" s="133">
        <v>11.3</v>
      </c>
      <c r="BR25" s="133">
        <v>53.8</v>
      </c>
      <c r="BS25" s="133"/>
      <c r="BT25" s="133"/>
      <c r="BU25" s="133"/>
      <c r="BV25" s="133"/>
      <c r="BW25" s="133">
        <v>67.900000000000006</v>
      </c>
      <c r="BX25" s="133"/>
      <c r="BY25" s="133">
        <v>183.8</v>
      </c>
      <c r="BZ25" s="133">
        <v>199.2</v>
      </c>
      <c r="CA25" s="133">
        <v>204.9</v>
      </c>
      <c r="CB25" s="133">
        <v>295.2</v>
      </c>
      <c r="CC25" s="133">
        <v>204.9</v>
      </c>
      <c r="CD25" s="133">
        <v>107.5</v>
      </c>
      <c r="CE25" s="133">
        <v>138.69999999999999</v>
      </c>
      <c r="CF25" s="133">
        <v>3</v>
      </c>
      <c r="CG25" s="133">
        <v>177.3</v>
      </c>
      <c r="CH25" s="133">
        <v>178.1</v>
      </c>
      <c r="CI25" s="133">
        <v>187.3</v>
      </c>
      <c r="CJ25" s="133">
        <v>138.5</v>
      </c>
      <c r="CK25" s="133">
        <v>81.400000000000006</v>
      </c>
      <c r="CL25" s="133"/>
      <c r="CM25" s="133"/>
      <c r="CN25" s="133"/>
      <c r="CO25" s="133"/>
      <c r="CP25" s="133"/>
      <c r="CQ25" s="133"/>
      <c r="CR25" s="133"/>
      <c r="CS25" s="133">
        <v>35.700000000000003</v>
      </c>
      <c r="CT25" s="133">
        <v>20.5</v>
      </c>
      <c r="CU25" s="133">
        <v>15.8</v>
      </c>
      <c r="CV25" s="133">
        <v>55.7</v>
      </c>
      <c r="CW25" s="133">
        <v>6.5</v>
      </c>
      <c r="CX25" s="133">
        <v>452.4</v>
      </c>
      <c r="CY25" s="133"/>
      <c r="CZ25" s="133"/>
      <c r="DA25" s="133">
        <v>29.2</v>
      </c>
      <c r="DB25" s="133"/>
      <c r="DC25" s="133">
        <v>16</v>
      </c>
      <c r="DD25" s="133">
        <v>12.4</v>
      </c>
      <c r="DE25" s="133">
        <v>3</v>
      </c>
      <c r="DF25" s="133">
        <v>1.5</v>
      </c>
      <c r="DG25" s="133">
        <v>1.1000000000000001</v>
      </c>
      <c r="DH25" s="133">
        <v>2</v>
      </c>
      <c r="DI25" s="133">
        <v>7</v>
      </c>
      <c r="DJ25" s="133">
        <v>11.5</v>
      </c>
      <c r="DK25" s="133">
        <v>7.4</v>
      </c>
      <c r="DL25" s="133">
        <v>9.6999999999999993</v>
      </c>
      <c r="DM25" s="133">
        <v>6</v>
      </c>
      <c r="DN25" s="133">
        <v>18</v>
      </c>
      <c r="DO25" s="133">
        <v>3.7</v>
      </c>
      <c r="DP25" s="133">
        <v>6.3</v>
      </c>
      <c r="DQ25" s="133">
        <v>3.1</v>
      </c>
      <c r="DR25" s="133">
        <v>1.4</v>
      </c>
      <c r="DS25" s="133">
        <v>3.5</v>
      </c>
      <c r="DT25" s="133">
        <v>3.7</v>
      </c>
      <c r="DU25" s="133">
        <v>4.7</v>
      </c>
      <c r="DV25" s="133">
        <v>5</v>
      </c>
      <c r="DW25" s="133">
        <v>3.5</v>
      </c>
      <c r="DX25" s="133">
        <v>2.5</v>
      </c>
      <c r="DY25" s="133">
        <v>13.6</v>
      </c>
      <c r="DZ25" s="133">
        <v>10.4</v>
      </c>
      <c r="EA25" s="133">
        <v>19.7</v>
      </c>
      <c r="EB25" s="133">
        <v>16.899999999999999</v>
      </c>
      <c r="EC25" s="133">
        <v>20.5</v>
      </c>
      <c r="ED25" s="133">
        <v>44.3</v>
      </c>
      <c r="EE25" s="133">
        <v>7.5</v>
      </c>
      <c r="EF25" s="133">
        <v>8.0500000000000007</v>
      </c>
      <c r="EG25" s="133">
        <v>9.6999999999999993</v>
      </c>
      <c r="EH25" s="133">
        <v>15.4</v>
      </c>
      <c r="EI25" s="133">
        <v>4.7</v>
      </c>
      <c r="EJ25" s="133">
        <v>10.7</v>
      </c>
      <c r="EK25" s="133">
        <v>0.7</v>
      </c>
      <c r="EL25" s="133">
        <v>1.2</v>
      </c>
      <c r="EM25" s="133">
        <v>15.1</v>
      </c>
      <c r="EN25" s="133">
        <v>14.9</v>
      </c>
      <c r="EO25" s="133">
        <v>19.899999999999999</v>
      </c>
      <c r="EP25" s="133">
        <v>16.399999999999999</v>
      </c>
      <c r="EQ25" s="133">
        <v>13.9</v>
      </c>
      <c r="ER25" s="133">
        <v>1.1000000000000001</v>
      </c>
      <c r="ES25" s="133">
        <v>12.5</v>
      </c>
      <c r="ET25" s="133">
        <v>37.9</v>
      </c>
      <c r="EU25" s="133">
        <v>12.8</v>
      </c>
      <c r="EV25" s="133">
        <v>15.1</v>
      </c>
      <c r="EW25" s="133">
        <v>10.5</v>
      </c>
      <c r="EX25" s="133">
        <v>28.7</v>
      </c>
      <c r="EY25" s="254">
        <v>7104.4379999999974</v>
      </c>
      <c r="EZ25" s="254">
        <v>0</v>
      </c>
      <c r="FA25" s="254">
        <v>7104.4379999999974</v>
      </c>
      <c r="FB25" s="241"/>
      <c r="FC25" s="242"/>
      <c r="FD25" s="255">
        <v>0</v>
      </c>
      <c r="FE25" s="255">
        <v>3.6</v>
      </c>
      <c r="FF25" s="255">
        <v>5.9</v>
      </c>
      <c r="FG25" s="256">
        <v>10.19158</v>
      </c>
      <c r="FH25" s="256">
        <v>4.5090000000000003</v>
      </c>
      <c r="FI25" s="256">
        <v>27.623619999999999</v>
      </c>
      <c r="FJ25" s="256">
        <v>18.905660000000001</v>
      </c>
      <c r="FK25" s="256">
        <v>7.5</v>
      </c>
      <c r="FL25" s="257"/>
      <c r="FM25" s="134">
        <v>43.12</v>
      </c>
      <c r="FN25" s="258">
        <v>121.34986000000001</v>
      </c>
      <c r="FO25" s="259"/>
      <c r="FP25" s="259"/>
      <c r="FQ25" s="71">
        <v>0.39583333333333331</v>
      </c>
      <c r="FR25" s="133">
        <f>[1]DESPACHO!B81</f>
        <v>2303.9760799999995</v>
      </c>
      <c r="FS25" s="133">
        <f>[1]DESPACHO!C81</f>
        <v>2303.9760799999995</v>
      </c>
      <c r="FT25" s="133">
        <f>[1]DESPACHO!D81</f>
        <v>702.67923999999994</v>
      </c>
      <c r="FU25" s="133">
        <f>[1]DESPACHO!E81</f>
        <v>710.56653100000005</v>
      </c>
      <c r="FV25" s="241"/>
      <c r="FW25" s="250"/>
      <c r="FX25" s="251"/>
      <c r="FY25" s="250"/>
      <c r="FZ25" s="251"/>
      <c r="GA25" s="251"/>
      <c r="GB25" s="251"/>
      <c r="GC25" s="250"/>
      <c r="GD25" s="251"/>
      <c r="GE25" s="250"/>
      <c r="GF25" s="251"/>
      <c r="GG25" s="251"/>
      <c r="GH25" s="251"/>
      <c r="GI25" s="252"/>
      <c r="GJ25" s="252"/>
      <c r="GK25" s="252"/>
      <c r="GL25" s="252"/>
      <c r="GM25" s="252"/>
      <c r="GN25" s="252"/>
      <c r="HA25" s="253"/>
    </row>
    <row r="26" spans="1:209" s="202" customFormat="1" ht="24.95" customHeight="1" x14ac:dyDescent="0.2">
      <c r="A26" s="71" t="s">
        <v>483</v>
      </c>
      <c r="B26" s="133">
        <v>545.9</v>
      </c>
      <c r="C26" s="133">
        <v>181.1</v>
      </c>
      <c r="D26" s="133"/>
      <c r="E26" s="133">
        <v>112.9</v>
      </c>
      <c r="F26" s="133">
        <v>66.7</v>
      </c>
      <c r="G26" s="133">
        <v>69.7</v>
      </c>
      <c r="H26" s="133">
        <v>63.5</v>
      </c>
      <c r="I26" s="133">
        <v>28.3</v>
      </c>
      <c r="J26" s="133">
        <v>0.6</v>
      </c>
      <c r="K26" s="133"/>
      <c r="L26" s="133"/>
      <c r="M26" s="133"/>
      <c r="N26" s="133"/>
      <c r="O26" s="133">
        <v>144.19999999999999</v>
      </c>
      <c r="P26" s="133">
        <v>147</v>
      </c>
      <c r="Q26" s="133">
        <v>148.69999999999999</v>
      </c>
      <c r="R26" s="133">
        <v>98</v>
      </c>
      <c r="S26" s="133">
        <v>83.5</v>
      </c>
      <c r="T26" s="133">
        <v>48.3</v>
      </c>
      <c r="U26" s="133">
        <v>71.8</v>
      </c>
      <c r="V26" s="133">
        <v>25.6</v>
      </c>
      <c r="W26" s="133">
        <v>84.182000000000002</v>
      </c>
      <c r="X26" s="133">
        <v>105.071</v>
      </c>
      <c r="Y26" s="133">
        <v>15.773999999999999</v>
      </c>
      <c r="Z26" s="133">
        <v>8.1</v>
      </c>
      <c r="AA26" s="133"/>
      <c r="AB26" s="133">
        <v>42.74</v>
      </c>
      <c r="AC26" s="133">
        <v>3.234</v>
      </c>
      <c r="AD26" s="133">
        <v>3.5950000000000002</v>
      </c>
      <c r="AE26" s="133"/>
      <c r="AF26" s="133"/>
      <c r="AG26" s="133"/>
      <c r="AH26" s="133"/>
      <c r="AI26" s="133"/>
      <c r="AJ26" s="133"/>
      <c r="AK26" s="133">
        <v>70.599999999999994</v>
      </c>
      <c r="AL26" s="133"/>
      <c r="AM26" s="133">
        <v>180.5</v>
      </c>
      <c r="AN26" s="133">
        <v>32.4</v>
      </c>
      <c r="AO26" s="133">
        <v>10</v>
      </c>
      <c r="AP26" s="133">
        <v>2.6</v>
      </c>
      <c r="AQ26" s="133"/>
      <c r="AR26" s="133">
        <v>0</v>
      </c>
      <c r="AS26" s="133">
        <v>105.7</v>
      </c>
      <c r="AT26" s="133">
        <v>6.5</v>
      </c>
      <c r="AU26" s="133"/>
      <c r="AV26" s="133">
        <v>0</v>
      </c>
      <c r="AW26" s="133">
        <v>99.8</v>
      </c>
      <c r="AX26" s="133"/>
      <c r="AY26" s="133"/>
      <c r="AZ26" s="133"/>
      <c r="BA26" s="133"/>
      <c r="BB26" s="133"/>
      <c r="BC26" s="133"/>
      <c r="BD26" s="133"/>
      <c r="BE26" s="133">
        <v>170.9</v>
      </c>
      <c r="BF26" s="133">
        <v>169.7</v>
      </c>
      <c r="BG26" s="133">
        <v>187.9</v>
      </c>
      <c r="BH26" s="133">
        <v>269.3</v>
      </c>
      <c r="BI26" s="133">
        <v>74.5</v>
      </c>
      <c r="BJ26" s="133">
        <v>36</v>
      </c>
      <c r="BK26" s="133">
        <v>38.1</v>
      </c>
      <c r="BL26" s="133">
        <v>71.7</v>
      </c>
      <c r="BM26" s="133">
        <v>44.5</v>
      </c>
      <c r="BN26" s="133">
        <v>8.9</v>
      </c>
      <c r="BO26" s="133">
        <v>9.4</v>
      </c>
      <c r="BP26" s="133">
        <v>6.9</v>
      </c>
      <c r="BQ26" s="133">
        <v>11.3</v>
      </c>
      <c r="BR26" s="133">
        <v>54.5</v>
      </c>
      <c r="BS26" s="133"/>
      <c r="BT26" s="133"/>
      <c r="BU26" s="133"/>
      <c r="BV26" s="133"/>
      <c r="BW26" s="133">
        <v>69.7</v>
      </c>
      <c r="BX26" s="133"/>
      <c r="BY26" s="133">
        <v>181.8</v>
      </c>
      <c r="BZ26" s="133">
        <v>196.2</v>
      </c>
      <c r="CA26" s="133">
        <v>202.4</v>
      </c>
      <c r="CB26" s="133">
        <v>292.60000000000002</v>
      </c>
      <c r="CC26" s="133">
        <v>205.6</v>
      </c>
      <c r="CD26" s="133">
        <v>106.6</v>
      </c>
      <c r="CE26" s="133">
        <v>144.6</v>
      </c>
      <c r="CF26" s="133">
        <v>3.2</v>
      </c>
      <c r="CG26" s="133">
        <v>182</v>
      </c>
      <c r="CH26" s="133">
        <v>182.4</v>
      </c>
      <c r="CI26" s="133">
        <v>185.9</v>
      </c>
      <c r="CJ26" s="133">
        <v>135.9</v>
      </c>
      <c r="CK26" s="133">
        <v>80</v>
      </c>
      <c r="CL26" s="133"/>
      <c r="CM26" s="133"/>
      <c r="CN26" s="133"/>
      <c r="CO26" s="133"/>
      <c r="CP26" s="133"/>
      <c r="CQ26" s="133"/>
      <c r="CR26" s="133"/>
      <c r="CS26" s="133">
        <v>77.3</v>
      </c>
      <c r="CT26" s="133">
        <v>21.8</v>
      </c>
      <c r="CU26" s="133">
        <v>15.8</v>
      </c>
      <c r="CV26" s="133">
        <v>55.6</v>
      </c>
      <c r="CW26" s="133">
        <v>6.5</v>
      </c>
      <c r="CX26" s="133">
        <v>460.8</v>
      </c>
      <c r="CY26" s="133"/>
      <c r="CZ26" s="133"/>
      <c r="DA26" s="133">
        <v>29.1</v>
      </c>
      <c r="DB26" s="133"/>
      <c r="DC26" s="133">
        <v>16</v>
      </c>
      <c r="DD26" s="133">
        <v>13.4</v>
      </c>
      <c r="DE26" s="133">
        <v>3</v>
      </c>
      <c r="DF26" s="133">
        <v>1.5</v>
      </c>
      <c r="DG26" s="133">
        <v>1.1000000000000001</v>
      </c>
      <c r="DH26" s="133">
        <v>2</v>
      </c>
      <c r="DI26" s="133">
        <v>7</v>
      </c>
      <c r="DJ26" s="133">
        <v>11.1</v>
      </c>
      <c r="DK26" s="133">
        <v>7.5</v>
      </c>
      <c r="DL26" s="133">
        <v>10</v>
      </c>
      <c r="DM26" s="133">
        <v>6</v>
      </c>
      <c r="DN26" s="133">
        <v>17.899999999999999</v>
      </c>
      <c r="DO26" s="133">
        <v>3.6</v>
      </c>
      <c r="DP26" s="133">
        <v>6.3</v>
      </c>
      <c r="DQ26" s="133">
        <v>3.1</v>
      </c>
      <c r="DR26" s="133">
        <v>1.4</v>
      </c>
      <c r="DS26" s="133">
        <v>3.5</v>
      </c>
      <c r="DT26" s="133">
        <v>3.7</v>
      </c>
      <c r="DU26" s="133">
        <v>4.7</v>
      </c>
      <c r="DV26" s="133">
        <v>5</v>
      </c>
      <c r="DW26" s="133">
        <v>3.4</v>
      </c>
      <c r="DX26" s="133">
        <v>2.5</v>
      </c>
      <c r="DY26" s="133">
        <v>13.3</v>
      </c>
      <c r="DZ26" s="133">
        <v>10.4</v>
      </c>
      <c r="EA26" s="133">
        <v>19.7</v>
      </c>
      <c r="EB26" s="133">
        <v>16.899999999999999</v>
      </c>
      <c r="EC26" s="133">
        <v>20.6</v>
      </c>
      <c r="ED26" s="133">
        <v>41.9</v>
      </c>
      <c r="EE26" s="133">
        <v>7.9</v>
      </c>
      <c r="EF26" s="133">
        <v>8.09</v>
      </c>
      <c r="EG26" s="133">
        <v>10</v>
      </c>
      <c r="EH26" s="133">
        <v>15.3</v>
      </c>
      <c r="EI26" s="133">
        <v>4.5</v>
      </c>
      <c r="EJ26" s="133">
        <v>10.4</v>
      </c>
      <c r="EK26" s="133">
        <v>0.7</v>
      </c>
      <c r="EL26" s="133">
        <v>0.9</v>
      </c>
      <c r="EM26" s="133">
        <v>16.5</v>
      </c>
      <c r="EN26" s="133">
        <v>16.100000000000001</v>
      </c>
      <c r="EO26" s="133">
        <v>16.399999999999999</v>
      </c>
      <c r="EP26" s="133">
        <v>11.2</v>
      </c>
      <c r="EQ26" s="133">
        <v>11.1</v>
      </c>
      <c r="ER26" s="133">
        <v>1.2</v>
      </c>
      <c r="ES26" s="133">
        <v>15.9</v>
      </c>
      <c r="ET26" s="133">
        <v>42</v>
      </c>
      <c r="EU26" s="133">
        <v>13.6</v>
      </c>
      <c r="EV26" s="133">
        <v>16.100000000000001</v>
      </c>
      <c r="EW26" s="133">
        <v>12</v>
      </c>
      <c r="EX26" s="133">
        <v>34.700000000000003</v>
      </c>
      <c r="EY26" s="254">
        <v>7117.0859999999993</v>
      </c>
      <c r="EZ26" s="254">
        <v>0</v>
      </c>
      <c r="FA26" s="254">
        <v>7117.0859999999993</v>
      </c>
      <c r="FB26" s="241"/>
      <c r="FC26" s="242"/>
      <c r="FD26" s="255">
        <v>0.78500000000000003</v>
      </c>
      <c r="FE26" s="255">
        <v>3.6</v>
      </c>
      <c r="FF26" s="255">
        <v>5.8</v>
      </c>
      <c r="FG26" s="256">
        <v>10.47481</v>
      </c>
      <c r="FH26" s="256">
        <v>4.51</v>
      </c>
      <c r="FI26" s="256">
        <v>27.45768</v>
      </c>
      <c r="FJ26" s="256">
        <v>18.905650000000001</v>
      </c>
      <c r="FK26" s="256">
        <v>7.5</v>
      </c>
      <c r="FL26" s="257"/>
      <c r="FM26" s="134">
        <v>42.79</v>
      </c>
      <c r="FN26" s="258">
        <v>121.82314</v>
      </c>
      <c r="FO26" s="259"/>
      <c r="FP26" s="259"/>
      <c r="FQ26" s="71">
        <v>0.41666666666666669</v>
      </c>
      <c r="FR26" s="133">
        <f>[1]DESPACHO!B82</f>
        <v>2303.9760799999995</v>
      </c>
      <c r="FS26" s="133">
        <f>[1]DESPACHO!C82</f>
        <v>2303.9760799999995</v>
      </c>
      <c r="FT26" s="133">
        <f>[1]DESPACHO!D82</f>
        <v>702.67923999999994</v>
      </c>
      <c r="FU26" s="133">
        <f>[1]DESPACHO!E82</f>
        <v>718.35824100000002</v>
      </c>
      <c r="FV26" s="241"/>
      <c r="FW26" s="250"/>
      <c r="FX26" s="251"/>
      <c r="FY26" s="250"/>
      <c r="FZ26" s="251"/>
      <c r="GA26" s="251"/>
      <c r="GB26" s="251"/>
      <c r="GC26" s="250"/>
      <c r="GD26" s="251"/>
      <c r="GE26" s="250"/>
      <c r="GF26" s="251"/>
      <c r="GG26" s="251"/>
      <c r="GH26" s="251"/>
      <c r="GI26" s="252"/>
      <c r="GJ26" s="252"/>
      <c r="GK26" s="252"/>
      <c r="GL26" s="252"/>
      <c r="GM26" s="252"/>
      <c r="GN26" s="252"/>
      <c r="HA26" s="253"/>
    </row>
    <row r="27" spans="1:209" s="202" customFormat="1" ht="24.95" customHeight="1" x14ac:dyDescent="0.2">
      <c r="A27" s="71" t="s">
        <v>484</v>
      </c>
      <c r="B27" s="133">
        <v>544.6</v>
      </c>
      <c r="C27" s="133">
        <v>181</v>
      </c>
      <c r="D27" s="133"/>
      <c r="E27" s="133">
        <v>112.3</v>
      </c>
      <c r="F27" s="133">
        <v>73.8</v>
      </c>
      <c r="G27" s="133">
        <v>70.099999999999994</v>
      </c>
      <c r="H27" s="133">
        <v>63.6</v>
      </c>
      <c r="I27" s="133">
        <v>28</v>
      </c>
      <c r="J27" s="133">
        <v>0.6</v>
      </c>
      <c r="K27" s="133"/>
      <c r="L27" s="133"/>
      <c r="M27" s="133"/>
      <c r="N27" s="133"/>
      <c r="O27" s="133">
        <v>144</v>
      </c>
      <c r="P27" s="133">
        <v>146.30000000000001</v>
      </c>
      <c r="Q27" s="133">
        <v>148</v>
      </c>
      <c r="R27" s="133">
        <v>153.9</v>
      </c>
      <c r="S27" s="133">
        <v>97.3</v>
      </c>
      <c r="T27" s="133">
        <v>37</v>
      </c>
      <c r="U27" s="133">
        <v>72.400000000000006</v>
      </c>
      <c r="V27" s="133">
        <v>26.4</v>
      </c>
      <c r="W27" s="133">
        <v>85.481999999999999</v>
      </c>
      <c r="X27" s="133">
        <v>104.673</v>
      </c>
      <c r="Y27" s="133">
        <v>15.827999999999999</v>
      </c>
      <c r="Z27" s="133">
        <v>8.1</v>
      </c>
      <c r="AA27" s="133"/>
      <c r="AB27" s="133">
        <v>43.07</v>
      </c>
      <c r="AC27" s="133">
        <v>3.2669999999999999</v>
      </c>
      <c r="AD27" s="133">
        <v>3.5920000000000001</v>
      </c>
      <c r="AE27" s="133"/>
      <c r="AF27" s="133"/>
      <c r="AG27" s="133"/>
      <c r="AH27" s="133"/>
      <c r="AI27" s="133"/>
      <c r="AJ27" s="133"/>
      <c r="AK27" s="133">
        <v>65.5</v>
      </c>
      <c r="AL27" s="133"/>
      <c r="AM27" s="133">
        <v>173.2</v>
      </c>
      <c r="AN27" s="133">
        <v>61.9</v>
      </c>
      <c r="AO27" s="133">
        <v>10</v>
      </c>
      <c r="AP27" s="133">
        <v>4</v>
      </c>
      <c r="AQ27" s="133"/>
      <c r="AR27" s="133">
        <v>0</v>
      </c>
      <c r="AS27" s="133">
        <v>105.4</v>
      </c>
      <c r="AT27" s="133">
        <v>6.8</v>
      </c>
      <c r="AU27" s="133"/>
      <c r="AV27" s="133">
        <v>0</v>
      </c>
      <c r="AW27" s="133">
        <v>100.2</v>
      </c>
      <c r="AX27" s="133"/>
      <c r="AY27" s="133"/>
      <c r="AZ27" s="133"/>
      <c r="BA27" s="133"/>
      <c r="BB27" s="133"/>
      <c r="BC27" s="133"/>
      <c r="BD27" s="133"/>
      <c r="BE27" s="133">
        <v>171.3</v>
      </c>
      <c r="BF27" s="133">
        <v>170</v>
      </c>
      <c r="BG27" s="133">
        <v>187.5</v>
      </c>
      <c r="BH27" s="133">
        <v>268.89999999999998</v>
      </c>
      <c r="BI27" s="133">
        <v>74.7</v>
      </c>
      <c r="BJ27" s="133">
        <v>35.9</v>
      </c>
      <c r="BK27" s="133">
        <v>36.6</v>
      </c>
      <c r="BL27" s="133">
        <v>67.2</v>
      </c>
      <c r="BM27" s="133">
        <v>44.3</v>
      </c>
      <c r="BN27" s="133">
        <v>9.4</v>
      </c>
      <c r="BO27" s="133">
        <v>9.1</v>
      </c>
      <c r="BP27" s="133">
        <v>6.9</v>
      </c>
      <c r="BQ27" s="133">
        <v>11.2</v>
      </c>
      <c r="BR27" s="133">
        <v>54.5</v>
      </c>
      <c r="BS27" s="133"/>
      <c r="BT27" s="133"/>
      <c r="BU27" s="133"/>
      <c r="BV27" s="133"/>
      <c r="BW27" s="133">
        <v>69.900000000000006</v>
      </c>
      <c r="BX27" s="133"/>
      <c r="BY27" s="133">
        <v>181.6</v>
      </c>
      <c r="BZ27" s="133">
        <v>196.2</v>
      </c>
      <c r="CA27" s="133">
        <v>200.3</v>
      </c>
      <c r="CB27" s="133">
        <v>288.8</v>
      </c>
      <c r="CC27" s="133">
        <v>203.8</v>
      </c>
      <c r="CD27" s="133">
        <v>106.8</v>
      </c>
      <c r="CE27" s="133">
        <v>147.6</v>
      </c>
      <c r="CF27" s="133">
        <v>3.2</v>
      </c>
      <c r="CG27" s="133">
        <v>183.4</v>
      </c>
      <c r="CH27" s="133">
        <v>183.5</v>
      </c>
      <c r="CI27" s="133">
        <v>185.6</v>
      </c>
      <c r="CJ27" s="133">
        <v>135.9</v>
      </c>
      <c r="CK27" s="133">
        <v>80.7</v>
      </c>
      <c r="CL27" s="133"/>
      <c r="CM27" s="133"/>
      <c r="CN27" s="133"/>
      <c r="CO27" s="133"/>
      <c r="CP27" s="133"/>
      <c r="CQ27" s="133"/>
      <c r="CR27" s="133"/>
      <c r="CS27" s="133">
        <v>109</v>
      </c>
      <c r="CT27" s="133">
        <v>21.9</v>
      </c>
      <c r="CU27" s="133">
        <v>15.9</v>
      </c>
      <c r="CV27" s="133">
        <v>56.3</v>
      </c>
      <c r="CW27" s="133">
        <v>6.5</v>
      </c>
      <c r="CX27" s="133">
        <v>405.5</v>
      </c>
      <c r="CY27" s="133"/>
      <c r="CZ27" s="133"/>
      <c r="DA27" s="133">
        <v>29.1</v>
      </c>
      <c r="DB27" s="133"/>
      <c r="DC27" s="133">
        <v>16</v>
      </c>
      <c r="DD27" s="133">
        <v>14</v>
      </c>
      <c r="DE27" s="133">
        <v>3</v>
      </c>
      <c r="DF27" s="133">
        <v>1.5</v>
      </c>
      <c r="DG27" s="133">
        <v>1.1000000000000001</v>
      </c>
      <c r="DH27" s="133">
        <v>2</v>
      </c>
      <c r="DI27" s="133">
        <v>7</v>
      </c>
      <c r="DJ27" s="133">
        <v>11.1</v>
      </c>
      <c r="DK27" s="133">
        <v>7.5</v>
      </c>
      <c r="DL27" s="133">
        <v>9.8000000000000007</v>
      </c>
      <c r="DM27" s="133">
        <v>5.9</v>
      </c>
      <c r="DN27" s="133">
        <v>17.899999999999999</v>
      </c>
      <c r="DO27" s="133">
        <v>3.7</v>
      </c>
      <c r="DP27" s="133">
        <v>6.3</v>
      </c>
      <c r="DQ27" s="133">
        <v>3.1</v>
      </c>
      <c r="DR27" s="133">
        <v>1.4</v>
      </c>
      <c r="DS27" s="133">
        <v>3.5</v>
      </c>
      <c r="DT27" s="133">
        <v>3.7</v>
      </c>
      <c r="DU27" s="133">
        <v>4.7</v>
      </c>
      <c r="DV27" s="133">
        <v>5</v>
      </c>
      <c r="DW27" s="133">
        <v>3.4</v>
      </c>
      <c r="DX27" s="133">
        <v>2.6</v>
      </c>
      <c r="DY27" s="133">
        <v>13.3</v>
      </c>
      <c r="DZ27" s="133">
        <v>10.4</v>
      </c>
      <c r="EA27" s="133">
        <v>19.7</v>
      </c>
      <c r="EB27" s="133">
        <v>16.899999999999999</v>
      </c>
      <c r="EC27" s="133">
        <v>20.7</v>
      </c>
      <c r="ED27" s="133">
        <v>41.3</v>
      </c>
      <c r="EE27" s="133">
        <v>8.5</v>
      </c>
      <c r="EF27" s="133">
        <v>7.72</v>
      </c>
      <c r="EG27" s="133">
        <v>9.5</v>
      </c>
      <c r="EH27" s="133">
        <v>15.2</v>
      </c>
      <c r="EI27" s="133">
        <v>4.5</v>
      </c>
      <c r="EJ27" s="133">
        <v>10.5</v>
      </c>
      <c r="EK27" s="133">
        <v>0.6</v>
      </c>
      <c r="EL27" s="133">
        <v>1.1000000000000001</v>
      </c>
      <c r="EM27" s="133">
        <v>17.600000000000001</v>
      </c>
      <c r="EN27" s="133">
        <v>17</v>
      </c>
      <c r="EO27" s="133">
        <v>14</v>
      </c>
      <c r="EP27" s="133">
        <v>10.3</v>
      </c>
      <c r="EQ27" s="133">
        <v>9.3000000000000007</v>
      </c>
      <c r="ER27" s="133">
        <v>1.3</v>
      </c>
      <c r="ES27" s="133">
        <v>19.100000000000001</v>
      </c>
      <c r="ET27" s="133">
        <v>35.700000000000003</v>
      </c>
      <c r="EU27" s="133">
        <v>13.9</v>
      </c>
      <c r="EV27" s="133">
        <v>15.7</v>
      </c>
      <c r="EW27" s="133">
        <v>16.899999999999999</v>
      </c>
      <c r="EX27" s="133">
        <v>24.3</v>
      </c>
      <c r="EY27" s="254">
        <v>7158.5320000000002</v>
      </c>
      <c r="EZ27" s="254">
        <v>0</v>
      </c>
      <c r="FA27" s="254">
        <v>7158.5320000000002</v>
      </c>
      <c r="FB27" s="241"/>
      <c r="FC27" s="242"/>
      <c r="FD27" s="255">
        <v>2.6070000000000002</v>
      </c>
      <c r="FE27" s="255">
        <v>3.6</v>
      </c>
      <c r="FF27" s="255">
        <v>5.8</v>
      </c>
      <c r="FG27" s="256">
        <v>10.094279999999999</v>
      </c>
      <c r="FH27" s="256">
        <v>4.5090000000000003</v>
      </c>
      <c r="FI27" s="256">
        <v>27.303149999999999</v>
      </c>
      <c r="FJ27" s="256">
        <v>18.906140000000001</v>
      </c>
      <c r="FK27" s="256">
        <v>7.5</v>
      </c>
      <c r="FL27" s="257"/>
      <c r="FM27" s="134">
        <v>42.98</v>
      </c>
      <c r="FN27" s="258">
        <v>123.29956999999999</v>
      </c>
      <c r="FO27" s="259"/>
      <c r="FP27" s="259"/>
      <c r="FQ27" s="71">
        <v>0.4375</v>
      </c>
      <c r="FR27" s="133">
        <f>[1]DESPACHO!B83</f>
        <v>2303.9760799999995</v>
      </c>
      <c r="FS27" s="133">
        <f>[1]DESPACHO!C83</f>
        <v>2303.9760799999995</v>
      </c>
      <c r="FT27" s="133">
        <f>[1]DESPACHO!D83</f>
        <v>702.67923999999994</v>
      </c>
      <c r="FU27" s="133">
        <f>[1]DESPACHO!E83</f>
        <v>727.68675600000006</v>
      </c>
      <c r="FV27" s="241"/>
      <c r="FW27" s="250"/>
      <c r="FX27" s="251"/>
      <c r="FY27" s="250"/>
      <c r="FZ27" s="251"/>
      <c r="GA27" s="251"/>
      <c r="GB27" s="251"/>
      <c r="GC27" s="250"/>
      <c r="GD27" s="251"/>
      <c r="GE27" s="250"/>
      <c r="GF27" s="251"/>
      <c r="GG27" s="251"/>
      <c r="GH27" s="251"/>
      <c r="GI27" s="252"/>
      <c r="GJ27" s="252"/>
      <c r="GK27" s="252"/>
      <c r="GL27" s="252"/>
      <c r="GM27" s="252"/>
      <c r="GN27" s="252"/>
      <c r="HA27" s="253"/>
    </row>
    <row r="28" spans="1:209" s="202" customFormat="1" ht="24.95" customHeight="1" x14ac:dyDescent="0.2">
      <c r="A28" s="71" t="s">
        <v>485</v>
      </c>
      <c r="B28" s="133">
        <v>559.9</v>
      </c>
      <c r="C28" s="133">
        <v>182.3</v>
      </c>
      <c r="D28" s="133"/>
      <c r="E28" s="133">
        <v>121.8</v>
      </c>
      <c r="F28" s="133">
        <v>84.7</v>
      </c>
      <c r="G28" s="133">
        <v>70.5</v>
      </c>
      <c r="H28" s="133">
        <v>65.7</v>
      </c>
      <c r="I28" s="133">
        <v>28.8</v>
      </c>
      <c r="J28" s="133">
        <v>0.6</v>
      </c>
      <c r="K28" s="133"/>
      <c r="L28" s="133"/>
      <c r="M28" s="133"/>
      <c r="N28" s="133"/>
      <c r="O28" s="133">
        <v>144.30000000000001</v>
      </c>
      <c r="P28" s="133">
        <v>146.80000000000001</v>
      </c>
      <c r="Q28" s="133">
        <v>146.80000000000001</v>
      </c>
      <c r="R28" s="133">
        <v>92.6</v>
      </c>
      <c r="S28" s="133">
        <v>56.5</v>
      </c>
      <c r="T28" s="133">
        <v>18.2</v>
      </c>
      <c r="U28" s="133">
        <v>74</v>
      </c>
      <c r="V28" s="133">
        <v>25.8</v>
      </c>
      <c r="W28" s="133">
        <v>87.427999999999997</v>
      </c>
      <c r="X28" s="133">
        <v>106.751</v>
      </c>
      <c r="Y28" s="133">
        <v>35.585999999999999</v>
      </c>
      <c r="Z28" s="133">
        <v>8.1</v>
      </c>
      <c r="AA28" s="133"/>
      <c r="AB28" s="133">
        <v>43.97</v>
      </c>
      <c r="AC28" s="133">
        <v>3.246</v>
      </c>
      <c r="AD28" s="133">
        <v>3.601</v>
      </c>
      <c r="AE28" s="133"/>
      <c r="AF28" s="133"/>
      <c r="AG28" s="133"/>
      <c r="AH28" s="133"/>
      <c r="AI28" s="133"/>
      <c r="AJ28" s="133"/>
      <c r="AK28" s="133">
        <v>66</v>
      </c>
      <c r="AL28" s="133"/>
      <c r="AM28" s="133">
        <v>194.1</v>
      </c>
      <c r="AN28" s="133">
        <v>72.3</v>
      </c>
      <c r="AO28" s="133">
        <v>9.8000000000000007</v>
      </c>
      <c r="AP28" s="133">
        <v>5.5</v>
      </c>
      <c r="AQ28" s="133"/>
      <c r="AR28" s="133">
        <v>0</v>
      </c>
      <c r="AS28" s="133">
        <v>111.4</v>
      </c>
      <c r="AT28" s="133">
        <v>7.8</v>
      </c>
      <c r="AU28" s="133"/>
      <c r="AV28" s="133">
        <v>0</v>
      </c>
      <c r="AW28" s="133">
        <v>101.5</v>
      </c>
      <c r="AX28" s="133"/>
      <c r="AY28" s="133"/>
      <c r="AZ28" s="133"/>
      <c r="BA28" s="133"/>
      <c r="BB28" s="133"/>
      <c r="BC28" s="133"/>
      <c r="BD28" s="133"/>
      <c r="BE28" s="133">
        <v>171.5</v>
      </c>
      <c r="BF28" s="133">
        <v>170.2</v>
      </c>
      <c r="BG28" s="133">
        <v>187.5</v>
      </c>
      <c r="BH28" s="133">
        <v>268.89999999999998</v>
      </c>
      <c r="BI28" s="133">
        <v>74.599999999999994</v>
      </c>
      <c r="BJ28" s="133">
        <v>36</v>
      </c>
      <c r="BK28" s="133">
        <v>38.9</v>
      </c>
      <c r="BL28" s="133">
        <v>65.3</v>
      </c>
      <c r="BM28" s="133">
        <v>41.5</v>
      </c>
      <c r="BN28" s="133">
        <v>9.8000000000000007</v>
      </c>
      <c r="BO28" s="133">
        <v>6.3</v>
      </c>
      <c r="BP28" s="133">
        <v>6.9</v>
      </c>
      <c r="BQ28" s="133">
        <v>11.3</v>
      </c>
      <c r="BR28" s="133">
        <v>57.4</v>
      </c>
      <c r="BS28" s="133"/>
      <c r="BT28" s="133"/>
      <c r="BU28" s="133"/>
      <c r="BV28" s="133"/>
      <c r="BW28" s="133">
        <v>71.900000000000006</v>
      </c>
      <c r="BX28" s="133"/>
      <c r="BY28" s="133">
        <v>182.6</v>
      </c>
      <c r="BZ28" s="133">
        <v>194.2</v>
      </c>
      <c r="CA28" s="133">
        <v>204.1</v>
      </c>
      <c r="CB28" s="133">
        <v>290.39999999999998</v>
      </c>
      <c r="CC28" s="133">
        <v>204.5</v>
      </c>
      <c r="CD28" s="133">
        <v>107</v>
      </c>
      <c r="CE28" s="133">
        <v>342.4</v>
      </c>
      <c r="CF28" s="133">
        <v>3.5</v>
      </c>
      <c r="CG28" s="133">
        <v>187.9</v>
      </c>
      <c r="CH28" s="133">
        <v>188.6</v>
      </c>
      <c r="CI28" s="133">
        <v>188.7</v>
      </c>
      <c r="CJ28" s="133">
        <v>136.9</v>
      </c>
      <c r="CK28" s="133">
        <v>80.8</v>
      </c>
      <c r="CL28" s="133"/>
      <c r="CM28" s="133"/>
      <c r="CN28" s="133"/>
      <c r="CO28" s="133"/>
      <c r="CP28" s="133"/>
      <c r="CQ28" s="133"/>
      <c r="CR28" s="133"/>
      <c r="CS28" s="133">
        <v>100.1</v>
      </c>
      <c r="CT28" s="133">
        <v>74.8</v>
      </c>
      <c r="CU28" s="133">
        <v>16</v>
      </c>
      <c r="CV28" s="133">
        <v>58.6</v>
      </c>
      <c r="CW28" s="133">
        <v>6.5</v>
      </c>
      <c r="CX28" s="133">
        <v>360.9</v>
      </c>
      <c r="CY28" s="133"/>
      <c r="CZ28" s="133"/>
      <c r="DA28" s="133">
        <v>29</v>
      </c>
      <c r="DB28" s="133"/>
      <c r="DC28" s="133">
        <v>16.100000000000001</v>
      </c>
      <c r="DD28" s="133">
        <v>14.1</v>
      </c>
      <c r="DE28" s="133">
        <v>2.9</v>
      </c>
      <c r="DF28" s="133">
        <v>1.4</v>
      </c>
      <c r="DG28" s="133">
        <v>1.1000000000000001</v>
      </c>
      <c r="DH28" s="133">
        <v>2</v>
      </c>
      <c r="DI28" s="133">
        <v>7</v>
      </c>
      <c r="DJ28" s="133">
        <v>11.3</v>
      </c>
      <c r="DK28" s="133">
        <v>7.4</v>
      </c>
      <c r="DL28" s="133">
        <v>10.7</v>
      </c>
      <c r="DM28" s="133">
        <v>5.9</v>
      </c>
      <c r="DN28" s="133">
        <v>18.100000000000001</v>
      </c>
      <c r="DO28" s="133">
        <v>3.7</v>
      </c>
      <c r="DP28" s="133">
        <v>5.8</v>
      </c>
      <c r="DQ28" s="133">
        <v>3.1</v>
      </c>
      <c r="DR28" s="133">
        <v>1.4</v>
      </c>
      <c r="DS28" s="133">
        <v>4.2</v>
      </c>
      <c r="DT28" s="133">
        <v>3.7</v>
      </c>
      <c r="DU28" s="133">
        <v>4.7</v>
      </c>
      <c r="DV28" s="133">
        <v>5</v>
      </c>
      <c r="DW28" s="133">
        <v>3.4</v>
      </c>
      <c r="DX28" s="133">
        <v>2.6</v>
      </c>
      <c r="DY28" s="133">
        <v>14</v>
      </c>
      <c r="DZ28" s="133">
        <v>10.3</v>
      </c>
      <c r="EA28" s="133">
        <v>19.7</v>
      </c>
      <c r="EB28" s="133">
        <v>16.899999999999999</v>
      </c>
      <c r="EC28" s="133">
        <v>21.1</v>
      </c>
      <c r="ED28" s="133">
        <v>41.3</v>
      </c>
      <c r="EE28" s="133">
        <v>10.4</v>
      </c>
      <c r="EF28" s="133">
        <v>8.5500000000000007</v>
      </c>
      <c r="EG28" s="133">
        <v>9.1</v>
      </c>
      <c r="EH28" s="133">
        <v>14.9</v>
      </c>
      <c r="EI28" s="133">
        <v>4.3</v>
      </c>
      <c r="EJ28" s="133">
        <v>10.4</v>
      </c>
      <c r="EK28" s="133">
        <v>0.5</v>
      </c>
      <c r="EL28" s="133">
        <v>1</v>
      </c>
      <c r="EM28" s="133">
        <v>18.2</v>
      </c>
      <c r="EN28" s="133">
        <v>17.7</v>
      </c>
      <c r="EO28" s="133">
        <v>17.2</v>
      </c>
      <c r="EP28" s="133">
        <v>12</v>
      </c>
      <c r="EQ28" s="133">
        <v>9.5</v>
      </c>
      <c r="ER28" s="133">
        <v>1.3</v>
      </c>
      <c r="ES28" s="133">
        <v>13</v>
      </c>
      <c r="ET28" s="133">
        <v>41.4</v>
      </c>
      <c r="EU28" s="133">
        <v>15.6</v>
      </c>
      <c r="EV28" s="133">
        <v>16.5</v>
      </c>
      <c r="EW28" s="133">
        <v>23.7</v>
      </c>
      <c r="EX28" s="133">
        <v>24.7</v>
      </c>
      <c r="EY28" s="254">
        <v>7380.7319999999991</v>
      </c>
      <c r="EZ28" s="254">
        <v>0</v>
      </c>
      <c r="FA28" s="254">
        <v>7380.7319999999991</v>
      </c>
      <c r="FB28" s="241"/>
      <c r="FC28" s="242"/>
      <c r="FD28" s="255">
        <v>3.5049999999999999</v>
      </c>
      <c r="FE28" s="255">
        <v>3.5</v>
      </c>
      <c r="FF28" s="255">
        <v>5.9</v>
      </c>
      <c r="FG28" s="256">
        <v>9.9383599999999994</v>
      </c>
      <c r="FH28" s="256">
        <v>4.5110000000000001</v>
      </c>
      <c r="FI28" s="256">
        <v>27.04758</v>
      </c>
      <c r="FJ28" s="256">
        <v>18.90616</v>
      </c>
      <c r="FK28" s="256">
        <v>7.5</v>
      </c>
      <c r="FL28" s="257"/>
      <c r="FM28" s="134">
        <v>43.11</v>
      </c>
      <c r="FN28" s="258">
        <v>123.9181</v>
      </c>
      <c r="FO28" s="259"/>
      <c r="FP28" s="259"/>
      <c r="FQ28" s="71">
        <v>0.45833333333333331</v>
      </c>
      <c r="FR28" s="133">
        <f>[1]DESPACHO!B84</f>
        <v>2309.5723699999994</v>
      </c>
      <c r="FS28" s="133">
        <f>[1]DESPACHO!C84</f>
        <v>2309.5723699999994</v>
      </c>
      <c r="FT28" s="133">
        <f>[1]DESPACHO!D84</f>
        <v>697.08294999999998</v>
      </c>
      <c r="FU28" s="133">
        <f>[1]DESPACHO!E84</f>
        <v>734.31401700000004</v>
      </c>
      <c r="FV28" s="241"/>
      <c r="FW28" s="250"/>
      <c r="FX28" s="251"/>
      <c r="FY28" s="250"/>
      <c r="FZ28" s="251"/>
      <c r="GA28" s="251"/>
      <c r="GB28" s="251"/>
      <c r="GC28" s="250"/>
      <c r="GD28" s="251"/>
      <c r="GE28" s="250"/>
      <c r="GF28" s="251"/>
      <c r="GG28" s="251"/>
      <c r="GH28" s="251"/>
      <c r="GI28" s="252"/>
      <c r="GJ28" s="252"/>
      <c r="GK28" s="252"/>
      <c r="GL28" s="252"/>
      <c r="GM28" s="252"/>
      <c r="GN28" s="252"/>
      <c r="HA28" s="253"/>
    </row>
    <row r="29" spans="1:209" s="202" customFormat="1" ht="24.95" customHeight="1" x14ac:dyDescent="0.2">
      <c r="A29" s="71" t="s">
        <v>486</v>
      </c>
      <c r="B29" s="133">
        <v>598</v>
      </c>
      <c r="C29" s="133">
        <v>201.8</v>
      </c>
      <c r="D29" s="133"/>
      <c r="E29" s="133">
        <v>114.9</v>
      </c>
      <c r="F29" s="133">
        <v>74.3</v>
      </c>
      <c r="G29" s="133">
        <v>70.099999999999994</v>
      </c>
      <c r="H29" s="133">
        <v>64.3</v>
      </c>
      <c r="I29" s="133">
        <v>28.3</v>
      </c>
      <c r="J29" s="133">
        <v>0.6</v>
      </c>
      <c r="K29" s="133"/>
      <c r="L29" s="133"/>
      <c r="M29" s="133"/>
      <c r="N29" s="133"/>
      <c r="O29" s="133">
        <v>143.4</v>
      </c>
      <c r="P29" s="133">
        <v>145.9</v>
      </c>
      <c r="Q29" s="133">
        <v>147.4</v>
      </c>
      <c r="R29" s="133">
        <v>81.2</v>
      </c>
      <c r="S29" s="133">
        <v>49.4</v>
      </c>
      <c r="T29" s="133">
        <v>8.1999999999999993</v>
      </c>
      <c r="U29" s="133">
        <v>73.099999999999994</v>
      </c>
      <c r="V29" s="133">
        <v>25.3</v>
      </c>
      <c r="W29" s="133">
        <v>76.326999999999998</v>
      </c>
      <c r="X29" s="133">
        <v>105.11199999999999</v>
      </c>
      <c r="Y29" s="133">
        <v>16.492000000000001</v>
      </c>
      <c r="Z29" s="133">
        <v>8</v>
      </c>
      <c r="AA29" s="133"/>
      <c r="AB29" s="133">
        <v>43.09</v>
      </c>
      <c r="AC29" s="133">
        <v>3.25</v>
      </c>
      <c r="AD29" s="133">
        <v>3.597</v>
      </c>
      <c r="AE29" s="133"/>
      <c r="AF29" s="133"/>
      <c r="AG29" s="133"/>
      <c r="AH29" s="133"/>
      <c r="AI29" s="133"/>
      <c r="AJ29" s="133"/>
      <c r="AK29" s="133">
        <v>60.5</v>
      </c>
      <c r="AL29" s="133"/>
      <c r="AM29" s="133">
        <v>177.1</v>
      </c>
      <c r="AN29" s="133">
        <v>58.7</v>
      </c>
      <c r="AO29" s="133">
        <v>10.1</v>
      </c>
      <c r="AP29" s="133">
        <v>4.8</v>
      </c>
      <c r="AQ29" s="133"/>
      <c r="AR29" s="133">
        <v>0</v>
      </c>
      <c r="AS29" s="133">
        <v>106.9</v>
      </c>
      <c r="AT29" s="133">
        <v>7.1</v>
      </c>
      <c r="AU29" s="133"/>
      <c r="AV29" s="133">
        <v>0</v>
      </c>
      <c r="AW29" s="133">
        <v>92.3</v>
      </c>
      <c r="AX29" s="133"/>
      <c r="AY29" s="133"/>
      <c r="AZ29" s="133"/>
      <c r="BA29" s="133"/>
      <c r="BB29" s="133"/>
      <c r="BC29" s="133"/>
      <c r="BD29" s="133"/>
      <c r="BE29" s="133">
        <v>170.2</v>
      </c>
      <c r="BF29" s="133">
        <v>169</v>
      </c>
      <c r="BG29" s="133">
        <v>185.6</v>
      </c>
      <c r="BH29" s="133">
        <v>267</v>
      </c>
      <c r="BI29" s="133">
        <v>74.400000000000006</v>
      </c>
      <c r="BJ29" s="133">
        <v>35.799999999999997</v>
      </c>
      <c r="BK29" s="133">
        <v>39</v>
      </c>
      <c r="BL29" s="133">
        <v>61.8</v>
      </c>
      <c r="BM29" s="133">
        <v>40.1</v>
      </c>
      <c r="BN29" s="133">
        <v>8.6999999999999993</v>
      </c>
      <c r="BO29" s="133">
        <v>6.9</v>
      </c>
      <c r="BP29" s="133">
        <v>6.8</v>
      </c>
      <c r="BQ29" s="133">
        <v>11.2</v>
      </c>
      <c r="BR29" s="133">
        <v>80.3</v>
      </c>
      <c r="BS29" s="133"/>
      <c r="BT29" s="133"/>
      <c r="BU29" s="133"/>
      <c r="BV29" s="133"/>
      <c r="BW29" s="133">
        <v>90.6</v>
      </c>
      <c r="BX29" s="133"/>
      <c r="BY29" s="133">
        <v>180.9</v>
      </c>
      <c r="BZ29" s="133">
        <v>195</v>
      </c>
      <c r="CA29" s="133">
        <v>200.1</v>
      </c>
      <c r="CB29" s="133">
        <v>292.2</v>
      </c>
      <c r="CC29" s="133">
        <v>201.6</v>
      </c>
      <c r="CD29" s="133">
        <v>106</v>
      </c>
      <c r="CE29" s="133">
        <v>285.7</v>
      </c>
      <c r="CF29" s="133">
        <v>3.4</v>
      </c>
      <c r="CG29" s="133">
        <v>184.6</v>
      </c>
      <c r="CH29" s="133">
        <v>185.2</v>
      </c>
      <c r="CI29" s="133">
        <v>185.6</v>
      </c>
      <c r="CJ29" s="133">
        <v>189.6</v>
      </c>
      <c r="CK29" s="133">
        <v>101.2</v>
      </c>
      <c r="CL29" s="133"/>
      <c r="CM29" s="133"/>
      <c r="CN29" s="133"/>
      <c r="CO29" s="133"/>
      <c r="CP29" s="133"/>
      <c r="CQ29" s="133"/>
      <c r="CR29" s="133"/>
      <c r="CS29" s="133">
        <v>108.4</v>
      </c>
      <c r="CT29" s="133">
        <v>77.2</v>
      </c>
      <c r="CU29" s="133">
        <v>15.8</v>
      </c>
      <c r="CV29" s="133">
        <v>53.6</v>
      </c>
      <c r="CW29" s="133">
        <v>6.5</v>
      </c>
      <c r="CX29" s="133">
        <v>432.1</v>
      </c>
      <c r="CY29" s="133"/>
      <c r="CZ29" s="133"/>
      <c r="DA29" s="133">
        <v>28.9</v>
      </c>
      <c r="DB29" s="133"/>
      <c r="DC29" s="133">
        <v>16.100000000000001</v>
      </c>
      <c r="DD29" s="133">
        <v>14.1</v>
      </c>
      <c r="DE29" s="133">
        <v>2.9</v>
      </c>
      <c r="DF29" s="133">
        <v>1.4</v>
      </c>
      <c r="DG29" s="133">
        <v>1.1000000000000001</v>
      </c>
      <c r="DH29" s="133">
        <v>2</v>
      </c>
      <c r="DI29" s="133">
        <v>7</v>
      </c>
      <c r="DJ29" s="133">
        <v>11.3</v>
      </c>
      <c r="DK29" s="133">
        <v>7.3</v>
      </c>
      <c r="DL29" s="133">
        <v>10.199999999999999</v>
      </c>
      <c r="DM29" s="133">
        <v>6</v>
      </c>
      <c r="DN29" s="133">
        <v>18.2</v>
      </c>
      <c r="DO29" s="133">
        <v>3.7</v>
      </c>
      <c r="DP29" s="133">
        <v>5.8</v>
      </c>
      <c r="DQ29" s="133">
        <v>3.1</v>
      </c>
      <c r="DR29" s="133">
        <v>1.4</v>
      </c>
      <c r="DS29" s="133">
        <v>4.3</v>
      </c>
      <c r="DT29" s="133">
        <v>3.5</v>
      </c>
      <c r="DU29" s="133">
        <v>4.7</v>
      </c>
      <c r="DV29" s="133">
        <v>4.8</v>
      </c>
      <c r="DW29" s="133">
        <v>3.4</v>
      </c>
      <c r="DX29" s="133">
        <v>2.5</v>
      </c>
      <c r="DY29" s="133">
        <v>14.3</v>
      </c>
      <c r="DZ29" s="133">
        <v>10.199999999999999</v>
      </c>
      <c r="EA29" s="133">
        <v>19.7</v>
      </c>
      <c r="EB29" s="133">
        <v>16.899999999999999</v>
      </c>
      <c r="EC29" s="133">
        <v>20.9</v>
      </c>
      <c r="ED29" s="133">
        <v>41</v>
      </c>
      <c r="EE29" s="133">
        <v>20</v>
      </c>
      <c r="EF29" s="133">
        <v>8.92</v>
      </c>
      <c r="EG29" s="133">
        <v>7.5</v>
      </c>
      <c r="EH29" s="133">
        <v>14.8</v>
      </c>
      <c r="EI29" s="133">
        <v>4.2</v>
      </c>
      <c r="EJ29" s="133">
        <v>10.4</v>
      </c>
      <c r="EK29" s="133">
        <v>0.5</v>
      </c>
      <c r="EL29" s="133">
        <v>0.7</v>
      </c>
      <c r="EM29" s="133">
        <v>18.399999999999999</v>
      </c>
      <c r="EN29" s="133">
        <v>18.2</v>
      </c>
      <c r="EO29" s="133">
        <v>19.7</v>
      </c>
      <c r="EP29" s="133">
        <v>12.3</v>
      </c>
      <c r="EQ29" s="133">
        <v>11.3</v>
      </c>
      <c r="ER29" s="133">
        <v>1.3</v>
      </c>
      <c r="ES29" s="133">
        <v>15.3</v>
      </c>
      <c r="ET29" s="133">
        <v>48.9</v>
      </c>
      <c r="EU29" s="133">
        <v>12.5</v>
      </c>
      <c r="EV29" s="133">
        <v>13.9</v>
      </c>
      <c r="EW29" s="133">
        <v>26.3</v>
      </c>
      <c r="EX29" s="133">
        <v>23.5</v>
      </c>
      <c r="EY29" s="254">
        <v>7426.9879999999994</v>
      </c>
      <c r="EZ29" s="254">
        <v>0</v>
      </c>
      <c r="FA29" s="254">
        <v>7426.9879999999994</v>
      </c>
      <c r="FB29" s="241"/>
      <c r="FC29" s="242"/>
      <c r="FD29" s="255">
        <v>4.4409999999999998</v>
      </c>
      <c r="FE29" s="255">
        <v>3.5</v>
      </c>
      <c r="FF29" s="255">
        <v>5.8</v>
      </c>
      <c r="FG29" s="256">
        <v>9.7522000000000002</v>
      </c>
      <c r="FH29" s="256">
        <v>4.5049999999999999</v>
      </c>
      <c r="FI29" s="256">
        <v>26.750240000000002</v>
      </c>
      <c r="FJ29" s="256">
        <v>18.907029999999999</v>
      </c>
      <c r="FK29" s="256">
        <v>7.5</v>
      </c>
      <c r="FL29" s="257"/>
      <c r="FM29" s="134">
        <v>43.13</v>
      </c>
      <c r="FN29" s="258">
        <v>124.28547</v>
      </c>
      <c r="FO29" s="259"/>
      <c r="FP29" s="259"/>
      <c r="FQ29" s="71">
        <v>0.47916666666666669</v>
      </c>
      <c r="FR29" s="133">
        <f>[1]DESPACHO!B85</f>
        <v>2309.5723699999994</v>
      </c>
      <c r="FS29" s="133">
        <f>[1]DESPACHO!C85</f>
        <v>2309.5723699999994</v>
      </c>
      <c r="FT29" s="133">
        <f>[1]DESPACHO!D85</f>
        <v>697.08294999999998</v>
      </c>
      <c r="FU29" s="133">
        <f>[1]DESPACHO!E85</f>
        <v>740.16509200000007</v>
      </c>
      <c r="FV29" s="241"/>
      <c r="FW29" s="250"/>
      <c r="FX29" s="251"/>
      <c r="FY29" s="250"/>
      <c r="FZ29" s="251"/>
      <c r="GA29" s="251"/>
      <c r="GB29" s="251"/>
      <c r="GC29" s="250"/>
      <c r="GD29" s="251"/>
      <c r="GE29" s="250"/>
      <c r="GF29" s="251"/>
      <c r="GG29" s="251"/>
      <c r="GH29" s="251"/>
      <c r="GI29" s="252"/>
      <c r="GJ29" s="252"/>
      <c r="GK29" s="252"/>
      <c r="GL29" s="252"/>
      <c r="GM29" s="252"/>
      <c r="GN29" s="252"/>
      <c r="HA29" s="253"/>
    </row>
    <row r="30" spans="1:209" s="202" customFormat="1" ht="24.95" customHeight="1" x14ac:dyDescent="0.2">
      <c r="A30" s="71" t="s">
        <v>487</v>
      </c>
      <c r="B30" s="133">
        <v>586.70000000000005</v>
      </c>
      <c r="C30" s="133">
        <v>197.3</v>
      </c>
      <c r="D30" s="133"/>
      <c r="E30" s="133">
        <v>108.7</v>
      </c>
      <c r="F30" s="133">
        <v>74.2</v>
      </c>
      <c r="G30" s="133">
        <v>69.7</v>
      </c>
      <c r="H30" s="133">
        <v>62.9</v>
      </c>
      <c r="I30" s="133">
        <v>26.7</v>
      </c>
      <c r="J30" s="133">
        <v>0.4</v>
      </c>
      <c r="K30" s="133"/>
      <c r="L30" s="133"/>
      <c r="M30" s="133"/>
      <c r="N30" s="133"/>
      <c r="O30" s="133">
        <v>141.80000000000001</v>
      </c>
      <c r="P30" s="133">
        <v>144.5</v>
      </c>
      <c r="Q30" s="133">
        <v>146.6</v>
      </c>
      <c r="R30" s="133">
        <v>154</v>
      </c>
      <c r="S30" s="133">
        <v>113.2</v>
      </c>
      <c r="T30" s="133">
        <v>10.5</v>
      </c>
      <c r="U30" s="133">
        <v>72.400000000000006</v>
      </c>
      <c r="V30" s="133">
        <v>25</v>
      </c>
      <c r="W30" s="133">
        <v>19.706</v>
      </c>
      <c r="X30" s="133">
        <v>104.601</v>
      </c>
      <c r="Y30" s="133">
        <v>15.685</v>
      </c>
      <c r="Z30" s="133">
        <v>8</v>
      </c>
      <c r="AA30" s="133"/>
      <c r="AB30" s="133">
        <v>42.99</v>
      </c>
      <c r="AC30" s="133">
        <v>3.2229999999999999</v>
      </c>
      <c r="AD30" s="133">
        <v>3.5880000000000001</v>
      </c>
      <c r="AE30" s="133"/>
      <c r="AF30" s="133"/>
      <c r="AG30" s="133"/>
      <c r="AH30" s="133"/>
      <c r="AI30" s="133"/>
      <c r="AJ30" s="133"/>
      <c r="AK30" s="133">
        <v>60.2</v>
      </c>
      <c r="AL30" s="133"/>
      <c r="AM30" s="133">
        <v>172.3</v>
      </c>
      <c r="AN30" s="133">
        <v>68.2</v>
      </c>
      <c r="AO30" s="133">
        <v>10</v>
      </c>
      <c r="AP30" s="133">
        <v>5.3</v>
      </c>
      <c r="AQ30" s="133"/>
      <c r="AR30" s="133">
        <v>0</v>
      </c>
      <c r="AS30" s="133">
        <v>103.8</v>
      </c>
      <c r="AT30" s="133">
        <v>6.4</v>
      </c>
      <c r="AU30" s="133"/>
      <c r="AV30" s="133">
        <v>0</v>
      </c>
      <c r="AW30" s="133">
        <v>91.9</v>
      </c>
      <c r="AX30" s="133"/>
      <c r="AY30" s="133"/>
      <c r="AZ30" s="133"/>
      <c r="BA30" s="133"/>
      <c r="BB30" s="133"/>
      <c r="BC30" s="133"/>
      <c r="BD30" s="133"/>
      <c r="BE30" s="133">
        <v>170.2</v>
      </c>
      <c r="BF30" s="133">
        <v>168.2</v>
      </c>
      <c r="BG30" s="133">
        <v>187.4</v>
      </c>
      <c r="BH30" s="133">
        <v>266.2</v>
      </c>
      <c r="BI30" s="133">
        <v>74</v>
      </c>
      <c r="BJ30" s="133">
        <v>35.6</v>
      </c>
      <c r="BK30" s="133">
        <v>37.799999999999997</v>
      </c>
      <c r="BL30" s="133">
        <v>59.5</v>
      </c>
      <c r="BM30" s="133">
        <v>36.6</v>
      </c>
      <c r="BN30" s="133">
        <v>8.1999999999999993</v>
      </c>
      <c r="BO30" s="133">
        <v>6.1</v>
      </c>
      <c r="BP30" s="133">
        <v>6.8</v>
      </c>
      <c r="BQ30" s="133">
        <v>11.2</v>
      </c>
      <c r="BR30" s="133">
        <v>58.7</v>
      </c>
      <c r="BS30" s="133"/>
      <c r="BT30" s="133"/>
      <c r="BU30" s="133"/>
      <c r="BV30" s="133"/>
      <c r="BW30" s="133">
        <v>48.7</v>
      </c>
      <c r="BX30" s="133"/>
      <c r="BY30" s="133">
        <v>180</v>
      </c>
      <c r="BZ30" s="133">
        <v>194.4</v>
      </c>
      <c r="CA30" s="133">
        <v>197.4</v>
      </c>
      <c r="CB30" s="133">
        <v>290</v>
      </c>
      <c r="CC30" s="133">
        <v>202.2</v>
      </c>
      <c r="CD30" s="133">
        <v>103</v>
      </c>
      <c r="CE30" s="133">
        <v>264.8</v>
      </c>
      <c r="CF30" s="133">
        <v>3.3</v>
      </c>
      <c r="CG30" s="133">
        <v>181.1</v>
      </c>
      <c r="CH30" s="133">
        <v>181.1</v>
      </c>
      <c r="CI30" s="133">
        <v>182.9</v>
      </c>
      <c r="CJ30" s="133">
        <v>187.6</v>
      </c>
      <c r="CK30" s="133">
        <v>102.2</v>
      </c>
      <c r="CL30" s="133"/>
      <c r="CM30" s="133"/>
      <c r="CN30" s="133"/>
      <c r="CO30" s="133"/>
      <c r="CP30" s="133"/>
      <c r="CQ30" s="133"/>
      <c r="CR30" s="133"/>
      <c r="CS30" s="133">
        <v>63</v>
      </c>
      <c r="CT30" s="133">
        <v>75.900000000000006</v>
      </c>
      <c r="CU30" s="133">
        <v>15.7</v>
      </c>
      <c r="CV30" s="133">
        <v>53.3</v>
      </c>
      <c r="CW30" s="133">
        <v>6.5</v>
      </c>
      <c r="CX30" s="133">
        <v>424.9</v>
      </c>
      <c r="CY30" s="133"/>
      <c r="CZ30" s="133"/>
      <c r="DA30" s="133">
        <v>28.7</v>
      </c>
      <c r="DB30" s="133"/>
      <c r="DC30" s="133">
        <v>16.100000000000001</v>
      </c>
      <c r="DD30" s="133">
        <v>13.4</v>
      </c>
      <c r="DE30" s="133">
        <v>2.9</v>
      </c>
      <c r="DF30" s="133">
        <v>1.4</v>
      </c>
      <c r="DG30" s="133">
        <v>1.1000000000000001</v>
      </c>
      <c r="DH30" s="133">
        <v>2</v>
      </c>
      <c r="DI30" s="133">
        <v>7</v>
      </c>
      <c r="DJ30" s="133">
        <v>11.3</v>
      </c>
      <c r="DK30" s="133">
        <v>7.5</v>
      </c>
      <c r="DL30" s="133">
        <v>9.5</v>
      </c>
      <c r="DM30" s="133">
        <v>6</v>
      </c>
      <c r="DN30" s="133">
        <v>18.100000000000001</v>
      </c>
      <c r="DO30" s="133">
        <v>3.6</v>
      </c>
      <c r="DP30" s="133">
        <v>5.8</v>
      </c>
      <c r="DQ30" s="133">
        <v>3.1</v>
      </c>
      <c r="DR30" s="133">
        <v>1.3</v>
      </c>
      <c r="DS30" s="133">
        <v>4.4000000000000004</v>
      </c>
      <c r="DT30" s="133">
        <v>3.7</v>
      </c>
      <c r="DU30" s="133">
        <v>5</v>
      </c>
      <c r="DV30" s="133">
        <v>5</v>
      </c>
      <c r="DW30" s="133">
        <v>3.4</v>
      </c>
      <c r="DX30" s="133">
        <v>2.5</v>
      </c>
      <c r="DY30" s="133">
        <v>13.9</v>
      </c>
      <c r="DZ30" s="133">
        <v>10.199999999999999</v>
      </c>
      <c r="EA30" s="133">
        <v>19.7</v>
      </c>
      <c r="EB30" s="133">
        <v>16.899999999999999</v>
      </c>
      <c r="EC30" s="133">
        <v>20.3</v>
      </c>
      <c r="ED30" s="133">
        <v>40.6</v>
      </c>
      <c r="EE30" s="133">
        <v>20.3</v>
      </c>
      <c r="EF30" s="133">
        <v>7.91</v>
      </c>
      <c r="EG30" s="133">
        <v>7</v>
      </c>
      <c r="EH30" s="133">
        <v>14.6</v>
      </c>
      <c r="EI30" s="133">
        <v>4.2</v>
      </c>
      <c r="EJ30" s="133">
        <v>10.199999999999999</v>
      </c>
      <c r="EK30" s="133">
        <v>0.5</v>
      </c>
      <c r="EL30" s="133">
        <v>0.8</v>
      </c>
      <c r="EM30" s="133">
        <v>18.5</v>
      </c>
      <c r="EN30" s="133">
        <v>18.5</v>
      </c>
      <c r="EO30" s="133">
        <v>19.2</v>
      </c>
      <c r="EP30" s="133">
        <v>18.100000000000001</v>
      </c>
      <c r="EQ30" s="133">
        <v>14</v>
      </c>
      <c r="ER30" s="133">
        <v>1.3</v>
      </c>
      <c r="ES30" s="133">
        <v>16.399999999999999</v>
      </c>
      <c r="ET30" s="133">
        <v>61.3</v>
      </c>
      <c r="EU30" s="133">
        <v>14.7</v>
      </c>
      <c r="EV30" s="133">
        <v>15.3</v>
      </c>
      <c r="EW30" s="133">
        <v>26.9</v>
      </c>
      <c r="EX30" s="133">
        <v>27.7</v>
      </c>
      <c r="EY30" s="254">
        <v>7336.8029999999981</v>
      </c>
      <c r="EZ30" s="254">
        <v>0</v>
      </c>
      <c r="FA30" s="254">
        <v>7336.8029999999981</v>
      </c>
      <c r="FB30" s="241"/>
      <c r="FC30" s="242"/>
      <c r="FD30" s="255">
        <v>3.97</v>
      </c>
      <c r="FE30" s="255">
        <v>3.5</v>
      </c>
      <c r="FF30" s="255">
        <v>5.8</v>
      </c>
      <c r="FG30" s="256">
        <v>9.6249599999999997</v>
      </c>
      <c r="FH30" s="256">
        <v>4.51</v>
      </c>
      <c r="FI30" s="256">
        <v>26.469760000000001</v>
      </c>
      <c r="FJ30" s="256">
        <v>18.90804</v>
      </c>
      <c r="FK30" s="256">
        <v>7.5</v>
      </c>
      <c r="FL30" s="257"/>
      <c r="FM30" s="134">
        <v>42.79</v>
      </c>
      <c r="FN30" s="258">
        <v>123.07275999999999</v>
      </c>
      <c r="FO30" s="259"/>
      <c r="FP30" s="259"/>
      <c r="FQ30" s="71">
        <v>0.5</v>
      </c>
      <c r="FR30" s="133">
        <f>[1]DESPACHO!B86</f>
        <v>2309.5723699999994</v>
      </c>
      <c r="FS30" s="133">
        <f>[1]DESPACHO!C86</f>
        <v>2309.5723699999994</v>
      </c>
      <c r="FT30" s="133">
        <f>[1]DESPACHO!D86</f>
        <v>697.08294999999998</v>
      </c>
      <c r="FU30" s="133">
        <f>[1]DESPACHO!E86</f>
        <v>739.06831599999998</v>
      </c>
      <c r="FV30" s="241"/>
      <c r="FW30" s="250"/>
      <c r="FX30" s="251"/>
      <c r="FY30" s="250"/>
      <c r="FZ30" s="251"/>
      <c r="GA30" s="251"/>
      <c r="GB30" s="251"/>
      <c r="GC30" s="250"/>
      <c r="GD30" s="251"/>
      <c r="GE30" s="250"/>
      <c r="GF30" s="251"/>
      <c r="GG30" s="251"/>
      <c r="GH30" s="251"/>
      <c r="GI30" s="252"/>
      <c r="GJ30" s="252"/>
      <c r="GK30" s="252"/>
      <c r="GL30" s="252"/>
      <c r="GM30" s="252"/>
      <c r="GN30" s="252"/>
      <c r="HA30" s="253"/>
    </row>
    <row r="31" spans="1:209" s="202" customFormat="1" ht="24.95" customHeight="1" x14ac:dyDescent="0.2">
      <c r="A31" s="67" t="s">
        <v>488</v>
      </c>
      <c r="B31" s="136">
        <v>600</v>
      </c>
      <c r="C31" s="136">
        <v>198.9</v>
      </c>
      <c r="D31" s="136"/>
      <c r="E31" s="136">
        <v>115.5</v>
      </c>
      <c r="F31" s="136">
        <v>74.599999999999994</v>
      </c>
      <c r="G31" s="136">
        <v>65.2</v>
      </c>
      <c r="H31" s="136">
        <v>66.3</v>
      </c>
      <c r="I31" s="136">
        <v>27.2</v>
      </c>
      <c r="J31" s="136">
        <v>0.4</v>
      </c>
      <c r="K31" s="136"/>
      <c r="L31" s="136"/>
      <c r="M31" s="136"/>
      <c r="N31" s="136"/>
      <c r="O31" s="136">
        <v>142.9</v>
      </c>
      <c r="P31" s="136">
        <v>145.1</v>
      </c>
      <c r="Q31" s="136">
        <v>147.4</v>
      </c>
      <c r="R31" s="136">
        <v>139.4</v>
      </c>
      <c r="S31" s="136">
        <v>112</v>
      </c>
      <c r="T31" s="136">
        <v>17.2</v>
      </c>
      <c r="U31" s="136">
        <v>73.099999999999994</v>
      </c>
      <c r="V31" s="136">
        <v>24</v>
      </c>
      <c r="W31" s="136">
        <v>86.09</v>
      </c>
      <c r="X31" s="136">
        <v>105.191</v>
      </c>
      <c r="Y31" s="136">
        <v>16.030999999999999</v>
      </c>
      <c r="Z31" s="136">
        <v>8.1</v>
      </c>
      <c r="AA31" s="136"/>
      <c r="AB31" s="136">
        <v>43.32</v>
      </c>
      <c r="AC31" s="136">
        <v>3.23</v>
      </c>
      <c r="AD31" s="136">
        <v>3.59</v>
      </c>
      <c r="AE31" s="136"/>
      <c r="AF31" s="136"/>
      <c r="AG31" s="136"/>
      <c r="AH31" s="136"/>
      <c r="AI31" s="136"/>
      <c r="AJ31" s="136"/>
      <c r="AK31" s="136">
        <v>61.1</v>
      </c>
      <c r="AL31" s="136"/>
      <c r="AM31" s="136">
        <v>176.3</v>
      </c>
      <c r="AN31" s="136">
        <v>58.6</v>
      </c>
      <c r="AO31" s="136">
        <v>9.9</v>
      </c>
      <c r="AP31" s="136">
        <v>4.7</v>
      </c>
      <c r="AQ31" s="136"/>
      <c r="AR31" s="136">
        <v>0</v>
      </c>
      <c r="AS31" s="136">
        <v>109</v>
      </c>
      <c r="AT31" s="136">
        <v>7.3</v>
      </c>
      <c r="AU31" s="136"/>
      <c r="AV31" s="136">
        <v>0</v>
      </c>
      <c r="AW31" s="136">
        <v>92.9</v>
      </c>
      <c r="AX31" s="136"/>
      <c r="AY31" s="136"/>
      <c r="AZ31" s="136"/>
      <c r="BA31" s="136"/>
      <c r="BB31" s="136"/>
      <c r="BC31" s="136"/>
      <c r="BD31" s="136"/>
      <c r="BE31" s="136">
        <v>166.4</v>
      </c>
      <c r="BF31" s="136">
        <v>165.1</v>
      </c>
      <c r="BG31" s="136">
        <v>183.2</v>
      </c>
      <c r="BH31" s="136">
        <v>262</v>
      </c>
      <c r="BI31" s="136">
        <v>73.8</v>
      </c>
      <c r="BJ31" s="136">
        <v>34.9</v>
      </c>
      <c r="BK31" s="136">
        <v>37.700000000000003</v>
      </c>
      <c r="BL31" s="136">
        <v>56.9</v>
      </c>
      <c r="BM31" s="136">
        <v>35.5</v>
      </c>
      <c r="BN31" s="136">
        <v>13.8</v>
      </c>
      <c r="BO31" s="136">
        <v>5.8</v>
      </c>
      <c r="BP31" s="136">
        <v>6.9</v>
      </c>
      <c r="BQ31" s="136">
        <v>11.2</v>
      </c>
      <c r="BR31" s="136">
        <v>60.4</v>
      </c>
      <c r="BS31" s="136"/>
      <c r="BT31" s="136"/>
      <c r="BU31" s="136"/>
      <c r="BV31" s="136"/>
      <c r="BW31" s="136">
        <v>50.7</v>
      </c>
      <c r="BX31" s="136"/>
      <c r="BY31" s="136">
        <v>177.6</v>
      </c>
      <c r="BZ31" s="136">
        <v>191.9</v>
      </c>
      <c r="CA31" s="136">
        <v>196.9</v>
      </c>
      <c r="CB31" s="136">
        <v>287.5</v>
      </c>
      <c r="CC31" s="136">
        <v>198.4</v>
      </c>
      <c r="CD31" s="136">
        <v>105.4</v>
      </c>
      <c r="CE31" s="136">
        <v>172.7</v>
      </c>
      <c r="CF31" s="136">
        <v>3.5</v>
      </c>
      <c r="CG31" s="136">
        <v>185.2</v>
      </c>
      <c r="CH31" s="136">
        <v>185.6</v>
      </c>
      <c r="CI31" s="136">
        <v>185.5</v>
      </c>
      <c r="CJ31" s="136">
        <v>185.9</v>
      </c>
      <c r="CK31" s="136">
        <v>101.2</v>
      </c>
      <c r="CL31" s="136"/>
      <c r="CM31" s="136"/>
      <c r="CN31" s="136"/>
      <c r="CO31" s="136"/>
      <c r="CP31" s="136"/>
      <c r="CQ31" s="136"/>
      <c r="CR31" s="136"/>
      <c r="CS31" s="136">
        <v>36.799999999999997</v>
      </c>
      <c r="CT31" s="136">
        <v>77.2</v>
      </c>
      <c r="CU31" s="136">
        <v>15.8</v>
      </c>
      <c r="CV31" s="136">
        <v>57.5</v>
      </c>
      <c r="CW31" s="136">
        <v>6.5</v>
      </c>
      <c r="CX31" s="136">
        <v>343.4</v>
      </c>
      <c r="CY31" s="136"/>
      <c r="CZ31" s="136"/>
      <c r="DA31" s="136">
        <v>28.3</v>
      </c>
      <c r="DB31" s="136"/>
      <c r="DC31" s="136">
        <v>16</v>
      </c>
      <c r="DD31" s="136">
        <v>14.1</v>
      </c>
      <c r="DE31" s="136">
        <v>2.9</v>
      </c>
      <c r="DF31" s="136">
        <v>1.4</v>
      </c>
      <c r="DG31" s="136">
        <v>1.1000000000000001</v>
      </c>
      <c r="DH31" s="136">
        <v>2</v>
      </c>
      <c r="DI31" s="136">
        <v>7</v>
      </c>
      <c r="DJ31" s="136">
        <v>11.3</v>
      </c>
      <c r="DK31" s="136">
        <v>7.4</v>
      </c>
      <c r="DL31" s="136">
        <v>10.3</v>
      </c>
      <c r="DM31" s="136">
        <v>6</v>
      </c>
      <c r="DN31" s="136">
        <v>17.7</v>
      </c>
      <c r="DO31" s="136">
        <v>3.6</v>
      </c>
      <c r="DP31" s="136">
        <v>5.8</v>
      </c>
      <c r="DQ31" s="136">
        <v>3.1</v>
      </c>
      <c r="DR31" s="136">
        <v>1.3</v>
      </c>
      <c r="DS31" s="136">
        <v>4.4000000000000004</v>
      </c>
      <c r="DT31" s="136">
        <v>3.7</v>
      </c>
      <c r="DU31" s="136">
        <v>5</v>
      </c>
      <c r="DV31" s="136">
        <v>5</v>
      </c>
      <c r="DW31" s="136">
        <v>3.4</v>
      </c>
      <c r="DX31" s="136">
        <v>2.5</v>
      </c>
      <c r="DY31" s="136">
        <v>12.9</v>
      </c>
      <c r="DZ31" s="136">
        <v>9.9</v>
      </c>
      <c r="EA31" s="136">
        <v>19.7</v>
      </c>
      <c r="EB31" s="136">
        <v>16.899999999999999</v>
      </c>
      <c r="EC31" s="136">
        <v>20.9</v>
      </c>
      <c r="ED31" s="136">
        <v>39.799999999999997</v>
      </c>
      <c r="EE31" s="136">
        <v>20.3</v>
      </c>
      <c r="EF31" s="136">
        <v>7.41</v>
      </c>
      <c r="EG31" s="136">
        <v>7.2</v>
      </c>
      <c r="EH31" s="136">
        <v>14.6</v>
      </c>
      <c r="EI31" s="136">
        <v>4.3</v>
      </c>
      <c r="EJ31" s="136">
        <v>10.5</v>
      </c>
      <c r="EK31" s="136">
        <v>0.5</v>
      </c>
      <c r="EL31" s="136">
        <v>0.9</v>
      </c>
      <c r="EM31" s="136">
        <v>18.399999999999999</v>
      </c>
      <c r="EN31" s="136">
        <v>18.2</v>
      </c>
      <c r="EO31" s="136">
        <v>19.399999999999999</v>
      </c>
      <c r="EP31" s="136">
        <v>13.2</v>
      </c>
      <c r="EQ31" s="136">
        <v>9.5</v>
      </c>
      <c r="ER31" s="136">
        <v>1.3</v>
      </c>
      <c r="ES31" s="136">
        <v>17.399999999999999</v>
      </c>
      <c r="ET31" s="136">
        <v>70.599999999999994</v>
      </c>
      <c r="EU31" s="136">
        <v>16.399999999999999</v>
      </c>
      <c r="EV31" s="136">
        <v>17.399999999999999</v>
      </c>
      <c r="EW31" s="136">
        <v>27.4</v>
      </c>
      <c r="EX31" s="136">
        <v>31.6</v>
      </c>
      <c r="EY31" s="274">
        <v>7223.2619999999961</v>
      </c>
      <c r="EZ31" s="274">
        <v>0</v>
      </c>
      <c r="FA31" s="274">
        <v>7223.2619999999961</v>
      </c>
      <c r="FB31" s="241"/>
      <c r="FC31" s="242"/>
      <c r="FD31" s="265">
        <v>3.6869999999999998</v>
      </c>
      <c r="FE31" s="265">
        <v>3.5</v>
      </c>
      <c r="FF31" s="265">
        <v>5.9</v>
      </c>
      <c r="FG31" s="266">
        <v>9.4562899999999992</v>
      </c>
      <c r="FH31" s="266">
        <v>4.5119999999999996</v>
      </c>
      <c r="FI31" s="266">
        <v>26.321339999999999</v>
      </c>
      <c r="FJ31" s="266">
        <v>18.909130000000001</v>
      </c>
      <c r="FK31" s="266">
        <v>7.5</v>
      </c>
      <c r="FL31" s="267"/>
      <c r="FM31" s="137">
        <v>42.72</v>
      </c>
      <c r="FN31" s="268">
        <v>122.50576</v>
      </c>
      <c r="FO31" s="259"/>
      <c r="FP31" s="259"/>
      <c r="FQ31" s="67">
        <v>0.52083333333333337</v>
      </c>
      <c r="FR31" s="136">
        <f>[1]DESPACHO!B87</f>
        <v>2309.5723699999994</v>
      </c>
      <c r="FS31" s="136">
        <f>[1]DESPACHO!C87</f>
        <v>2309.5723699999994</v>
      </c>
      <c r="FT31" s="136">
        <f>[1]DESPACHO!D87</f>
        <v>697.08294999999998</v>
      </c>
      <c r="FU31" s="136">
        <f>[1]DESPACHO!E87</f>
        <v>732.20165100000008</v>
      </c>
      <c r="FV31" s="241"/>
      <c r="FW31" s="250"/>
      <c r="FX31" s="251"/>
      <c r="FY31" s="250"/>
      <c r="FZ31" s="251"/>
      <c r="GA31" s="251"/>
      <c r="GB31" s="251"/>
      <c r="GC31" s="250"/>
      <c r="GD31" s="251"/>
      <c r="GE31" s="250"/>
      <c r="GF31" s="251"/>
      <c r="GG31" s="251"/>
      <c r="GH31" s="251"/>
      <c r="GI31" s="252"/>
      <c r="GJ31" s="252"/>
      <c r="GK31" s="252"/>
      <c r="GL31" s="252"/>
      <c r="GM31" s="252"/>
      <c r="GN31" s="252"/>
      <c r="HA31" s="253"/>
    </row>
    <row r="32" spans="1:209" s="202" customFormat="1" ht="24.95" customHeight="1" x14ac:dyDescent="0.2">
      <c r="A32" s="71" t="s">
        <v>489</v>
      </c>
      <c r="B32" s="133">
        <v>594</v>
      </c>
      <c r="C32" s="133">
        <v>201.4</v>
      </c>
      <c r="D32" s="133"/>
      <c r="E32" s="133">
        <v>121.5</v>
      </c>
      <c r="F32" s="133">
        <v>76.099999999999994</v>
      </c>
      <c r="G32" s="133">
        <v>59.3</v>
      </c>
      <c r="H32" s="133">
        <v>65.099999999999994</v>
      </c>
      <c r="I32" s="133">
        <v>26.4</v>
      </c>
      <c r="J32" s="133">
        <v>0.4</v>
      </c>
      <c r="K32" s="133"/>
      <c r="L32" s="133"/>
      <c r="M32" s="133"/>
      <c r="N32" s="133"/>
      <c r="O32" s="133">
        <v>142.5</v>
      </c>
      <c r="P32" s="133">
        <v>144.9</v>
      </c>
      <c r="Q32" s="133">
        <v>147.1</v>
      </c>
      <c r="R32" s="133">
        <v>149.1</v>
      </c>
      <c r="S32" s="133">
        <v>104.9</v>
      </c>
      <c r="T32" s="133">
        <v>24.9</v>
      </c>
      <c r="U32" s="133">
        <v>72</v>
      </c>
      <c r="V32" s="133">
        <v>23.2</v>
      </c>
      <c r="W32" s="133">
        <v>84.507000000000005</v>
      </c>
      <c r="X32" s="133">
        <v>104.05500000000001</v>
      </c>
      <c r="Y32" s="133">
        <v>25.927</v>
      </c>
      <c r="Z32" s="133">
        <v>7.8</v>
      </c>
      <c r="AA32" s="133"/>
      <c r="AB32" s="133">
        <v>42.55</v>
      </c>
      <c r="AC32" s="133">
        <v>3.23</v>
      </c>
      <c r="AD32" s="133">
        <v>3.5110000000000001</v>
      </c>
      <c r="AE32" s="133"/>
      <c r="AF32" s="133"/>
      <c r="AG32" s="133"/>
      <c r="AH32" s="133"/>
      <c r="AI32" s="133"/>
      <c r="AJ32" s="133"/>
      <c r="AK32" s="133">
        <v>60.7</v>
      </c>
      <c r="AL32" s="133"/>
      <c r="AM32" s="133">
        <v>170.7</v>
      </c>
      <c r="AN32" s="133">
        <v>58.3</v>
      </c>
      <c r="AO32" s="133">
        <v>9.9</v>
      </c>
      <c r="AP32" s="133">
        <v>4.7</v>
      </c>
      <c r="AQ32" s="133"/>
      <c r="AR32" s="133">
        <v>0</v>
      </c>
      <c r="AS32" s="133">
        <v>102.3</v>
      </c>
      <c r="AT32" s="133">
        <v>6.7</v>
      </c>
      <c r="AU32" s="133"/>
      <c r="AV32" s="133">
        <v>0</v>
      </c>
      <c r="AW32" s="133">
        <v>91.2</v>
      </c>
      <c r="AX32" s="133"/>
      <c r="AY32" s="133"/>
      <c r="AZ32" s="133"/>
      <c r="BA32" s="133"/>
      <c r="BB32" s="133"/>
      <c r="BC32" s="133"/>
      <c r="BD32" s="133"/>
      <c r="BE32" s="133">
        <v>165.7</v>
      </c>
      <c r="BF32" s="133">
        <v>164.9</v>
      </c>
      <c r="BG32" s="133">
        <v>184.8</v>
      </c>
      <c r="BH32" s="133">
        <v>261.60000000000002</v>
      </c>
      <c r="BI32" s="133">
        <v>73</v>
      </c>
      <c r="BJ32" s="133">
        <v>35.1</v>
      </c>
      <c r="BK32" s="133">
        <v>32.5</v>
      </c>
      <c r="BL32" s="133">
        <v>55.4</v>
      </c>
      <c r="BM32" s="133">
        <v>35.6</v>
      </c>
      <c r="BN32" s="133">
        <v>12.4</v>
      </c>
      <c r="BO32" s="133">
        <v>7.2</v>
      </c>
      <c r="BP32" s="133">
        <v>6.9</v>
      </c>
      <c r="BQ32" s="133">
        <v>12.2</v>
      </c>
      <c r="BR32" s="133">
        <v>59.4</v>
      </c>
      <c r="BS32" s="133"/>
      <c r="BT32" s="133"/>
      <c r="BU32" s="133"/>
      <c r="BV32" s="133"/>
      <c r="BW32" s="133">
        <v>48.9</v>
      </c>
      <c r="BX32" s="133"/>
      <c r="BY32" s="133">
        <v>176.4</v>
      </c>
      <c r="BZ32" s="133">
        <v>191.7</v>
      </c>
      <c r="CA32" s="133">
        <v>196.4</v>
      </c>
      <c r="CB32" s="133">
        <v>287.3</v>
      </c>
      <c r="CC32" s="133">
        <v>199.3</v>
      </c>
      <c r="CD32" s="133">
        <v>104.9</v>
      </c>
      <c r="CE32" s="133">
        <v>153.6</v>
      </c>
      <c r="CF32" s="133">
        <v>3.2</v>
      </c>
      <c r="CG32" s="133">
        <v>181.3</v>
      </c>
      <c r="CH32" s="133">
        <v>181.8</v>
      </c>
      <c r="CI32" s="133">
        <v>186.6</v>
      </c>
      <c r="CJ32" s="133">
        <v>136.4</v>
      </c>
      <c r="CK32" s="133">
        <v>81.599999999999994</v>
      </c>
      <c r="CL32" s="133"/>
      <c r="CM32" s="133"/>
      <c r="CN32" s="133"/>
      <c r="CO32" s="133"/>
      <c r="CP32" s="133"/>
      <c r="CQ32" s="133"/>
      <c r="CR32" s="133"/>
      <c r="CS32" s="133">
        <v>96.2</v>
      </c>
      <c r="CT32" s="133">
        <v>75.599999999999994</v>
      </c>
      <c r="CU32" s="133">
        <v>15.7</v>
      </c>
      <c r="CV32" s="133">
        <v>53.7</v>
      </c>
      <c r="CW32" s="133">
        <v>6.5</v>
      </c>
      <c r="CX32" s="133">
        <v>338.9</v>
      </c>
      <c r="CY32" s="133"/>
      <c r="CZ32" s="133"/>
      <c r="DA32" s="133">
        <v>28.2</v>
      </c>
      <c r="DB32" s="133"/>
      <c r="DC32" s="133">
        <v>16</v>
      </c>
      <c r="DD32" s="133">
        <v>14.1</v>
      </c>
      <c r="DE32" s="133">
        <v>2.9</v>
      </c>
      <c r="DF32" s="133">
        <v>1.3</v>
      </c>
      <c r="DG32" s="133">
        <v>1.1000000000000001</v>
      </c>
      <c r="DH32" s="133">
        <v>2</v>
      </c>
      <c r="DI32" s="133">
        <v>7</v>
      </c>
      <c r="DJ32" s="133">
        <v>11.3</v>
      </c>
      <c r="DK32" s="133">
        <v>7.3</v>
      </c>
      <c r="DL32" s="133">
        <v>9.9</v>
      </c>
      <c r="DM32" s="133">
        <v>6</v>
      </c>
      <c r="DN32" s="133">
        <v>17.899999999999999</v>
      </c>
      <c r="DO32" s="133">
        <v>3.6</v>
      </c>
      <c r="DP32" s="133">
        <v>5.8</v>
      </c>
      <c r="DQ32" s="133">
        <v>3</v>
      </c>
      <c r="DR32" s="133">
        <v>1.3</v>
      </c>
      <c r="DS32" s="133">
        <v>4.4000000000000004</v>
      </c>
      <c r="DT32" s="133">
        <v>3.8</v>
      </c>
      <c r="DU32" s="133">
        <v>5</v>
      </c>
      <c r="DV32" s="133">
        <v>5</v>
      </c>
      <c r="DW32" s="133">
        <v>3.5</v>
      </c>
      <c r="DX32" s="133">
        <v>2.5</v>
      </c>
      <c r="DY32" s="133">
        <v>13.2</v>
      </c>
      <c r="DZ32" s="133">
        <v>9.9</v>
      </c>
      <c r="EA32" s="133">
        <v>19.7</v>
      </c>
      <c r="EB32" s="133">
        <v>16.899999999999999</v>
      </c>
      <c r="EC32" s="133">
        <v>20.3</v>
      </c>
      <c r="ED32" s="133">
        <v>39.5</v>
      </c>
      <c r="EE32" s="133">
        <v>20.399999999999999</v>
      </c>
      <c r="EF32" s="133">
        <v>8.5299999999999994</v>
      </c>
      <c r="EG32" s="133">
        <v>7</v>
      </c>
      <c r="EH32" s="133">
        <v>14.2</v>
      </c>
      <c r="EI32" s="133">
        <v>4.2</v>
      </c>
      <c r="EJ32" s="133">
        <v>9.9</v>
      </c>
      <c r="EK32" s="133">
        <v>0.5</v>
      </c>
      <c r="EL32" s="133">
        <v>0.9</v>
      </c>
      <c r="EM32" s="133">
        <v>17.8</v>
      </c>
      <c r="EN32" s="133">
        <v>17.5</v>
      </c>
      <c r="EO32" s="133">
        <v>19.3</v>
      </c>
      <c r="EP32" s="133">
        <v>19.5</v>
      </c>
      <c r="EQ32" s="133">
        <v>15</v>
      </c>
      <c r="ER32" s="133">
        <v>1.3</v>
      </c>
      <c r="ES32" s="133">
        <v>19.8</v>
      </c>
      <c r="ET32" s="133">
        <v>77.5</v>
      </c>
      <c r="EU32" s="133">
        <v>12.4</v>
      </c>
      <c r="EV32" s="133">
        <v>13.6</v>
      </c>
      <c r="EW32" s="133">
        <v>29.1</v>
      </c>
      <c r="EX32" s="133">
        <v>33.1</v>
      </c>
      <c r="EY32" s="254">
        <v>7175.5099999999993</v>
      </c>
      <c r="EZ32" s="254">
        <v>0</v>
      </c>
      <c r="FA32" s="254">
        <v>7175.5099999999993</v>
      </c>
      <c r="FB32" s="241"/>
      <c r="FC32" s="242"/>
      <c r="FD32" s="255">
        <v>3.694</v>
      </c>
      <c r="FE32" s="255">
        <v>3.5</v>
      </c>
      <c r="FF32" s="255">
        <v>5.9</v>
      </c>
      <c r="FG32" s="256">
        <v>9.2618200000000002</v>
      </c>
      <c r="FH32" s="256">
        <v>4.5149999999999997</v>
      </c>
      <c r="FI32" s="256">
        <v>26.114229999999999</v>
      </c>
      <c r="FJ32" s="256">
        <v>18.90963</v>
      </c>
      <c r="FK32" s="256">
        <v>7.5</v>
      </c>
      <c r="FL32" s="257"/>
      <c r="FM32" s="134">
        <v>42.96</v>
      </c>
      <c r="FN32" s="258">
        <v>122.35468</v>
      </c>
      <c r="FO32" s="259"/>
      <c r="FP32" s="259"/>
      <c r="FQ32" s="71">
        <v>0.54166666666666663</v>
      </c>
      <c r="FR32" s="133">
        <f>[1]DESPACHO!B88</f>
        <v>2309.5723699999994</v>
      </c>
      <c r="FS32" s="133">
        <f>[1]DESPACHO!C88</f>
        <v>2309.5723699999994</v>
      </c>
      <c r="FT32" s="133">
        <f>[1]DESPACHO!D88</f>
        <v>697.08294999999998</v>
      </c>
      <c r="FU32" s="133">
        <f>[1]DESPACHO!E88</f>
        <v>724.62100200000009</v>
      </c>
      <c r="FV32" s="241"/>
      <c r="FW32" s="250"/>
      <c r="FX32" s="251"/>
      <c r="FY32" s="250"/>
      <c r="FZ32" s="251"/>
      <c r="GA32" s="251"/>
      <c r="GB32" s="251"/>
      <c r="GC32" s="250"/>
      <c r="GD32" s="251"/>
      <c r="GE32" s="250"/>
      <c r="GF32" s="251"/>
      <c r="GG32" s="251"/>
      <c r="GH32" s="251"/>
      <c r="GI32" s="252"/>
      <c r="GJ32" s="252"/>
      <c r="GK32" s="252"/>
      <c r="GL32" s="252"/>
      <c r="GM32" s="252"/>
      <c r="GN32" s="252"/>
      <c r="HA32" s="253"/>
    </row>
    <row r="33" spans="1:209" s="202" customFormat="1" ht="24.95" customHeight="1" x14ac:dyDescent="0.2">
      <c r="A33" s="71" t="s">
        <v>490</v>
      </c>
      <c r="B33" s="133">
        <v>598.79999999999995</v>
      </c>
      <c r="C33" s="133">
        <v>203.1</v>
      </c>
      <c r="D33" s="133"/>
      <c r="E33" s="133">
        <v>125</v>
      </c>
      <c r="F33" s="133">
        <v>81</v>
      </c>
      <c r="G33" s="133">
        <v>60.2</v>
      </c>
      <c r="H33" s="133">
        <v>66</v>
      </c>
      <c r="I33" s="133">
        <v>29.9</v>
      </c>
      <c r="J33" s="133">
        <v>0.6</v>
      </c>
      <c r="K33" s="133"/>
      <c r="L33" s="133"/>
      <c r="M33" s="133"/>
      <c r="N33" s="133"/>
      <c r="O33" s="133">
        <v>142.80000000000001</v>
      </c>
      <c r="P33" s="133">
        <v>145.1</v>
      </c>
      <c r="Q33" s="133">
        <v>147.80000000000001</v>
      </c>
      <c r="R33" s="133">
        <v>149.1</v>
      </c>
      <c r="S33" s="133">
        <v>104.9</v>
      </c>
      <c r="T33" s="133">
        <v>54.6</v>
      </c>
      <c r="U33" s="133">
        <v>73</v>
      </c>
      <c r="V33" s="133">
        <v>24.6</v>
      </c>
      <c r="W33" s="133">
        <v>86.128</v>
      </c>
      <c r="X33" s="133">
        <v>105.125</v>
      </c>
      <c r="Y33" s="133">
        <v>21.952999999999999</v>
      </c>
      <c r="Z33" s="133">
        <v>7.8</v>
      </c>
      <c r="AA33" s="133"/>
      <c r="AB33" s="133">
        <v>43.02</v>
      </c>
      <c r="AC33" s="133">
        <v>3.234</v>
      </c>
      <c r="AD33" s="133">
        <v>3.5139999999999998</v>
      </c>
      <c r="AE33" s="133"/>
      <c r="AF33" s="133"/>
      <c r="AG33" s="133"/>
      <c r="AH33" s="133"/>
      <c r="AI33" s="133"/>
      <c r="AJ33" s="133"/>
      <c r="AK33" s="133">
        <v>61.2</v>
      </c>
      <c r="AL33" s="133"/>
      <c r="AM33" s="133">
        <v>212.4</v>
      </c>
      <c r="AN33" s="133">
        <v>60.2</v>
      </c>
      <c r="AO33" s="133">
        <v>9.9</v>
      </c>
      <c r="AP33" s="133">
        <v>4.5</v>
      </c>
      <c r="AQ33" s="133"/>
      <c r="AR33" s="133">
        <v>0</v>
      </c>
      <c r="AS33" s="133">
        <v>102.9</v>
      </c>
      <c r="AT33" s="133">
        <v>7.2</v>
      </c>
      <c r="AU33" s="133"/>
      <c r="AV33" s="133">
        <v>0</v>
      </c>
      <c r="AW33" s="133">
        <v>92.7</v>
      </c>
      <c r="AX33" s="133"/>
      <c r="AY33" s="133"/>
      <c r="AZ33" s="133"/>
      <c r="BA33" s="133"/>
      <c r="BB33" s="133"/>
      <c r="BC33" s="133"/>
      <c r="BD33" s="133"/>
      <c r="BE33" s="133">
        <v>165.1</v>
      </c>
      <c r="BF33" s="133">
        <v>163.9</v>
      </c>
      <c r="BG33" s="133">
        <v>183.7</v>
      </c>
      <c r="BH33" s="133">
        <v>260.39999999999998</v>
      </c>
      <c r="BI33" s="133">
        <v>73.099999999999994</v>
      </c>
      <c r="BJ33" s="133">
        <v>35.1</v>
      </c>
      <c r="BK33" s="133">
        <v>38.4</v>
      </c>
      <c r="BL33" s="133">
        <v>60.2</v>
      </c>
      <c r="BM33" s="133">
        <v>28.7</v>
      </c>
      <c r="BN33" s="133">
        <v>9.9</v>
      </c>
      <c r="BO33" s="133">
        <v>5.7</v>
      </c>
      <c r="BP33" s="133">
        <v>6.8</v>
      </c>
      <c r="BQ33" s="133">
        <v>12.2</v>
      </c>
      <c r="BR33" s="133">
        <v>60.4</v>
      </c>
      <c r="BS33" s="133"/>
      <c r="BT33" s="133"/>
      <c r="BU33" s="133"/>
      <c r="BV33" s="133"/>
      <c r="BW33" s="133">
        <v>50.2</v>
      </c>
      <c r="BX33" s="133"/>
      <c r="BY33" s="133">
        <v>176.7</v>
      </c>
      <c r="BZ33" s="133">
        <v>193.6</v>
      </c>
      <c r="CA33" s="133">
        <v>197.4</v>
      </c>
      <c r="CB33" s="133">
        <v>288.3</v>
      </c>
      <c r="CC33" s="133">
        <v>200.1</v>
      </c>
      <c r="CD33" s="133">
        <v>105.2</v>
      </c>
      <c r="CE33" s="133">
        <v>167.8</v>
      </c>
      <c r="CF33" s="133">
        <v>3.5</v>
      </c>
      <c r="CG33" s="133">
        <v>185.8</v>
      </c>
      <c r="CH33" s="133">
        <v>185.8</v>
      </c>
      <c r="CI33" s="133">
        <v>187</v>
      </c>
      <c r="CJ33" s="133">
        <v>137.19999999999999</v>
      </c>
      <c r="CK33" s="133">
        <v>80.5</v>
      </c>
      <c r="CL33" s="133"/>
      <c r="CM33" s="133"/>
      <c r="CN33" s="133"/>
      <c r="CO33" s="133"/>
      <c r="CP33" s="133"/>
      <c r="CQ33" s="133"/>
      <c r="CR33" s="133"/>
      <c r="CS33" s="133">
        <v>28.2</v>
      </c>
      <c r="CT33" s="133">
        <v>77.2</v>
      </c>
      <c r="CU33" s="133">
        <v>15.8</v>
      </c>
      <c r="CV33" s="133">
        <v>56.8</v>
      </c>
      <c r="CW33" s="133">
        <v>6.5</v>
      </c>
      <c r="CX33" s="133">
        <v>378.5</v>
      </c>
      <c r="CY33" s="133"/>
      <c r="CZ33" s="133"/>
      <c r="DA33" s="133">
        <v>28.2</v>
      </c>
      <c r="DB33" s="133"/>
      <c r="DC33" s="133">
        <v>16.100000000000001</v>
      </c>
      <c r="DD33" s="133">
        <v>12.7</v>
      </c>
      <c r="DE33" s="133">
        <v>2.8</v>
      </c>
      <c r="DF33" s="133">
        <v>1.3</v>
      </c>
      <c r="DG33" s="133">
        <v>1.1000000000000001</v>
      </c>
      <c r="DH33" s="133">
        <v>2</v>
      </c>
      <c r="DI33" s="133">
        <v>6.8</v>
      </c>
      <c r="DJ33" s="133">
        <v>11</v>
      </c>
      <c r="DK33" s="133">
        <v>7.4</v>
      </c>
      <c r="DL33" s="133">
        <v>10.3</v>
      </c>
      <c r="DM33" s="133">
        <v>6</v>
      </c>
      <c r="DN33" s="133">
        <v>18.100000000000001</v>
      </c>
      <c r="DO33" s="133">
        <v>3.6</v>
      </c>
      <c r="DP33" s="133">
        <v>5.8</v>
      </c>
      <c r="DQ33" s="133">
        <v>3</v>
      </c>
      <c r="DR33" s="133">
        <v>1.3</v>
      </c>
      <c r="DS33" s="133">
        <v>4.4000000000000004</v>
      </c>
      <c r="DT33" s="133">
        <v>3.8</v>
      </c>
      <c r="DU33" s="133">
        <v>5</v>
      </c>
      <c r="DV33" s="133">
        <v>5</v>
      </c>
      <c r="DW33" s="133">
        <v>3.5</v>
      </c>
      <c r="DX33" s="133">
        <v>2.5</v>
      </c>
      <c r="DY33" s="133">
        <v>14</v>
      </c>
      <c r="DZ33" s="133">
        <v>9.9</v>
      </c>
      <c r="EA33" s="133">
        <v>19.7</v>
      </c>
      <c r="EB33" s="133">
        <v>16.899999999999999</v>
      </c>
      <c r="EC33" s="133">
        <v>20.7</v>
      </c>
      <c r="ED33" s="133">
        <v>38.6</v>
      </c>
      <c r="EE33" s="133">
        <v>20.399999999999999</v>
      </c>
      <c r="EF33" s="133">
        <v>8.84</v>
      </c>
      <c r="EG33" s="133">
        <v>7.1</v>
      </c>
      <c r="EH33" s="133">
        <v>14</v>
      </c>
      <c r="EI33" s="133">
        <v>4</v>
      </c>
      <c r="EJ33" s="133">
        <v>10</v>
      </c>
      <c r="EK33" s="133">
        <v>0.5</v>
      </c>
      <c r="EL33" s="133">
        <v>0.9</v>
      </c>
      <c r="EM33" s="133">
        <v>16.8</v>
      </c>
      <c r="EN33" s="133">
        <v>16.5</v>
      </c>
      <c r="EO33" s="133">
        <v>19.100000000000001</v>
      </c>
      <c r="EP33" s="133">
        <v>19.100000000000001</v>
      </c>
      <c r="EQ33" s="133">
        <v>15.6</v>
      </c>
      <c r="ER33" s="133">
        <v>0.8</v>
      </c>
      <c r="ES33" s="133">
        <v>18.3</v>
      </c>
      <c r="ET33" s="133">
        <v>75.3</v>
      </c>
      <c r="EU33" s="133">
        <v>15.2</v>
      </c>
      <c r="EV33" s="133">
        <v>17.399999999999999</v>
      </c>
      <c r="EW33" s="133">
        <v>29.5</v>
      </c>
      <c r="EX33" s="133">
        <v>32.6</v>
      </c>
      <c r="EY33" s="254">
        <v>7277.4140000000016</v>
      </c>
      <c r="EZ33" s="254">
        <v>0</v>
      </c>
      <c r="FA33" s="254">
        <v>7277.4140000000016</v>
      </c>
      <c r="FB33" s="241"/>
      <c r="FC33" s="242"/>
      <c r="FD33" s="255">
        <v>3.6539999999999999</v>
      </c>
      <c r="FE33" s="255">
        <v>3.5</v>
      </c>
      <c r="FF33" s="255">
        <v>5.9</v>
      </c>
      <c r="FG33" s="256">
        <v>8.4038799999999991</v>
      </c>
      <c r="FH33" s="256">
        <v>4.5140000000000002</v>
      </c>
      <c r="FI33" s="256">
        <v>25.988710000000001</v>
      </c>
      <c r="FJ33" s="256">
        <v>18.91001</v>
      </c>
      <c r="FK33" s="256">
        <v>7.5</v>
      </c>
      <c r="FL33" s="257"/>
      <c r="FM33" s="134">
        <v>42.8</v>
      </c>
      <c r="FN33" s="258">
        <v>121.17059999999999</v>
      </c>
      <c r="FO33" s="259"/>
      <c r="FP33" s="259"/>
      <c r="FQ33" s="71">
        <v>0.5625</v>
      </c>
      <c r="FR33" s="133">
        <f>[1]DESPACHO!B89</f>
        <v>2309.5723699999994</v>
      </c>
      <c r="FS33" s="133">
        <f>[1]DESPACHO!C89</f>
        <v>2309.5723699999994</v>
      </c>
      <c r="FT33" s="133">
        <f>[1]DESPACHO!D89</f>
        <v>697.08294999999998</v>
      </c>
      <c r="FU33" s="133">
        <f>[1]DESPACHO!E89</f>
        <v>724.74979400000007</v>
      </c>
      <c r="FV33" s="241"/>
      <c r="FW33" s="250"/>
      <c r="FX33" s="251"/>
      <c r="FY33" s="250"/>
      <c r="FZ33" s="251"/>
      <c r="GA33" s="251"/>
      <c r="GB33" s="251"/>
      <c r="GC33" s="250"/>
      <c r="GD33" s="251"/>
      <c r="GE33" s="250"/>
      <c r="GF33" s="251"/>
      <c r="GG33" s="251"/>
      <c r="GH33" s="251"/>
      <c r="GI33" s="252"/>
      <c r="GJ33" s="252"/>
      <c r="GK33" s="252"/>
      <c r="GL33" s="252"/>
      <c r="GM33" s="252"/>
      <c r="GN33" s="252"/>
      <c r="HA33" s="253"/>
    </row>
    <row r="34" spans="1:209" s="202" customFormat="1" ht="24.95" customHeight="1" x14ac:dyDescent="0.2">
      <c r="A34" s="71" t="s">
        <v>491</v>
      </c>
      <c r="B34" s="133">
        <v>595.9</v>
      </c>
      <c r="C34" s="133">
        <v>202</v>
      </c>
      <c r="D34" s="133"/>
      <c r="E34" s="133">
        <v>123.5</v>
      </c>
      <c r="F34" s="133">
        <v>80.400000000000006</v>
      </c>
      <c r="G34" s="133">
        <v>60.1</v>
      </c>
      <c r="H34" s="133">
        <v>65.599999999999994</v>
      </c>
      <c r="I34" s="133">
        <v>30.6</v>
      </c>
      <c r="J34" s="133">
        <v>0.6</v>
      </c>
      <c r="K34" s="133"/>
      <c r="L34" s="133"/>
      <c r="M34" s="133"/>
      <c r="N34" s="133"/>
      <c r="O34" s="133">
        <v>141.6</v>
      </c>
      <c r="P34" s="133">
        <v>144.19999999999999</v>
      </c>
      <c r="Q34" s="133">
        <v>147.30000000000001</v>
      </c>
      <c r="R34" s="133">
        <v>148.80000000000001</v>
      </c>
      <c r="S34" s="133">
        <v>104.1</v>
      </c>
      <c r="T34" s="133">
        <v>75.2</v>
      </c>
      <c r="U34" s="133">
        <v>72.7</v>
      </c>
      <c r="V34" s="133">
        <v>21.5</v>
      </c>
      <c r="W34" s="133">
        <v>85.481999999999999</v>
      </c>
      <c r="X34" s="133">
        <v>104.88800000000001</v>
      </c>
      <c r="Y34" s="133">
        <v>23.521000000000001</v>
      </c>
      <c r="Z34" s="133">
        <v>7.9</v>
      </c>
      <c r="AA34" s="133"/>
      <c r="AB34" s="133">
        <v>43.06</v>
      </c>
      <c r="AC34" s="133">
        <v>3.2330000000000001</v>
      </c>
      <c r="AD34" s="133">
        <v>3.5139999999999998</v>
      </c>
      <c r="AE34" s="133"/>
      <c r="AF34" s="133"/>
      <c r="AG34" s="133"/>
      <c r="AH34" s="133"/>
      <c r="AI34" s="133"/>
      <c r="AJ34" s="133"/>
      <c r="AK34" s="133">
        <v>60.6</v>
      </c>
      <c r="AL34" s="133"/>
      <c r="AM34" s="133">
        <v>217.2</v>
      </c>
      <c r="AN34" s="133">
        <v>59.3</v>
      </c>
      <c r="AO34" s="133">
        <v>10</v>
      </c>
      <c r="AP34" s="133">
        <v>4.7</v>
      </c>
      <c r="AQ34" s="133"/>
      <c r="AR34" s="133">
        <v>0</v>
      </c>
      <c r="AS34" s="133">
        <v>101.6</v>
      </c>
      <c r="AT34" s="133">
        <v>7</v>
      </c>
      <c r="AU34" s="133"/>
      <c r="AV34" s="133">
        <v>0</v>
      </c>
      <c r="AW34" s="133">
        <v>92.4</v>
      </c>
      <c r="AX34" s="133"/>
      <c r="AY34" s="133"/>
      <c r="AZ34" s="133"/>
      <c r="BA34" s="133"/>
      <c r="BB34" s="133"/>
      <c r="BC34" s="133"/>
      <c r="BD34" s="133"/>
      <c r="BE34" s="133">
        <v>165.2</v>
      </c>
      <c r="BF34" s="133">
        <v>163.69999999999999</v>
      </c>
      <c r="BG34" s="133">
        <v>183.1</v>
      </c>
      <c r="BH34" s="133">
        <v>261.3</v>
      </c>
      <c r="BI34" s="133">
        <v>72.900000000000006</v>
      </c>
      <c r="BJ34" s="133">
        <v>35.200000000000003</v>
      </c>
      <c r="BK34" s="133">
        <v>38.700000000000003</v>
      </c>
      <c r="BL34" s="133">
        <v>52.4</v>
      </c>
      <c r="BM34" s="133">
        <v>22.5</v>
      </c>
      <c r="BN34" s="133">
        <v>10.7</v>
      </c>
      <c r="BO34" s="133">
        <v>5.7</v>
      </c>
      <c r="BP34" s="133">
        <v>6.8</v>
      </c>
      <c r="BQ34" s="133">
        <v>12.2</v>
      </c>
      <c r="BR34" s="133">
        <v>59.8</v>
      </c>
      <c r="BS34" s="133"/>
      <c r="BT34" s="133"/>
      <c r="BU34" s="133"/>
      <c r="BV34" s="133"/>
      <c r="BW34" s="133">
        <v>49.8</v>
      </c>
      <c r="BX34" s="133"/>
      <c r="BY34" s="133">
        <v>176.5</v>
      </c>
      <c r="BZ34" s="133">
        <v>193.3</v>
      </c>
      <c r="CA34" s="133">
        <v>197.5</v>
      </c>
      <c r="CB34" s="133">
        <v>288.8</v>
      </c>
      <c r="CC34" s="133">
        <v>201.1</v>
      </c>
      <c r="CD34" s="133">
        <v>105.2</v>
      </c>
      <c r="CE34" s="133">
        <v>179.5</v>
      </c>
      <c r="CF34" s="133">
        <v>3.5</v>
      </c>
      <c r="CG34" s="133">
        <v>182.8</v>
      </c>
      <c r="CH34" s="133">
        <v>183.2</v>
      </c>
      <c r="CI34" s="133">
        <v>186.7</v>
      </c>
      <c r="CJ34" s="133">
        <v>135.9</v>
      </c>
      <c r="CK34" s="133">
        <v>81.099999999999994</v>
      </c>
      <c r="CL34" s="133"/>
      <c r="CM34" s="133"/>
      <c r="CN34" s="133"/>
      <c r="CO34" s="133"/>
      <c r="CP34" s="133"/>
      <c r="CQ34" s="133"/>
      <c r="CR34" s="133"/>
      <c r="CS34" s="133">
        <v>22.9</v>
      </c>
      <c r="CT34" s="133">
        <v>48.2</v>
      </c>
      <c r="CU34" s="133">
        <v>15.7</v>
      </c>
      <c r="CV34" s="133">
        <v>54.8</v>
      </c>
      <c r="CW34" s="133">
        <v>6.5</v>
      </c>
      <c r="CX34" s="133">
        <v>378.2</v>
      </c>
      <c r="CY34" s="133"/>
      <c r="CZ34" s="133"/>
      <c r="DA34" s="133">
        <v>28.1</v>
      </c>
      <c r="DB34" s="133"/>
      <c r="DC34" s="133">
        <v>16.100000000000001</v>
      </c>
      <c r="DD34" s="133">
        <v>14.1</v>
      </c>
      <c r="DE34" s="133">
        <v>2.8</v>
      </c>
      <c r="DF34" s="133">
        <v>1.3</v>
      </c>
      <c r="DG34" s="133">
        <v>1.1000000000000001</v>
      </c>
      <c r="DH34" s="133">
        <v>2</v>
      </c>
      <c r="DI34" s="133">
        <v>6.2</v>
      </c>
      <c r="DJ34" s="133">
        <v>11</v>
      </c>
      <c r="DK34" s="133">
        <v>7.5</v>
      </c>
      <c r="DL34" s="133">
        <v>10</v>
      </c>
      <c r="DM34" s="133">
        <v>6</v>
      </c>
      <c r="DN34" s="133">
        <v>18.2</v>
      </c>
      <c r="DO34" s="133">
        <v>3.6</v>
      </c>
      <c r="DP34" s="133">
        <v>5.8</v>
      </c>
      <c r="DQ34" s="133">
        <v>2.9</v>
      </c>
      <c r="DR34" s="133">
        <v>1.3</v>
      </c>
      <c r="DS34" s="133">
        <v>4.4000000000000004</v>
      </c>
      <c r="DT34" s="133">
        <v>3.8</v>
      </c>
      <c r="DU34" s="133">
        <v>5</v>
      </c>
      <c r="DV34" s="133">
        <v>5.3</v>
      </c>
      <c r="DW34" s="133">
        <v>3.4</v>
      </c>
      <c r="DX34" s="133">
        <v>2.5</v>
      </c>
      <c r="DY34" s="133">
        <v>14.2</v>
      </c>
      <c r="DZ34" s="133">
        <v>9.9</v>
      </c>
      <c r="EA34" s="133">
        <v>19.7</v>
      </c>
      <c r="EB34" s="133">
        <v>16.899999999999999</v>
      </c>
      <c r="EC34" s="133">
        <v>20.7</v>
      </c>
      <c r="ED34" s="133">
        <v>38.799999999999997</v>
      </c>
      <c r="EE34" s="133">
        <v>15.9</v>
      </c>
      <c r="EF34" s="133">
        <v>8.66</v>
      </c>
      <c r="EG34" s="133">
        <v>6</v>
      </c>
      <c r="EH34" s="133">
        <v>14.3</v>
      </c>
      <c r="EI34" s="133">
        <v>4.0999999999999996</v>
      </c>
      <c r="EJ34" s="133">
        <v>9.8000000000000007</v>
      </c>
      <c r="EK34" s="133">
        <v>0.5</v>
      </c>
      <c r="EL34" s="133">
        <v>0.8</v>
      </c>
      <c r="EM34" s="133">
        <v>15.4</v>
      </c>
      <c r="EN34" s="133">
        <v>15.3</v>
      </c>
      <c r="EO34" s="133">
        <v>19.399999999999999</v>
      </c>
      <c r="EP34" s="133">
        <v>18.8</v>
      </c>
      <c r="EQ34" s="133">
        <v>15.4</v>
      </c>
      <c r="ER34" s="133">
        <v>0.8</v>
      </c>
      <c r="ES34" s="133">
        <v>17.8</v>
      </c>
      <c r="ET34" s="133">
        <v>68.8</v>
      </c>
      <c r="EU34" s="133">
        <v>14.1</v>
      </c>
      <c r="EV34" s="133">
        <v>16.2</v>
      </c>
      <c r="EW34" s="133">
        <v>29.9</v>
      </c>
      <c r="EX34" s="133">
        <v>51.8</v>
      </c>
      <c r="EY34" s="254">
        <v>7246.2579999999998</v>
      </c>
      <c r="EZ34" s="254">
        <v>0</v>
      </c>
      <c r="FA34" s="254">
        <v>7246.2579999999998</v>
      </c>
      <c r="FB34" s="241"/>
      <c r="FC34" s="242"/>
      <c r="FD34" s="255">
        <v>3.5910000000000002</v>
      </c>
      <c r="FE34" s="255">
        <v>3.5</v>
      </c>
      <c r="FF34" s="255">
        <v>5.9</v>
      </c>
      <c r="FG34" s="256">
        <v>8.73855</v>
      </c>
      <c r="FH34" s="256">
        <v>4.5129999999999999</v>
      </c>
      <c r="FI34" s="256">
        <v>25.977419999999999</v>
      </c>
      <c r="FJ34" s="256">
        <v>18.910270000000001</v>
      </c>
      <c r="FK34" s="256">
        <v>7.5</v>
      </c>
      <c r="FL34" s="257"/>
      <c r="FM34" s="134">
        <v>42.88</v>
      </c>
      <c r="FN34" s="258">
        <v>121.51024000000001</v>
      </c>
      <c r="FO34" s="259"/>
      <c r="FP34" s="259"/>
      <c r="FQ34" s="71">
        <v>0.58333333333333337</v>
      </c>
      <c r="FR34" s="133">
        <f>[1]DESPACHO!B90</f>
        <v>2309.5723699999994</v>
      </c>
      <c r="FS34" s="133">
        <f>[1]DESPACHO!C90</f>
        <v>2309.5723699999994</v>
      </c>
      <c r="FT34" s="133">
        <f>[1]DESPACHO!D90</f>
        <v>697.08294999999998</v>
      </c>
      <c r="FU34" s="133">
        <f>[1]DESPACHO!E90</f>
        <v>728.89735900000005</v>
      </c>
      <c r="FV34" s="241"/>
      <c r="FW34" s="250"/>
      <c r="FX34" s="251"/>
      <c r="FY34" s="250"/>
      <c r="FZ34" s="251"/>
      <c r="GA34" s="251"/>
      <c r="GB34" s="251"/>
      <c r="GC34" s="250"/>
      <c r="GD34" s="251"/>
      <c r="GE34" s="250"/>
      <c r="GF34" s="251"/>
      <c r="GG34" s="251"/>
      <c r="GH34" s="251"/>
      <c r="GI34" s="252"/>
      <c r="GJ34" s="252"/>
      <c r="GK34" s="252"/>
      <c r="GL34" s="252"/>
      <c r="GM34" s="252"/>
      <c r="GN34" s="252"/>
      <c r="HA34" s="253"/>
    </row>
    <row r="35" spans="1:209" s="202" customFormat="1" ht="24.95" customHeight="1" x14ac:dyDescent="0.2">
      <c r="A35" s="71" t="s">
        <v>492</v>
      </c>
      <c r="B35" s="133">
        <v>597.4</v>
      </c>
      <c r="C35" s="133">
        <v>200.6</v>
      </c>
      <c r="D35" s="133"/>
      <c r="E35" s="133">
        <v>144.19999999999999</v>
      </c>
      <c r="F35" s="133">
        <v>75.400000000000006</v>
      </c>
      <c r="G35" s="133">
        <v>61.1</v>
      </c>
      <c r="H35" s="133">
        <v>66.099999999999994</v>
      </c>
      <c r="I35" s="133">
        <v>30.2</v>
      </c>
      <c r="J35" s="133">
        <v>0.6</v>
      </c>
      <c r="K35" s="133"/>
      <c r="L35" s="133"/>
      <c r="M35" s="133"/>
      <c r="N35" s="133"/>
      <c r="O35" s="133">
        <v>140.9</v>
      </c>
      <c r="P35" s="133">
        <v>143.80000000000001</v>
      </c>
      <c r="Q35" s="133">
        <v>147.19999999999999</v>
      </c>
      <c r="R35" s="133">
        <v>146.80000000000001</v>
      </c>
      <c r="S35" s="133">
        <v>101.8</v>
      </c>
      <c r="T35" s="133">
        <v>112.6</v>
      </c>
      <c r="U35" s="133">
        <v>73</v>
      </c>
      <c r="V35" s="133">
        <v>20.6</v>
      </c>
      <c r="W35" s="133">
        <v>86.29</v>
      </c>
      <c r="X35" s="133">
        <v>104.744</v>
      </c>
      <c r="Y35" s="133">
        <v>26.951000000000001</v>
      </c>
      <c r="Z35" s="133">
        <v>7.8</v>
      </c>
      <c r="AA35" s="133"/>
      <c r="AB35" s="133">
        <v>43.25</v>
      </c>
      <c r="AC35" s="133">
        <v>3.2320000000000002</v>
      </c>
      <c r="AD35" s="133">
        <v>3.5030000000000001</v>
      </c>
      <c r="AE35" s="133"/>
      <c r="AF35" s="133"/>
      <c r="AG35" s="133"/>
      <c r="AH35" s="133"/>
      <c r="AI35" s="133"/>
      <c r="AJ35" s="133"/>
      <c r="AK35" s="133">
        <v>70.8</v>
      </c>
      <c r="AL35" s="133"/>
      <c r="AM35" s="133">
        <v>217.3</v>
      </c>
      <c r="AN35" s="133">
        <v>60.2</v>
      </c>
      <c r="AO35" s="133">
        <v>10</v>
      </c>
      <c r="AP35" s="133">
        <v>4.7</v>
      </c>
      <c r="AQ35" s="133"/>
      <c r="AR35" s="133">
        <v>0</v>
      </c>
      <c r="AS35" s="133">
        <v>102.4</v>
      </c>
      <c r="AT35" s="133">
        <v>7.3</v>
      </c>
      <c r="AU35" s="133"/>
      <c r="AV35" s="133">
        <v>0</v>
      </c>
      <c r="AW35" s="133">
        <v>92.5</v>
      </c>
      <c r="AX35" s="133"/>
      <c r="AY35" s="133"/>
      <c r="AZ35" s="133"/>
      <c r="BA35" s="133"/>
      <c r="BB35" s="133"/>
      <c r="BC35" s="133"/>
      <c r="BD35" s="133"/>
      <c r="BE35" s="133">
        <v>165.9</v>
      </c>
      <c r="BF35" s="133">
        <v>164.4</v>
      </c>
      <c r="BG35" s="133">
        <v>182.4</v>
      </c>
      <c r="BH35" s="133">
        <v>262</v>
      </c>
      <c r="BI35" s="133">
        <v>72.7</v>
      </c>
      <c r="BJ35" s="133">
        <v>35</v>
      </c>
      <c r="BK35" s="133">
        <v>37.9</v>
      </c>
      <c r="BL35" s="133">
        <v>49.1</v>
      </c>
      <c r="BM35" s="133">
        <v>25.5</v>
      </c>
      <c r="BN35" s="133">
        <v>8.1999999999999993</v>
      </c>
      <c r="BO35" s="133">
        <v>6</v>
      </c>
      <c r="BP35" s="133">
        <v>6.8</v>
      </c>
      <c r="BQ35" s="133">
        <v>12.1</v>
      </c>
      <c r="BR35" s="133">
        <v>60.4</v>
      </c>
      <c r="BS35" s="133"/>
      <c r="BT35" s="133"/>
      <c r="BU35" s="133"/>
      <c r="BV35" s="133"/>
      <c r="BW35" s="133">
        <v>50.2</v>
      </c>
      <c r="BX35" s="133"/>
      <c r="BY35" s="133">
        <v>176.9</v>
      </c>
      <c r="BZ35" s="133">
        <v>192.7</v>
      </c>
      <c r="CA35" s="133">
        <v>197.8</v>
      </c>
      <c r="CB35" s="133">
        <v>288.2</v>
      </c>
      <c r="CC35" s="133">
        <v>199.5</v>
      </c>
      <c r="CD35" s="133">
        <v>104.5</v>
      </c>
      <c r="CE35" s="133">
        <v>189.9</v>
      </c>
      <c r="CF35" s="133">
        <v>3.4</v>
      </c>
      <c r="CG35" s="133">
        <v>184.7</v>
      </c>
      <c r="CH35" s="133">
        <v>184.5</v>
      </c>
      <c r="CI35" s="133">
        <v>186.6</v>
      </c>
      <c r="CJ35" s="133">
        <v>135.69999999999999</v>
      </c>
      <c r="CK35" s="133">
        <v>81</v>
      </c>
      <c r="CL35" s="133"/>
      <c r="CM35" s="133"/>
      <c r="CN35" s="133"/>
      <c r="CO35" s="133"/>
      <c r="CP35" s="133"/>
      <c r="CQ35" s="133"/>
      <c r="CR35" s="133"/>
      <c r="CS35" s="133">
        <v>110.5</v>
      </c>
      <c r="CT35" s="133">
        <v>48.8</v>
      </c>
      <c r="CU35" s="133">
        <v>15.8</v>
      </c>
      <c r="CV35" s="133">
        <v>52.8</v>
      </c>
      <c r="CW35" s="133">
        <v>6.5</v>
      </c>
      <c r="CX35" s="133">
        <v>378</v>
      </c>
      <c r="CY35" s="133"/>
      <c r="CZ35" s="133"/>
      <c r="DA35" s="133">
        <v>28.1</v>
      </c>
      <c r="DB35" s="133"/>
      <c r="DC35" s="133">
        <v>16</v>
      </c>
      <c r="DD35" s="133">
        <v>14.1</v>
      </c>
      <c r="DE35" s="133">
        <v>2.8</v>
      </c>
      <c r="DF35" s="133">
        <v>1.3</v>
      </c>
      <c r="DG35" s="133">
        <v>1.1000000000000001</v>
      </c>
      <c r="DH35" s="133">
        <v>2</v>
      </c>
      <c r="DI35" s="133">
        <v>6.2</v>
      </c>
      <c r="DJ35" s="133">
        <v>11</v>
      </c>
      <c r="DK35" s="133">
        <v>7.5</v>
      </c>
      <c r="DL35" s="133">
        <v>10.3</v>
      </c>
      <c r="DM35" s="133">
        <v>6</v>
      </c>
      <c r="DN35" s="133">
        <v>18.100000000000001</v>
      </c>
      <c r="DO35" s="133">
        <v>3.6</v>
      </c>
      <c r="DP35" s="133">
        <v>5.8</v>
      </c>
      <c r="DQ35" s="133">
        <v>2.9</v>
      </c>
      <c r="DR35" s="133">
        <v>1.3</v>
      </c>
      <c r="DS35" s="133">
        <v>4.4000000000000004</v>
      </c>
      <c r="DT35" s="133">
        <v>3.6</v>
      </c>
      <c r="DU35" s="133">
        <v>5.2</v>
      </c>
      <c r="DV35" s="133">
        <v>5.3</v>
      </c>
      <c r="DW35" s="133">
        <v>3.4</v>
      </c>
      <c r="DX35" s="133">
        <v>2.5</v>
      </c>
      <c r="DY35" s="133">
        <v>13.6</v>
      </c>
      <c r="DZ35" s="133">
        <v>9.6999999999999993</v>
      </c>
      <c r="EA35" s="133">
        <v>19.7</v>
      </c>
      <c r="EB35" s="133">
        <v>16.899999999999999</v>
      </c>
      <c r="EC35" s="133">
        <v>20.8</v>
      </c>
      <c r="ED35" s="133">
        <v>35.799999999999997</v>
      </c>
      <c r="EE35" s="133">
        <v>14.3</v>
      </c>
      <c r="EF35" s="133">
        <v>7.95</v>
      </c>
      <c r="EG35" s="133">
        <v>6</v>
      </c>
      <c r="EH35" s="133">
        <v>14.3</v>
      </c>
      <c r="EI35" s="133">
        <v>4.2</v>
      </c>
      <c r="EJ35" s="133">
        <v>9.8000000000000007</v>
      </c>
      <c r="EK35" s="133">
        <v>0.5</v>
      </c>
      <c r="EL35" s="133">
        <v>0.8</v>
      </c>
      <c r="EM35" s="133">
        <v>13.1</v>
      </c>
      <c r="EN35" s="133">
        <v>13.6</v>
      </c>
      <c r="EO35" s="133">
        <v>19.399999999999999</v>
      </c>
      <c r="EP35" s="133">
        <v>18.7</v>
      </c>
      <c r="EQ35" s="133">
        <v>15.2</v>
      </c>
      <c r="ER35" s="133">
        <v>0.5</v>
      </c>
      <c r="ES35" s="133">
        <v>16.5</v>
      </c>
      <c r="ET35" s="133">
        <v>67</v>
      </c>
      <c r="EU35" s="133">
        <v>14.7</v>
      </c>
      <c r="EV35" s="133">
        <v>16.600000000000001</v>
      </c>
      <c r="EW35" s="133">
        <v>29.9</v>
      </c>
      <c r="EX35" s="133">
        <v>56.4</v>
      </c>
      <c r="EY35" s="254">
        <v>7398.1200000000017</v>
      </c>
      <c r="EZ35" s="254">
        <v>0</v>
      </c>
      <c r="FA35" s="254">
        <v>7398.1200000000017</v>
      </c>
      <c r="FB35" s="241"/>
      <c r="FC35" s="242"/>
      <c r="FD35" s="255">
        <v>3.5049999999999999</v>
      </c>
      <c r="FE35" s="255">
        <v>3.5</v>
      </c>
      <c r="FF35" s="255">
        <v>5.8</v>
      </c>
      <c r="FG35" s="256">
        <v>9.1422000000000008</v>
      </c>
      <c r="FH35" s="256">
        <v>4.5119999999999996</v>
      </c>
      <c r="FI35" s="256">
        <v>25.92944</v>
      </c>
      <c r="FJ35" s="256">
        <v>18.909980000000001</v>
      </c>
      <c r="FK35" s="256">
        <v>7.5</v>
      </c>
      <c r="FL35" s="257"/>
      <c r="FM35" s="134">
        <v>42.85</v>
      </c>
      <c r="FN35" s="258">
        <v>121.64861999999999</v>
      </c>
      <c r="FO35" s="259"/>
      <c r="FP35" s="259"/>
      <c r="FQ35" s="71">
        <v>0.60416666666666663</v>
      </c>
      <c r="FR35" s="133">
        <f>[1]DESPACHO!B91</f>
        <v>2309.5723699999994</v>
      </c>
      <c r="FS35" s="133">
        <f>[1]DESPACHO!C91</f>
        <v>2309.5723699999994</v>
      </c>
      <c r="FT35" s="133">
        <f>[1]DESPACHO!D91</f>
        <v>697.08294999999998</v>
      </c>
      <c r="FU35" s="133">
        <f>[1]DESPACHO!E91</f>
        <v>740.21256200000005</v>
      </c>
      <c r="FV35" s="241"/>
      <c r="FW35" s="250"/>
      <c r="FX35" s="251"/>
      <c r="FY35" s="250"/>
      <c r="FZ35" s="251"/>
      <c r="GA35" s="251"/>
      <c r="GB35" s="251"/>
      <c r="GC35" s="250"/>
      <c r="GD35" s="251"/>
      <c r="GE35" s="250"/>
      <c r="GF35" s="251"/>
      <c r="GG35" s="251"/>
      <c r="GH35" s="251"/>
      <c r="GI35" s="252"/>
      <c r="GJ35" s="252"/>
      <c r="GK35" s="252"/>
      <c r="GL35" s="252"/>
      <c r="GM35" s="252"/>
      <c r="GN35" s="252"/>
      <c r="HA35" s="253"/>
    </row>
    <row r="36" spans="1:209" s="202" customFormat="1" ht="24.95" customHeight="1" x14ac:dyDescent="0.2">
      <c r="A36" s="71" t="s">
        <v>493</v>
      </c>
      <c r="B36" s="133">
        <v>603.6</v>
      </c>
      <c r="C36" s="133">
        <v>200</v>
      </c>
      <c r="D36" s="133"/>
      <c r="E36" s="133">
        <v>167.7</v>
      </c>
      <c r="F36" s="133">
        <v>75.2</v>
      </c>
      <c r="G36" s="133">
        <v>61</v>
      </c>
      <c r="H36" s="133">
        <v>65.5</v>
      </c>
      <c r="I36" s="133">
        <v>30.2</v>
      </c>
      <c r="J36" s="133">
        <v>0.6</v>
      </c>
      <c r="K36" s="133"/>
      <c r="L36" s="133"/>
      <c r="M36" s="133"/>
      <c r="N36" s="133"/>
      <c r="O36" s="133">
        <v>141</v>
      </c>
      <c r="P36" s="133">
        <v>144.1</v>
      </c>
      <c r="Q36" s="133">
        <v>146.80000000000001</v>
      </c>
      <c r="R36" s="133">
        <v>141.6</v>
      </c>
      <c r="S36" s="133">
        <v>98.1</v>
      </c>
      <c r="T36" s="133">
        <v>117.1</v>
      </c>
      <c r="U36" s="133">
        <v>72.7</v>
      </c>
      <c r="V36" s="133">
        <v>21.8</v>
      </c>
      <c r="W36" s="133">
        <v>71.632000000000005</v>
      </c>
      <c r="X36" s="133">
        <v>105.036</v>
      </c>
      <c r="Y36" s="133">
        <v>16.652999999999999</v>
      </c>
      <c r="Z36" s="133">
        <v>7.8</v>
      </c>
      <c r="AA36" s="133"/>
      <c r="AB36" s="133">
        <v>43.17</v>
      </c>
      <c r="AC36" s="133">
        <v>3.2320000000000002</v>
      </c>
      <c r="AD36" s="133">
        <v>3.5070000000000001</v>
      </c>
      <c r="AE36" s="133"/>
      <c r="AF36" s="133"/>
      <c r="AG36" s="133"/>
      <c r="AH36" s="133"/>
      <c r="AI36" s="133"/>
      <c r="AJ36" s="133"/>
      <c r="AK36" s="133">
        <v>70.900000000000006</v>
      </c>
      <c r="AL36" s="133"/>
      <c r="AM36" s="133">
        <v>218.8</v>
      </c>
      <c r="AN36" s="133">
        <v>60</v>
      </c>
      <c r="AO36" s="133">
        <v>10</v>
      </c>
      <c r="AP36" s="133">
        <v>4.7</v>
      </c>
      <c r="AQ36" s="133"/>
      <c r="AR36" s="133">
        <v>0</v>
      </c>
      <c r="AS36" s="133">
        <v>102.6</v>
      </c>
      <c r="AT36" s="133">
        <v>7.3</v>
      </c>
      <c r="AU36" s="133"/>
      <c r="AV36" s="133">
        <v>0</v>
      </c>
      <c r="AW36" s="133">
        <v>92.7</v>
      </c>
      <c r="AX36" s="133"/>
      <c r="AY36" s="133"/>
      <c r="AZ36" s="133"/>
      <c r="BA36" s="133"/>
      <c r="BB36" s="133"/>
      <c r="BC36" s="133"/>
      <c r="BD36" s="133"/>
      <c r="BE36" s="133">
        <v>167.9</v>
      </c>
      <c r="BF36" s="133">
        <v>166.7</v>
      </c>
      <c r="BG36" s="133">
        <v>185</v>
      </c>
      <c r="BH36" s="133">
        <v>263.3</v>
      </c>
      <c r="BI36" s="133">
        <v>73.5</v>
      </c>
      <c r="BJ36" s="133">
        <v>35.4</v>
      </c>
      <c r="BK36" s="133">
        <v>37.5</v>
      </c>
      <c r="BL36" s="133">
        <v>49.9</v>
      </c>
      <c r="BM36" s="133">
        <v>30.4</v>
      </c>
      <c r="BN36" s="133">
        <v>10.9</v>
      </c>
      <c r="BO36" s="133">
        <v>5.8</v>
      </c>
      <c r="BP36" s="133">
        <v>6.8</v>
      </c>
      <c r="BQ36" s="133">
        <v>12.3</v>
      </c>
      <c r="BR36" s="133">
        <v>60.8</v>
      </c>
      <c r="BS36" s="133"/>
      <c r="BT36" s="133"/>
      <c r="BU36" s="133"/>
      <c r="BV36" s="133"/>
      <c r="BW36" s="133">
        <v>50.1</v>
      </c>
      <c r="BX36" s="133"/>
      <c r="BY36" s="133">
        <v>178</v>
      </c>
      <c r="BZ36" s="133">
        <v>193.2</v>
      </c>
      <c r="CA36" s="133">
        <v>198.7</v>
      </c>
      <c r="CB36" s="133">
        <v>287.89999999999998</v>
      </c>
      <c r="CC36" s="133">
        <v>200.3</v>
      </c>
      <c r="CD36" s="133">
        <v>105.4</v>
      </c>
      <c r="CE36" s="133">
        <v>145.9</v>
      </c>
      <c r="CF36" s="133">
        <v>3.2</v>
      </c>
      <c r="CG36" s="133">
        <v>184.2</v>
      </c>
      <c r="CH36" s="133">
        <v>184.6</v>
      </c>
      <c r="CI36" s="133">
        <v>187</v>
      </c>
      <c r="CJ36" s="133">
        <v>187.5</v>
      </c>
      <c r="CK36" s="133">
        <v>100.4</v>
      </c>
      <c r="CL36" s="133"/>
      <c r="CM36" s="133"/>
      <c r="CN36" s="133"/>
      <c r="CO36" s="133"/>
      <c r="CP36" s="133"/>
      <c r="CQ36" s="133"/>
      <c r="CR36" s="133"/>
      <c r="CS36" s="133">
        <v>90.8</v>
      </c>
      <c r="CT36" s="133">
        <v>48.8</v>
      </c>
      <c r="CU36" s="133">
        <v>16.899999999999999</v>
      </c>
      <c r="CV36" s="133">
        <v>57.4</v>
      </c>
      <c r="CW36" s="133">
        <v>6.5</v>
      </c>
      <c r="CX36" s="133">
        <v>375.8</v>
      </c>
      <c r="CY36" s="133"/>
      <c r="CZ36" s="133"/>
      <c r="DA36" s="133">
        <v>28.2</v>
      </c>
      <c r="DB36" s="133"/>
      <c r="DC36" s="133">
        <v>16</v>
      </c>
      <c r="DD36" s="133">
        <v>14.1</v>
      </c>
      <c r="DE36" s="133">
        <v>2.8</v>
      </c>
      <c r="DF36" s="133">
        <v>1.3</v>
      </c>
      <c r="DG36" s="133">
        <v>1.1000000000000001</v>
      </c>
      <c r="DH36" s="133">
        <v>2</v>
      </c>
      <c r="DI36" s="133">
        <v>6.2</v>
      </c>
      <c r="DJ36" s="133">
        <v>10.7</v>
      </c>
      <c r="DK36" s="133">
        <v>7.4</v>
      </c>
      <c r="DL36" s="133">
        <v>10.4</v>
      </c>
      <c r="DM36" s="133">
        <v>6</v>
      </c>
      <c r="DN36" s="133">
        <v>17.7</v>
      </c>
      <c r="DO36" s="133">
        <v>3.6</v>
      </c>
      <c r="DP36" s="133">
        <v>5.8</v>
      </c>
      <c r="DQ36" s="133">
        <v>2.8</v>
      </c>
      <c r="DR36" s="133">
        <v>1.3</v>
      </c>
      <c r="DS36" s="133">
        <v>4.4000000000000004</v>
      </c>
      <c r="DT36" s="133">
        <v>3.3</v>
      </c>
      <c r="DU36" s="133">
        <v>5.2</v>
      </c>
      <c r="DV36" s="133">
        <v>5.3</v>
      </c>
      <c r="DW36" s="133">
        <v>3.4</v>
      </c>
      <c r="DX36" s="133">
        <v>2.5</v>
      </c>
      <c r="DY36" s="133">
        <v>12.8</v>
      </c>
      <c r="DZ36" s="133">
        <v>9.4</v>
      </c>
      <c r="EA36" s="133">
        <v>19.7</v>
      </c>
      <c r="EB36" s="133">
        <v>16.899999999999999</v>
      </c>
      <c r="EC36" s="133">
        <v>20.6</v>
      </c>
      <c r="ED36" s="133">
        <v>36.299999999999997</v>
      </c>
      <c r="EE36" s="133">
        <v>14.4</v>
      </c>
      <c r="EF36" s="133">
        <v>7.47</v>
      </c>
      <c r="EG36" s="133">
        <v>6.1</v>
      </c>
      <c r="EH36" s="133">
        <v>14.3</v>
      </c>
      <c r="EI36" s="133">
        <v>4.0999999999999996</v>
      </c>
      <c r="EJ36" s="133">
        <v>9.8000000000000007</v>
      </c>
      <c r="EK36" s="133">
        <v>0.5</v>
      </c>
      <c r="EL36" s="133">
        <v>0.9</v>
      </c>
      <c r="EM36" s="133">
        <v>11.5</v>
      </c>
      <c r="EN36" s="133">
        <v>11.7</v>
      </c>
      <c r="EO36" s="133">
        <v>18.600000000000001</v>
      </c>
      <c r="EP36" s="133">
        <v>18.2</v>
      </c>
      <c r="EQ36" s="133">
        <v>14.9</v>
      </c>
      <c r="ER36" s="133">
        <v>0.6</v>
      </c>
      <c r="ES36" s="133">
        <v>19.2</v>
      </c>
      <c r="ET36" s="133">
        <v>61.2</v>
      </c>
      <c r="EU36" s="133">
        <v>13</v>
      </c>
      <c r="EV36" s="133">
        <v>16.899999999999999</v>
      </c>
      <c r="EW36" s="133">
        <v>30</v>
      </c>
      <c r="EX36" s="133">
        <v>54.1</v>
      </c>
      <c r="EY36" s="254">
        <v>7418.4999999999991</v>
      </c>
      <c r="EZ36" s="254">
        <v>0</v>
      </c>
      <c r="FA36" s="254">
        <v>7418.4999999999991</v>
      </c>
      <c r="FB36" s="241"/>
      <c r="FC36" s="242"/>
      <c r="FD36" s="255">
        <v>3.44</v>
      </c>
      <c r="FE36" s="255">
        <v>3.5</v>
      </c>
      <c r="FF36" s="255">
        <v>5.8</v>
      </c>
      <c r="FG36" s="256">
        <v>7.6369800000000003</v>
      </c>
      <c r="FH36" s="256">
        <v>4.5119999999999996</v>
      </c>
      <c r="FI36" s="256">
        <v>25.874140000000001</v>
      </c>
      <c r="FJ36" s="256">
        <v>18.909790000000001</v>
      </c>
      <c r="FK36" s="256">
        <v>7.5</v>
      </c>
      <c r="FL36" s="257"/>
      <c r="FM36" s="134">
        <v>42.93</v>
      </c>
      <c r="FN36" s="258">
        <v>120.10291000000001</v>
      </c>
      <c r="FO36" s="259"/>
      <c r="FP36" s="259"/>
      <c r="FQ36" s="71">
        <v>0.625</v>
      </c>
      <c r="FR36" s="133">
        <f>[1]DESPACHO!B92</f>
        <v>2309.5723699999994</v>
      </c>
      <c r="FS36" s="133">
        <f>[1]DESPACHO!C92</f>
        <v>2309.5723699999994</v>
      </c>
      <c r="FT36" s="133">
        <f>[1]DESPACHO!D92</f>
        <v>697.08294999999998</v>
      </c>
      <c r="FU36" s="133">
        <f>[1]DESPACHO!E92</f>
        <v>740.30173000000013</v>
      </c>
      <c r="FV36" s="241"/>
      <c r="FW36" s="250"/>
      <c r="FX36" s="251"/>
      <c r="FY36" s="250"/>
      <c r="FZ36" s="251"/>
      <c r="GA36" s="251"/>
      <c r="GB36" s="251"/>
      <c r="GC36" s="250"/>
      <c r="GD36" s="251"/>
      <c r="GE36" s="250"/>
      <c r="GF36" s="251"/>
      <c r="GG36" s="251"/>
      <c r="GH36" s="251"/>
      <c r="GI36" s="252"/>
      <c r="GJ36" s="252"/>
      <c r="GK36" s="252"/>
      <c r="GL36" s="252"/>
      <c r="GM36" s="252"/>
      <c r="GN36" s="252"/>
      <c r="HA36" s="253"/>
    </row>
    <row r="37" spans="1:209" s="202" customFormat="1" ht="24.95" customHeight="1" x14ac:dyDescent="0.2">
      <c r="A37" s="71" t="s">
        <v>494</v>
      </c>
      <c r="B37" s="133">
        <v>597.6</v>
      </c>
      <c r="C37" s="133">
        <v>202.5</v>
      </c>
      <c r="D37" s="133"/>
      <c r="E37" s="133">
        <v>162.69999999999999</v>
      </c>
      <c r="F37" s="133">
        <v>83.2</v>
      </c>
      <c r="G37" s="133">
        <v>61.9</v>
      </c>
      <c r="H37" s="133">
        <v>65</v>
      </c>
      <c r="I37" s="133">
        <v>30</v>
      </c>
      <c r="J37" s="133">
        <v>0.6</v>
      </c>
      <c r="K37" s="133"/>
      <c r="L37" s="133"/>
      <c r="M37" s="133"/>
      <c r="N37" s="133"/>
      <c r="O37" s="133">
        <v>141.4</v>
      </c>
      <c r="P37" s="133">
        <v>144</v>
      </c>
      <c r="Q37" s="133">
        <v>146.19999999999999</v>
      </c>
      <c r="R37" s="133">
        <v>134.9</v>
      </c>
      <c r="S37" s="133">
        <v>93.2</v>
      </c>
      <c r="T37" s="133">
        <v>116.5</v>
      </c>
      <c r="U37" s="133">
        <v>72.5</v>
      </c>
      <c r="V37" s="133">
        <v>23.8</v>
      </c>
      <c r="W37" s="133">
        <v>22.783999999999999</v>
      </c>
      <c r="X37" s="133">
        <v>104.855</v>
      </c>
      <c r="Y37" s="133">
        <v>11.882999999999999</v>
      </c>
      <c r="Z37" s="133">
        <v>7.8</v>
      </c>
      <c r="AA37" s="133"/>
      <c r="AB37" s="133">
        <v>42.65</v>
      </c>
      <c r="AC37" s="133">
        <v>3.2330000000000001</v>
      </c>
      <c r="AD37" s="133">
        <v>3.4540000000000002</v>
      </c>
      <c r="AE37" s="133"/>
      <c r="AF37" s="133"/>
      <c r="AG37" s="133"/>
      <c r="AH37" s="133"/>
      <c r="AI37" s="133"/>
      <c r="AJ37" s="133"/>
      <c r="AK37" s="133">
        <v>70.8</v>
      </c>
      <c r="AL37" s="133"/>
      <c r="AM37" s="133">
        <v>217.3</v>
      </c>
      <c r="AN37" s="133">
        <v>59.2</v>
      </c>
      <c r="AO37" s="133">
        <v>9.9</v>
      </c>
      <c r="AP37" s="133">
        <v>4.8</v>
      </c>
      <c r="AQ37" s="133"/>
      <c r="AR37" s="133">
        <v>0</v>
      </c>
      <c r="AS37" s="133">
        <v>100.6</v>
      </c>
      <c r="AT37" s="133">
        <v>6.8</v>
      </c>
      <c r="AU37" s="133"/>
      <c r="AV37" s="133">
        <v>0</v>
      </c>
      <c r="AW37" s="133">
        <v>92.1</v>
      </c>
      <c r="AX37" s="133"/>
      <c r="AY37" s="133"/>
      <c r="AZ37" s="133"/>
      <c r="BA37" s="133"/>
      <c r="BB37" s="133"/>
      <c r="BC37" s="133"/>
      <c r="BD37" s="133"/>
      <c r="BE37" s="133">
        <v>169.4</v>
      </c>
      <c r="BF37" s="133">
        <v>167.7</v>
      </c>
      <c r="BG37" s="133">
        <v>186.7</v>
      </c>
      <c r="BH37" s="133">
        <v>264.89999999999998</v>
      </c>
      <c r="BI37" s="133">
        <v>73.7</v>
      </c>
      <c r="BJ37" s="133">
        <v>35.5</v>
      </c>
      <c r="BK37" s="133">
        <v>34.700000000000003</v>
      </c>
      <c r="BL37" s="133">
        <v>55.6</v>
      </c>
      <c r="BM37" s="133">
        <v>37.4</v>
      </c>
      <c r="BN37" s="133">
        <v>11</v>
      </c>
      <c r="BO37" s="133">
        <v>5.3</v>
      </c>
      <c r="BP37" s="133">
        <v>6.8</v>
      </c>
      <c r="BQ37" s="133">
        <v>12.3</v>
      </c>
      <c r="BR37" s="133">
        <v>59.6</v>
      </c>
      <c r="BS37" s="133"/>
      <c r="BT37" s="133"/>
      <c r="BU37" s="133"/>
      <c r="BV37" s="133"/>
      <c r="BW37" s="133">
        <v>49.4</v>
      </c>
      <c r="BX37" s="133"/>
      <c r="BY37" s="133">
        <v>178.3</v>
      </c>
      <c r="BZ37" s="133">
        <v>194.1</v>
      </c>
      <c r="CA37" s="133">
        <v>199.1</v>
      </c>
      <c r="CB37" s="133">
        <v>288.8</v>
      </c>
      <c r="CC37" s="133">
        <v>200.9</v>
      </c>
      <c r="CD37" s="133">
        <v>105.7</v>
      </c>
      <c r="CE37" s="133">
        <v>136.80000000000001</v>
      </c>
      <c r="CF37" s="133">
        <v>3.3</v>
      </c>
      <c r="CG37" s="133">
        <v>183.3</v>
      </c>
      <c r="CH37" s="133">
        <v>183.5</v>
      </c>
      <c r="CI37" s="133">
        <v>185.7</v>
      </c>
      <c r="CJ37" s="133">
        <v>187.4</v>
      </c>
      <c r="CK37" s="133">
        <v>102.2</v>
      </c>
      <c r="CL37" s="133"/>
      <c r="CM37" s="133"/>
      <c r="CN37" s="133"/>
      <c r="CO37" s="133"/>
      <c r="CP37" s="133"/>
      <c r="CQ37" s="133"/>
      <c r="CR37" s="133"/>
      <c r="CS37" s="133">
        <v>111.4</v>
      </c>
      <c r="CT37" s="133">
        <v>29.7</v>
      </c>
      <c r="CU37" s="133">
        <v>17.3</v>
      </c>
      <c r="CV37" s="133">
        <v>53.3</v>
      </c>
      <c r="CW37" s="133">
        <v>6.5</v>
      </c>
      <c r="CX37" s="133">
        <v>376.5</v>
      </c>
      <c r="CY37" s="133"/>
      <c r="CZ37" s="133"/>
      <c r="DA37" s="133">
        <v>28.4</v>
      </c>
      <c r="DB37" s="133"/>
      <c r="DC37" s="133">
        <v>16</v>
      </c>
      <c r="DD37" s="133">
        <v>14.1</v>
      </c>
      <c r="DE37" s="133">
        <v>2.8</v>
      </c>
      <c r="DF37" s="133">
        <v>1.3</v>
      </c>
      <c r="DG37" s="133">
        <v>1.1000000000000001</v>
      </c>
      <c r="DH37" s="133">
        <v>2</v>
      </c>
      <c r="DI37" s="133">
        <v>6.2</v>
      </c>
      <c r="DJ37" s="133">
        <v>10.7</v>
      </c>
      <c r="DK37" s="133">
        <v>7.3</v>
      </c>
      <c r="DL37" s="133">
        <v>9.9</v>
      </c>
      <c r="DM37" s="133">
        <v>6</v>
      </c>
      <c r="DN37" s="133">
        <v>17.7</v>
      </c>
      <c r="DO37" s="133">
        <v>3.6</v>
      </c>
      <c r="DP37" s="133">
        <v>5.8</v>
      </c>
      <c r="DQ37" s="133">
        <v>2.8</v>
      </c>
      <c r="DR37" s="133">
        <v>1.3</v>
      </c>
      <c r="DS37" s="133">
        <v>3.7</v>
      </c>
      <c r="DT37" s="133">
        <v>3.2</v>
      </c>
      <c r="DU37" s="133">
        <v>5.2</v>
      </c>
      <c r="DV37" s="133">
        <v>5.3</v>
      </c>
      <c r="DW37" s="133">
        <v>3.4</v>
      </c>
      <c r="DX37" s="133">
        <v>2.4</v>
      </c>
      <c r="DY37" s="133">
        <v>12.6</v>
      </c>
      <c r="DZ37" s="133">
        <v>9.1999999999999993</v>
      </c>
      <c r="EA37" s="133">
        <v>19.600000000000001</v>
      </c>
      <c r="EB37" s="133">
        <v>16.899999999999999</v>
      </c>
      <c r="EC37" s="133">
        <v>20.5</v>
      </c>
      <c r="ED37" s="133">
        <v>38.200000000000003</v>
      </c>
      <c r="EE37" s="133">
        <v>14.4</v>
      </c>
      <c r="EF37" s="133">
        <v>6.81</v>
      </c>
      <c r="EG37" s="133">
        <v>5.2</v>
      </c>
      <c r="EH37" s="133">
        <v>14.3</v>
      </c>
      <c r="EI37" s="133">
        <v>4</v>
      </c>
      <c r="EJ37" s="133">
        <v>9.6999999999999993</v>
      </c>
      <c r="EK37" s="133">
        <v>0.5</v>
      </c>
      <c r="EL37" s="133">
        <v>0.9</v>
      </c>
      <c r="EM37" s="133">
        <v>9.3000000000000007</v>
      </c>
      <c r="EN37" s="133">
        <v>9.5</v>
      </c>
      <c r="EO37" s="133">
        <v>17.3</v>
      </c>
      <c r="EP37" s="133">
        <v>17.2</v>
      </c>
      <c r="EQ37" s="133">
        <v>14</v>
      </c>
      <c r="ER37" s="133">
        <v>0.8</v>
      </c>
      <c r="ES37" s="133">
        <v>19.7</v>
      </c>
      <c r="ET37" s="133">
        <v>64.099999999999994</v>
      </c>
      <c r="EU37" s="133">
        <v>13.8</v>
      </c>
      <c r="EV37" s="133">
        <v>17.5</v>
      </c>
      <c r="EW37" s="133">
        <v>30</v>
      </c>
      <c r="EX37" s="133">
        <v>55</v>
      </c>
      <c r="EY37" s="254">
        <v>7349.1690000000017</v>
      </c>
      <c r="EZ37" s="254">
        <v>0</v>
      </c>
      <c r="FA37" s="254">
        <v>7349.1690000000017</v>
      </c>
      <c r="FB37" s="241"/>
      <c r="FC37" s="242"/>
      <c r="FD37" s="255">
        <v>3.665</v>
      </c>
      <c r="FE37" s="255">
        <v>3.6</v>
      </c>
      <c r="FF37" s="255">
        <v>5.8</v>
      </c>
      <c r="FG37" s="256">
        <v>6.6521699999999999</v>
      </c>
      <c r="FH37" s="256">
        <v>4.5199999999999996</v>
      </c>
      <c r="FI37" s="256">
        <v>25.959669999999999</v>
      </c>
      <c r="FJ37" s="256">
        <v>18.909420000000001</v>
      </c>
      <c r="FK37" s="256">
        <v>7.5</v>
      </c>
      <c r="FL37" s="257"/>
      <c r="FM37" s="134">
        <v>42.91</v>
      </c>
      <c r="FN37" s="258">
        <v>119.51626</v>
      </c>
      <c r="FO37" s="259"/>
      <c r="FP37" s="259"/>
      <c r="FQ37" s="71">
        <v>0.64583333333333337</v>
      </c>
      <c r="FR37" s="133">
        <f>[1]DESPACHO!B93</f>
        <v>2309.5723699999994</v>
      </c>
      <c r="FS37" s="133">
        <f>[1]DESPACHO!C93</f>
        <v>2309.5723699999994</v>
      </c>
      <c r="FT37" s="133">
        <f>[1]DESPACHO!D93</f>
        <v>697.08294999999998</v>
      </c>
      <c r="FU37" s="133">
        <f>[1]DESPACHO!E93</f>
        <v>740.51739399999997</v>
      </c>
      <c r="FV37" s="241"/>
      <c r="FW37" s="250"/>
      <c r="FX37" s="251"/>
      <c r="FY37" s="250"/>
      <c r="FZ37" s="251"/>
      <c r="GA37" s="251"/>
      <c r="GB37" s="251"/>
      <c r="GC37" s="250"/>
      <c r="GD37" s="251"/>
      <c r="GE37" s="250"/>
      <c r="GF37" s="251"/>
      <c r="GG37" s="251"/>
      <c r="GH37" s="251"/>
      <c r="GI37" s="252"/>
      <c r="GJ37" s="252"/>
      <c r="GK37" s="252"/>
      <c r="GL37" s="252"/>
      <c r="GM37" s="252"/>
      <c r="GN37" s="252"/>
      <c r="HA37" s="253"/>
    </row>
    <row r="38" spans="1:209" s="202" customFormat="1" ht="24.95" customHeight="1" x14ac:dyDescent="0.2">
      <c r="A38" s="71" t="s">
        <v>495</v>
      </c>
      <c r="B38" s="133">
        <v>605.5</v>
      </c>
      <c r="C38" s="133">
        <v>205.3</v>
      </c>
      <c r="D38" s="133"/>
      <c r="E38" s="133">
        <v>183.1</v>
      </c>
      <c r="F38" s="133">
        <v>89.1</v>
      </c>
      <c r="G38" s="133">
        <v>66</v>
      </c>
      <c r="H38" s="133">
        <v>66</v>
      </c>
      <c r="I38" s="133">
        <v>28.9</v>
      </c>
      <c r="J38" s="133">
        <v>0.6</v>
      </c>
      <c r="K38" s="133"/>
      <c r="L38" s="133"/>
      <c r="M38" s="133"/>
      <c r="N38" s="133"/>
      <c r="O38" s="133">
        <v>141.19999999999999</v>
      </c>
      <c r="P38" s="133">
        <v>143.9</v>
      </c>
      <c r="Q38" s="133">
        <v>145.5</v>
      </c>
      <c r="R38" s="133">
        <v>122.6</v>
      </c>
      <c r="S38" s="133">
        <v>84.6</v>
      </c>
      <c r="T38" s="133">
        <v>116.8</v>
      </c>
      <c r="U38" s="133">
        <v>73</v>
      </c>
      <c r="V38" s="133">
        <v>21.3</v>
      </c>
      <c r="W38" s="133">
        <v>88.031999999999996</v>
      </c>
      <c r="X38" s="133">
        <v>106.224</v>
      </c>
      <c r="Y38" s="133">
        <v>33.045999999999999</v>
      </c>
      <c r="Z38" s="133">
        <v>7.8</v>
      </c>
      <c r="AA38" s="133"/>
      <c r="AB38" s="133">
        <v>43.22</v>
      </c>
      <c r="AC38" s="133">
        <v>3.234</v>
      </c>
      <c r="AD38" s="133">
        <v>3.4340000000000002</v>
      </c>
      <c r="AE38" s="133"/>
      <c r="AF38" s="133"/>
      <c r="AG38" s="133"/>
      <c r="AH38" s="133"/>
      <c r="AI38" s="133"/>
      <c r="AJ38" s="133"/>
      <c r="AK38" s="133">
        <v>70.8</v>
      </c>
      <c r="AL38" s="133"/>
      <c r="AM38" s="133">
        <v>220.7</v>
      </c>
      <c r="AN38" s="133">
        <v>60.6</v>
      </c>
      <c r="AO38" s="133">
        <v>9.9</v>
      </c>
      <c r="AP38" s="133">
        <v>4.8</v>
      </c>
      <c r="AQ38" s="133"/>
      <c r="AR38" s="133">
        <v>0</v>
      </c>
      <c r="AS38" s="133">
        <v>104.3</v>
      </c>
      <c r="AT38" s="133">
        <v>7.6</v>
      </c>
      <c r="AU38" s="133"/>
      <c r="AV38" s="133">
        <v>0</v>
      </c>
      <c r="AW38" s="133">
        <v>93.2</v>
      </c>
      <c r="AX38" s="133"/>
      <c r="AY38" s="133"/>
      <c r="AZ38" s="133"/>
      <c r="BA38" s="133"/>
      <c r="BB38" s="133"/>
      <c r="BC38" s="133"/>
      <c r="BD38" s="133"/>
      <c r="BE38" s="133">
        <v>170.3</v>
      </c>
      <c r="BF38" s="133">
        <v>168.2</v>
      </c>
      <c r="BG38" s="133">
        <v>187.7</v>
      </c>
      <c r="BH38" s="133">
        <v>264.89999999999998</v>
      </c>
      <c r="BI38" s="133">
        <v>73.599999999999994</v>
      </c>
      <c r="BJ38" s="133">
        <v>35.5</v>
      </c>
      <c r="BK38" s="133">
        <v>31.1</v>
      </c>
      <c r="BL38" s="133">
        <v>59.3</v>
      </c>
      <c r="BM38" s="133">
        <v>36.299999999999997</v>
      </c>
      <c r="BN38" s="133">
        <v>8.9</v>
      </c>
      <c r="BO38" s="133">
        <v>7.4</v>
      </c>
      <c r="BP38" s="133">
        <v>6.8</v>
      </c>
      <c r="BQ38" s="133">
        <v>12.3</v>
      </c>
      <c r="BR38" s="133">
        <v>60.7</v>
      </c>
      <c r="BS38" s="133"/>
      <c r="BT38" s="133"/>
      <c r="BU38" s="133"/>
      <c r="BV38" s="133"/>
      <c r="BW38" s="133">
        <v>50.9</v>
      </c>
      <c r="BX38" s="133"/>
      <c r="BY38" s="133">
        <v>178.3</v>
      </c>
      <c r="BZ38" s="133">
        <v>194.9</v>
      </c>
      <c r="CA38" s="133">
        <v>199.4</v>
      </c>
      <c r="CB38" s="133">
        <v>289.89999999999998</v>
      </c>
      <c r="CC38" s="133">
        <v>200.3</v>
      </c>
      <c r="CD38" s="133">
        <v>105.8</v>
      </c>
      <c r="CE38" s="133">
        <v>282.2</v>
      </c>
      <c r="CF38" s="133">
        <v>3.4</v>
      </c>
      <c r="CG38" s="133">
        <v>153.19999999999999</v>
      </c>
      <c r="CH38" s="133">
        <v>153.4</v>
      </c>
      <c r="CI38" s="133">
        <v>173.2</v>
      </c>
      <c r="CJ38" s="133">
        <v>136.19999999999999</v>
      </c>
      <c r="CK38" s="133">
        <v>82.4</v>
      </c>
      <c r="CL38" s="133"/>
      <c r="CM38" s="133"/>
      <c r="CN38" s="133"/>
      <c r="CO38" s="133"/>
      <c r="CP38" s="133"/>
      <c r="CQ38" s="133"/>
      <c r="CR38" s="133"/>
      <c r="CS38" s="133">
        <v>121.5</v>
      </c>
      <c r="CT38" s="133">
        <v>17.399999999999999</v>
      </c>
      <c r="CU38" s="133">
        <v>17.399999999999999</v>
      </c>
      <c r="CV38" s="133">
        <v>55.3</v>
      </c>
      <c r="CW38" s="133">
        <v>6.5</v>
      </c>
      <c r="CX38" s="133">
        <v>358.2</v>
      </c>
      <c r="CY38" s="133"/>
      <c r="CZ38" s="133"/>
      <c r="DA38" s="133">
        <v>28.4</v>
      </c>
      <c r="DB38" s="133"/>
      <c r="DC38" s="133">
        <v>16.2</v>
      </c>
      <c r="DD38" s="133">
        <v>12</v>
      </c>
      <c r="DE38" s="133">
        <v>2.8</v>
      </c>
      <c r="DF38" s="133">
        <v>1.3</v>
      </c>
      <c r="DG38" s="133">
        <v>1.1000000000000001</v>
      </c>
      <c r="DH38" s="133">
        <v>2</v>
      </c>
      <c r="DI38" s="133">
        <v>6.2</v>
      </c>
      <c r="DJ38" s="133">
        <v>10.3</v>
      </c>
      <c r="DK38" s="133">
        <v>7.5</v>
      </c>
      <c r="DL38" s="133">
        <v>10.5</v>
      </c>
      <c r="DM38" s="133">
        <v>6</v>
      </c>
      <c r="DN38" s="133">
        <v>17.7</v>
      </c>
      <c r="DO38" s="133">
        <v>3.6</v>
      </c>
      <c r="DP38" s="133">
        <v>5.8</v>
      </c>
      <c r="DQ38" s="133">
        <v>2.9</v>
      </c>
      <c r="DR38" s="133">
        <v>1.2</v>
      </c>
      <c r="DS38" s="133">
        <v>3.7</v>
      </c>
      <c r="DT38" s="133">
        <v>3.2</v>
      </c>
      <c r="DU38" s="133">
        <v>5</v>
      </c>
      <c r="DV38" s="133">
        <v>5.3</v>
      </c>
      <c r="DW38" s="133">
        <v>3.4</v>
      </c>
      <c r="DX38" s="133">
        <v>2.5</v>
      </c>
      <c r="DY38" s="133">
        <v>12.8</v>
      </c>
      <c r="DZ38" s="133">
        <v>9.1</v>
      </c>
      <c r="EA38" s="133">
        <v>19.7</v>
      </c>
      <c r="EB38" s="133">
        <v>16.899999999999999</v>
      </c>
      <c r="EC38" s="133">
        <v>20.9</v>
      </c>
      <c r="ED38" s="133">
        <v>35.700000000000003</v>
      </c>
      <c r="EE38" s="133">
        <v>8.9</v>
      </c>
      <c r="EF38" s="133">
        <v>6.59</v>
      </c>
      <c r="EG38" s="133">
        <v>4.8</v>
      </c>
      <c r="EH38" s="133">
        <v>14.3</v>
      </c>
      <c r="EI38" s="133">
        <v>4</v>
      </c>
      <c r="EJ38" s="133">
        <v>9.6</v>
      </c>
      <c r="EK38" s="133">
        <v>0.5</v>
      </c>
      <c r="EL38" s="133">
        <v>0.9</v>
      </c>
      <c r="EM38" s="133">
        <v>6.6</v>
      </c>
      <c r="EN38" s="133">
        <v>7</v>
      </c>
      <c r="EO38" s="133">
        <v>15.4</v>
      </c>
      <c r="EP38" s="133">
        <v>13.7</v>
      </c>
      <c r="EQ38" s="133">
        <v>11.7</v>
      </c>
      <c r="ER38" s="133">
        <v>0.4</v>
      </c>
      <c r="ES38" s="133">
        <v>19.7</v>
      </c>
      <c r="ET38" s="133">
        <v>68.2</v>
      </c>
      <c r="EU38" s="133">
        <v>13.9</v>
      </c>
      <c r="EV38" s="133">
        <v>17.100000000000001</v>
      </c>
      <c r="EW38" s="133">
        <v>29.7</v>
      </c>
      <c r="EX38" s="133">
        <v>62.4</v>
      </c>
      <c r="EY38" s="254">
        <v>7442.1799999999948</v>
      </c>
      <c r="EZ38" s="254">
        <v>0</v>
      </c>
      <c r="FA38" s="254">
        <v>7442.1799999999948</v>
      </c>
      <c r="FB38" s="241"/>
      <c r="FC38" s="242"/>
      <c r="FD38" s="269">
        <v>3.81</v>
      </c>
      <c r="FE38" s="269">
        <v>3.7</v>
      </c>
      <c r="FF38" s="269">
        <v>5.9</v>
      </c>
      <c r="FG38" s="270">
        <v>6.6416399999999998</v>
      </c>
      <c r="FH38" s="270">
        <v>4.5220000000000002</v>
      </c>
      <c r="FI38" s="270">
        <v>26.070989999999998</v>
      </c>
      <c r="FJ38" s="270">
        <v>18.90935</v>
      </c>
      <c r="FK38" s="270">
        <v>7.5</v>
      </c>
      <c r="FL38" s="271"/>
      <c r="FM38" s="272">
        <v>42.88</v>
      </c>
      <c r="FN38" s="273">
        <v>119.93397999999999</v>
      </c>
      <c r="FO38" s="259"/>
      <c r="FP38" s="259"/>
      <c r="FQ38" s="71">
        <v>0.66666666666666663</v>
      </c>
      <c r="FR38" s="133">
        <f>[1]DESPACHO!B94</f>
        <v>2309.5723699999994</v>
      </c>
      <c r="FS38" s="133">
        <f>[1]DESPACHO!C94</f>
        <v>2309.5723699999994</v>
      </c>
      <c r="FT38" s="133">
        <f>[1]DESPACHO!D94</f>
        <v>697.08294999999998</v>
      </c>
      <c r="FU38" s="133">
        <f>[1]DESPACHO!E94</f>
        <v>733.62982199999999</v>
      </c>
      <c r="FV38" s="241"/>
      <c r="FW38" s="250"/>
      <c r="FX38" s="251"/>
      <c r="FY38" s="250"/>
      <c r="FZ38" s="251"/>
      <c r="GA38" s="251"/>
      <c r="GB38" s="251"/>
      <c r="GC38" s="250"/>
      <c r="GD38" s="251"/>
      <c r="GE38" s="250"/>
      <c r="GF38" s="251"/>
      <c r="GG38" s="251"/>
      <c r="GH38" s="251"/>
      <c r="GI38" s="252"/>
      <c r="GJ38" s="252"/>
      <c r="GK38" s="252"/>
      <c r="GL38" s="252"/>
      <c r="GM38" s="252"/>
      <c r="GN38" s="252"/>
      <c r="HA38" s="253"/>
    </row>
    <row r="39" spans="1:209" s="202" customFormat="1" ht="24.95" customHeight="1" x14ac:dyDescent="0.2">
      <c r="A39" s="67" t="s">
        <v>496</v>
      </c>
      <c r="B39" s="136">
        <v>601.20000000000005</v>
      </c>
      <c r="C39" s="136">
        <v>203.7</v>
      </c>
      <c r="D39" s="136"/>
      <c r="E39" s="136">
        <v>139.5</v>
      </c>
      <c r="F39" s="136">
        <v>77.5</v>
      </c>
      <c r="G39" s="136">
        <v>66.099999999999994</v>
      </c>
      <c r="H39" s="136">
        <v>65.400000000000006</v>
      </c>
      <c r="I39" s="136">
        <v>28.5</v>
      </c>
      <c r="J39" s="136">
        <v>0.6</v>
      </c>
      <c r="K39" s="136"/>
      <c r="L39" s="136"/>
      <c r="M39" s="136"/>
      <c r="N39" s="136"/>
      <c r="O39" s="136">
        <v>143.30000000000001</v>
      </c>
      <c r="P39" s="136">
        <v>145.9</v>
      </c>
      <c r="Q39" s="136">
        <v>148.1</v>
      </c>
      <c r="R39" s="136">
        <v>80.3</v>
      </c>
      <c r="S39" s="136">
        <v>61.8</v>
      </c>
      <c r="T39" s="136">
        <v>116.9</v>
      </c>
      <c r="U39" s="136">
        <v>72.7</v>
      </c>
      <c r="V39" s="136">
        <v>18</v>
      </c>
      <c r="W39" s="136">
        <v>86.861999999999995</v>
      </c>
      <c r="X39" s="136">
        <v>104.9</v>
      </c>
      <c r="Y39" s="136">
        <v>32.832000000000001</v>
      </c>
      <c r="Z39" s="136">
        <v>7.8</v>
      </c>
      <c r="AA39" s="136"/>
      <c r="AB39" s="136">
        <v>42.98</v>
      </c>
      <c r="AC39" s="136">
        <v>3.2559999999999998</v>
      </c>
      <c r="AD39" s="136">
        <v>3.4489999999999998</v>
      </c>
      <c r="AE39" s="136"/>
      <c r="AF39" s="136"/>
      <c r="AG39" s="136"/>
      <c r="AH39" s="136"/>
      <c r="AI39" s="136"/>
      <c r="AJ39" s="136"/>
      <c r="AK39" s="136">
        <v>71.099999999999994</v>
      </c>
      <c r="AL39" s="136"/>
      <c r="AM39" s="136">
        <v>214</v>
      </c>
      <c r="AN39" s="136">
        <v>60.2</v>
      </c>
      <c r="AO39" s="136">
        <v>10</v>
      </c>
      <c r="AP39" s="136">
        <v>4.7</v>
      </c>
      <c r="AQ39" s="136"/>
      <c r="AR39" s="136">
        <v>0</v>
      </c>
      <c r="AS39" s="136">
        <v>98</v>
      </c>
      <c r="AT39" s="136">
        <v>7.1</v>
      </c>
      <c r="AU39" s="136"/>
      <c r="AV39" s="136">
        <v>0</v>
      </c>
      <c r="AW39" s="136">
        <v>92.6</v>
      </c>
      <c r="AX39" s="136"/>
      <c r="AY39" s="136"/>
      <c r="AZ39" s="136"/>
      <c r="BA39" s="136"/>
      <c r="BB39" s="136"/>
      <c r="BC39" s="136"/>
      <c r="BD39" s="136"/>
      <c r="BE39" s="136">
        <v>171</v>
      </c>
      <c r="BF39" s="136">
        <v>169.3</v>
      </c>
      <c r="BG39" s="136">
        <v>188.6</v>
      </c>
      <c r="BH39" s="136">
        <v>266.8</v>
      </c>
      <c r="BI39" s="136">
        <v>73.900000000000006</v>
      </c>
      <c r="BJ39" s="136">
        <v>35.5</v>
      </c>
      <c r="BK39" s="136">
        <v>21.5</v>
      </c>
      <c r="BL39" s="136">
        <v>57.6</v>
      </c>
      <c r="BM39" s="136">
        <v>40.299999999999997</v>
      </c>
      <c r="BN39" s="136">
        <v>8.1</v>
      </c>
      <c r="BO39" s="136">
        <v>6.1</v>
      </c>
      <c r="BP39" s="136">
        <v>6.8</v>
      </c>
      <c r="BQ39" s="136">
        <v>12.3</v>
      </c>
      <c r="BR39" s="136">
        <v>75.599999999999994</v>
      </c>
      <c r="BS39" s="136"/>
      <c r="BT39" s="136"/>
      <c r="BU39" s="136"/>
      <c r="BV39" s="136"/>
      <c r="BW39" s="136">
        <v>50.1</v>
      </c>
      <c r="BX39" s="136"/>
      <c r="BY39" s="136">
        <v>180.6</v>
      </c>
      <c r="BZ39" s="136">
        <v>195.8</v>
      </c>
      <c r="CA39" s="136">
        <v>202.6</v>
      </c>
      <c r="CB39" s="136">
        <v>291.8</v>
      </c>
      <c r="CC39" s="136">
        <v>199.6</v>
      </c>
      <c r="CD39" s="136">
        <v>102.7</v>
      </c>
      <c r="CE39" s="136">
        <v>205.5</v>
      </c>
      <c r="CF39" s="136">
        <v>3.4</v>
      </c>
      <c r="CG39" s="136">
        <v>123.8</v>
      </c>
      <c r="CH39" s="136">
        <v>124.4</v>
      </c>
      <c r="CI39" s="136">
        <v>152.6</v>
      </c>
      <c r="CJ39" s="136">
        <v>136.69999999999999</v>
      </c>
      <c r="CK39" s="136">
        <v>81.599999999999994</v>
      </c>
      <c r="CL39" s="136"/>
      <c r="CM39" s="136"/>
      <c r="CN39" s="136"/>
      <c r="CO39" s="136"/>
      <c r="CP39" s="136"/>
      <c r="CQ39" s="136"/>
      <c r="CR39" s="136"/>
      <c r="CS39" s="136">
        <v>192.7</v>
      </c>
      <c r="CT39" s="136">
        <v>16.399999999999999</v>
      </c>
      <c r="CU39" s="136">
        <v>17.3</v>
      </c>
      <c r="CV39" s="136">
        <v>53.5</v>
      </c>
      <c r="CW39" s="136">
        <v>6.5</v>
      </c>
      <c r="CX39" s="136">
        <v>403.8</v>
      </c>
      <c r="CY39" s="136"/>
      <c r="CZ39" s="136"/>
      <c r="DA39" s="136">
        <v>28.6</v>
      </c>
      <c r="DB39" s="136"/>
      <c r="DC39" s="136">
        <v>16</v>
      </c>
      <c r="DD39" s="136">
        <v>12</v>
      </c>
      <c r="DE39" s="136">
        <v>2.8</v>
      </c>
      <c r="DF39" s="136">
        <v>1.3</v>
      </c>
      <c r="DG39" s="136">
        <v>1.1000000000000001</v>
      </c>
      <c r="DH39" s="136">
        <v>2</v>
      </c>
      <c r="DI39" s="136">
        <v>6.2</v>
      </c>
      <c r="DJ39" s="136">
        <v>10.4</v>
      </c>
      <c r="DK39" s="136">
        <v>7.4</v>
      </c>
      <c r="DL39" s="136">
        <v>10.3</v>
      </c>
      <c r="DM39" s="136">
        <v>5.9</v>
      </c>
      <c r="DN39" s="136">
        <v>18.100000000000001</v>
      </c>
      <c r="DO39" s="136">
        <v>3.6</v>
      </c>
      <c r="DP39" s="136">
        <v>5.8</v>
      </c>
      <c r="DQ39" s="136">
        <v>2.6</v>
      </c>
      <c r="DR39" s="136">
        <v>1.2</v>
      </c>
      <c r="DS39" s="136">
        <v>3.7</v>
      </c>
      <c r="DT39" s="136">
        <v>3.2</v>
      </c>
      <c r="DU39" s="136">
        <v>5</v>
      </c>
      <c r="DV39" s="136">
        <v>5.2</v>
      </c>
      <c r="DW39" s="136">
        <v>3.5</v>
      </c>
      <c r="DX39" s="136">
        <v>2.5</v>
      </c>
      <c r="DY39" s="136">
        <v>13.8</v>
      </c>
      <c r="DZ39" s="136">
        <v>9.1</v>
      </c>
      <c r="EA39" s="136">
        <v>19.7</v>
      </c>
      <c r="EB39" s="136">
        <v>16.899999999999999</v>
      </c>
      <c r="EC39" s="136">
        <v>20.6</v>
      </c>
      <c r="ED39" s="136">
        <v>35.1</v>
      </c>
      <c r="EE39" s="136">
        <v>7.5</v>
      </c>
      <c r="EF39" s="136">
        <v>6.26</v>
      </c>
      <c r="EG39" s="136">
        <v>5.0999999999999996</v>
      </c>
      <c r="EH39" s="136">
        <v>15.1</v>
      </c>
      <c r="EI39" s="136">
        <v>4</v>
      </c>
      <c r="EJ39" s="136">
        <v>9.5</v>
      </c>
      <c r="EK39" s="136">
        <v>0.5</v>
      </c>
      <c r="EL39" s="136">
        <v>0.9</v>
      </c>
      <c r="EM39" s="136">
        <v>1</v>
      </c>
      <c r="EN39" s="136">
        <v>4.5</v>
      </c>
      <c r="EO39" s="136">
        <v>8.5</v>
      </c>
      <c r="EP39" s="136">
        <v>7.6</v>
      </c>
      <c r="EQ39" s="136">
        <v>6.6</v>
      </c>
      <c r="ER39" s="136">
        <v>0.2</v>
      </c>
      <c r="ES39" s="136">
        <v>17.899999999999999</v>
      </c>
      <c r="ET39" s="136">
        <v>65</v>
      </c>
      <c r="EU39" s="136">
        <v>14.5</v>
      </c>
      <c r="EV39" s="136">
        <v>16.7</v>
      </c>
      <c r="EW39" s="136">
        <v>30</v>
      </c>
      <c r="EX39" s="136">
        <v>65.2</v>
      </c>
      <c r="EY39" s="274">
        <v>7244.2390000000023</v>
      </c>
      <c r="EZ39" s="274">
        <v>0</v>
      </c>
      <c r="FA39" s="274">
        <v>7244.2390000000023</v>
      </c>
      <c r="FB39" s="241"/>
      <c r="FC39" s="242"/>
      <c r="FD39" s="255">
        <v>3.431</v>
      </c>
      <c r="FE39" s="255">
        <v>3.8</v>
      </c>
      <c r="FF39" s="255">
        <v>5.8</v>
      </c>
      <c r="FG39" s="256">
        <v>6.5233699999999999</v>
      </c>
      <c r="FH39" s="256">
        <v>4.5190000000000001</v>
      </c>
      <c r="FI39" s="256">
        <v>26.28397</v>
      </c>
      <c r="FJ39" s="256">
        <v>18.90896</v>
      </c>
      <c r="FK39" s="256">
        <v>7.5</v>
      </c>
      <c r="FL39" s="257"/>
      <c r="FM39" s="134">
        <v>42.69</v>
      </c>
      <c r="FN39" s="258">
        <v>119.4563</v>
      </c>
      <c r="FO39" s="259"/>
      <c r="FP39" s="259"/>
      <c r="FQ39" s="67">
        <v>0.6875</v>
      </c>
      <c r="FR39" s="136">
        <f>[1]DESPACHO!B95</f>
        <v>2309.5723699999994</v>
      </c>
      <c r="FS39" s="136">
        <f>[1]DESPACHO!C95</f>
        <v>2309.5723699999994</v>
      </c>
      <c r="FT39" s="136">
        <f>[1]DESPACHO!D95</f>
        <v>697.08294999999998</v>
      </c>
      <c r="FU39" s="136">
        <f>[1]DESPACHO!E95</f>
        <v>729.96707300000003</v>
      </c>
      <c r="FV39" s="241"/>
      <c r="FW39" s="250"/>
      <c r="FX39" s="251"/>
      <c r="FY39" s="250"/>
      <c r="FZ39" s="251"/>
      <c r="GA39" s="251"/>
      <c r="GB39" s="251"/>
      <c r="GC39" s="250"/>
      <c r="GD39" s="251"/>
      <c r="GE39" s="250"/>
      <c r="GF39" s="251"/>
      <c r="GG39" s="251"/>
      <c r="GH39" s="251"/>
      <c r="GI39" s="252"/>
      <c r="GJ39" s="252"/>
      <c r="GK39" s="252"/>
      <c r="GL39" s="252"/>
      <c r="GM39" s="252"/>
      <c r="GN39" s="252"/>
      <c r="HA39" s="253"/>
    </row>
    <row r="40" spans="1:209" s="202" customFormat="1" ht="24.95" customHeight="1" x14ac:dyDescent="0.2">
      <c r="A40" s="71" t="s">
        <v>497</v>
      </c>
      <c r="B40" s="133">
        <v>601.79999999999995</v>
      </c>
      <c r="C40" s="133">
        <v>203.4</v>
      </c>
      <c r="D40" s="133"/>
      <c r="E40" s="133">
        <v>124.7</v>
      </c>
      <c r="F40" s="133">
        <v>76.8</v>
      </c>
      <c r="G40" s="133">
        <v>66</v>
      </c>
      <c r="H40" s="133">
        <v>65.5</v>
      </c>
      <c r="I40" s="133">
        <v>27.6</v>
      </c>
      <c r="J40" s="133">
        <v>0.6</v>
      </c>
      <c r="K40" s="133"/>
      <c r="L40" s="133"/>
      <c r="M40" s="133"/>
      <c r="N40" s="133"/>
      <c r="O40" s="133">
        <v>142.69999999999999</v>
      </c>
      <c r="P40" s="133">
        <v>145.1</v>
      </c>
      <c r="Q40" s="133">
        <v>147.5</v>
      </c>
      <c r="R40" s="133">
        <v>37.1</v>
      </c>
      <c r="S40" s="133">
        <v>31.2</v>
      </c>
      <c r="T40" s="133">
        <v>116.7</v>
      </c>
      <c r="U40" s="133">
        <v>73.2</v>
      </c>
      <c r="V40" s="133">
        <v>26.2</v>
      </c>
      <c r="W40" s="133">
        <v>87.340999999999994</v>
      </c>
      <c r="X40" s="133">
        <v>106.127</v>
      </c>
      <c r="Y40" s="133">
        <v>12.224</v>
      </c>
      <c r="Z40" s="133">
        <v>7.8</v>
      </c>
      <c r="AA40" s="133"/>
      <c r="AB40" s="133">
        <v>42.96</v>
      </c>
      <c r="AC40" s="133">
        <v>3.25</v>
      </c>
      <c r="AD40" s="133">
        <v>3.4660000000000002</v>
      </c>
      <c r="AE40" s="133"/>
      <c r="AF40" s="133"/>
      <c r="AG40" s="133"/>
      <c r="AH40" s="133"/>
      <c r="AI40" s="133"/>
      <c r="AJ40" s="133"/>
      <c r="AK40" s="133">
        <v>87.5</v>
      </c>
      <c r="AL40" s="133"/>
      <c r="AM40" s="133">
        <v>228.2</v>
      </c>
      <c r="AN40" s="133">
        <v>60.1</v>
      </c>
      <c r="AO40" s="133">
        <v>10.1</v>
      </c>
      <c r="AP40" s="133">
        <v>4.8</v>
      </c>
      <c r="AQ40" s="133"/>
      <c r="AR40" s="133">
        <v>0</v>
      </c>
      <c r="AS40" s="133">
        <v>104.7</v>
      </c>
      <c r="AT40" s="133">
        <v>7.2</v>
      </c>
      <c r="AU40" s="133"/>
      <c r="AV40" s="133">
        <v>0</v>
      </c>
      <c r="AW40" s="133">
        <v>93.1</v>
      </c>
      <c r="AX40" s="133"/>
      <c r="AY40" s="133"/>
      <c r="AZ40" s="133"/>
      <c r="BA40" s="133"/>
      <c r="BB40" s="133"/>
      <c r="BC40" s="133"/>
      <c r="BD40" s="133"/>
      <c r="BE40" s="133">
        <v>170.5</v>
      </c>
      <c r="BF40" s="133">
        <v>169.2</v>
      </c>
      <c r="BG40" s="133">
        <v>189.1</v>
      </c>
      <c r="BH40" s="133">
        <v>267.8</v>
      </c>
      <c r="BI40" s="133">
        <v>74.099999999999994</v>
      </c>
      <c r="BJ40" s="133">
        <v>35.6</v>
      </c>
      <c r="BK40" s="133">
        <v>9.9</v>
      </c>
      <c r="BL40" s="133">
        <v>58.4</v>
      </c>
      <c r="BM40" s="133">
        <v>43.7</v>
      </c>
      <c r="BN40" s="133">
        <v>12</v>
      </c>
      <c r="BO40" s="133">
        <v>5.4</v>
      </c>
      <c r="BP40" s="133">
        <v>6.9</v>
      </c>
      <c r="BQ40" s="133">
        <v>12</v>
      </c>
      <c r="BR40" s="133">
        <v>75.599999999999994</v>
      </c>
      <c r="BS40" s="133"/>
      <c r="BT40" s="133"/>
      <c r="BU40" s="133"/>
      <c r="BV40" s="133"/>
      <c r="BW40" s="133">
        <v>50.7</v>
      </c>
      <c r="BX40" s="133"/>
      <c r="BY40" s="133">
        <v>180</v>
      </c>
      <c r="BZ40" s="133">
        <v>195</v>
      </c>
      <c r="CA40" s="133">
        <v>201.5</v>
      </c>
      <c r="CB40" s="133">
        <v>292</v>
      </c>
      <c r="CC40" s="133">
        <v>203.8</v>
      </c>
      <c r="CD40" s="133">
        <v>106.5</v>
      </c>
      <c r="CE40" s="133">
        <v>229.5</v>
      </c>
      <c r="CF40" s="133">
        <v>3.6</v>
      </c>
      <c r="CG40" s="133">
        <v>125.1</v>
      </c>
      <c r="CH40" s="133">
        <v>124.8</v>
      </c>
      <c r="CI40" s="133">
        <v>152.30000000000001</v>
      </c>
      <c r="CJ40" s="133">
        <v>136.1</v>
      </c>
      <c r="CK40" s="133">
        <v>81.5</v>
      </c>
      <c r="CL40" s="133"/>
      <c r="CM40" s="133"/>
      <c r="CN40" s="133"/>
      <c r="CO40" s="133"/>
      <c r="CP40" s="133"/>
      <c r="CQ40" s="133"/>
      <c r="CR40" s="133"/>
      <c r="CS40" s="133">
        <v>190.9</v>
      </c>
      <c r="CT40" s="133">
        <v>16.600000000000001</v>
      </c>
      <c r="CU40" s="133">
        <v>17.3</v>
      </c>
      <c r="CV40" s="133">
        <v>55.7</v>
      </c>
      <c r="CW40" s="133">
        <v>6.5</v>
      </c>
      <c r="CX40" s="133">
        <v>403.8</v>
      </c>
      <c r="CY40" s="133"/>
      <c r="CZ40" s="133"/>
      <c r="DA40" s="133">
        <v>28.8</v>
      </c>
      <c r="DB40" s="133"/>
      <c r="DC40" s="133">
        <v>16</v>
      </c>
      <c r="DD40" s="133">
        <v>12.9</v>
      </c>
      <c r="DE40" s="133">
        <v>2.8</v>
      </c>
      <c r="DF40" s="133">
        <v>1.3</v>
      </c>
      <c r="DG40" s="133">
        <v>1.1000000000000001</v>
      </c>
      <c r="DH40" s="133">
        <v>2</v>
      </c>
      <c r="DI40" s="133">
        <v>6</v>
      </c>
      <c r="DJ40" s="133">
        <v>10.5</v>
      </c>
      <c r="DK40" s="133">
        <v>7.5</v>
      </c>
      <c r="DL40" s="133">
        <v>10.3</v>
      </c>
      <c r="DM40" s="133">
        <v>6</v>
      </c>
      <c r="DN40" s="133">
        <v>18.2</v>
      </c>
      <c r="DO40" s="133">
        <v>3.6</v>
      </c>
      <c r="DP40" s="133">
        <v>5.8</v>
      </c>
      <c r="DQ40" s="133">
        <v>2.7</v>
      </c>
      <c r="DR40" s="133">
        <v>1.1000000000000001</v>
      </c>
      <c r="DS40" s="133">
        <v>4.7</v>
      </c>
      <c r="DT40" s="133">
        <v>3.4</v>
      </c>
      <c r="DU40" s="133">
        <v>4.8</v>
      </c>
      <c r="DV40" s="133">
        <v>5.2</v>
      </c>
      <c r="DW40" s="133">
        <v>3.4</v>
      </c>
      <c r="DX40" s="133">
        <v>2.5</v>
      </c>
      <c r="DY40" s="133">
        <v>14.2</v>
      </c>
      <c r="DZ40" s="133">
        <v>9.1</v>
      </c>
      <c r="EA40" s="133">
        <v>19.7</v>
      </c>
      <c r="EB40" s="133">
        <v>16.899999999999999</v>
      </c>
      <c r="EC40" s="133">
        <v>20.7</v>
      </c>
      <c r="ED40" s="133">
        <v>33.9</v>
      </c>
      <c r="EE40" s="133">
        <v>7.5</v>
      </c>
      <c r="EF40" s="133">
        <v>6.71</v>
      </c>
      <c r="EG40" s="133">
        <v>6.6</v>
      </c>
      <c r="EH40" s="133">
        <v>15.4</v>
      </c>
      <c r="EI40" s="133">
        <v>4</v>
      </c>
      <c r="EJ40" s="133">
        <v>9.4</v>
      </c>
      <c r="EK40" s="133">
        <v>0.4</v>
      </c>
      <c r="EL40" s="133">
        <v>0.9</v>
      </c>
      <c r="EM40" s="133">
        <v>0.8</v>
      </c>
      <c r="EN40" s="133">
        <v>2.2000000000000002</v>
      </c>
      <c r="EO40" s="133">
        <v>2.2999999999999998</v>
      </c>
      <c r="EP40" s="133">
        <v>3.9</v>
      </c>
      <c r="EQ40" s="133">
        <v>3.1</v>
      </c>
      <c r="ER40" s="133">
        <v>0.1</v>
      </c>
      <c r="ES40" s="133">
        <v>18.600000000000001</v>
      </c>
      <c r="ET40" s="133">
        <v>66.5</v>
      </c>
      <c r="EU40" s="133">
        <v>15.4</v>
      </c>
      <c r="EV40" s="133">
        <v>16.399999999999999</v>
      </c>
      <c r="EW40" s="133">
        <v>30</v>
      </c>
      <c r="EX40" s="133">
        <v>66.099999999999994</v>
      </c>
      <c r="EY40" s="254">
        <v>7199.7779999999993</v>
      </c>
      <c r="EZ40" s="254">
        <v>0</v>
      </c>
      <c r="FA40" s="254">
        <v>7199.7779999999993</v>
      </c>
      <c r="FB40" s="241"/>
      <c r="FC40" s="242"/>
      <c r="FD40" s="255">
        <v>4.0919999999999996</v>
      </c>
      <c r="FE40" s="255">
        <v>3.7</v>
      </c>
      <c r="FF40" s="255">
        <v>15.1</v>
      </c>
      <c r="FG40" s="256">
        <v>6.6305699999999996</v>
      </c>
      <c r="FH40" s="256">
        <v>6.1280299999999999</v>
      </c>
      <c r="FI40" s="256">
        <v>26.548739999999999</v>
      </c>
      <c r="FJ40" s="256">
        <v>18.908149999999999</v>
      </c>
      <c r="FK40" s="256">
        <v>7.5</v>
      </c>
      <c r="FL40" s="257"/>
      <c r="FM40" s="134">
        <v>42.81</v>
      </c>
      <c r="FN40" s="258">
        <v>131.41748999999999</v>
      </c>
      <c r="FO40" s="259"/>
      <c r="FP40" s="259"/>
      <c r="FQ40" s="71">
        <v>0.70833333333333337</v>
      </c>
      <c r="FR40" s="133">
        <f>[1]DESPACHO!B96</f>
        <v>2309.5723699999994</v>
      </c>
      <c r="FS40" s="133">
        <f>[1]DESPACHO!C96</f>
        <v>2309.5723699999994</v>
      </c>
      <c r="FT40" s="133">
        <f>[1]DESPACHO!D96</f>
        <v>697.08294999999998</v>
      </c>
      <c r="FU40" s="133">
        <f>[1]DESPACHO!E96</f>
        <v>721.86558600000001</v>
      </c>
      <c r="FV40" s="241"/>
      <c r="FW40" s="250"/>
      <c r="FX40" s="251"/>
      <c r="FY40" s="250"/>
      <c r="FZ40" s="251"/>
      <c r="GA40" s="251"/>
      <c r="GB40" s="251"/>
      <c r="GC40" s="250"/>
      <c r="GD40" s="251"/>
      <c r="GE40" s="250"/>
      <c r="GF40" s="251"/>
      <c r="GG40" s="251"/>
      <c r="GH40" s="251"/>
      <c r="GI40" s="252"/>
      <c r="GJ40" s="252"/>
      <c r="GK40" s="252"/>
      <c r="GL40" s="252"/>
      <c r="GM40" s="252"/>
      <c r="GN40" s="252"/>
      <c r="HA40" s="253"/>
    </row>
    <row r="41" spans="1:209" s="202" customFormat="1" ht="24.95" customHeight="1" x14ac:dyDescent="0.2">
      <c r="A41" s="71" t="s">
        <v>498</v>
      </c>
      <c r="B41" s="133">
        <v>601.79999999999995</v>
      </c>
      <c r="C41" s="133">
        <v>203.6</v>
      </c>
      <c r="D41" s="133"/>
      <c r="E41" s="133">
        <v>160.6</v>
      </c>
      <c r="F41" s="133">
        <v>76.7</v>
      </c>
      <c r="G41" s="133">
        <v>66.099999999999994</v>
      </c>
      <c r="H41" s="133">
        <v>65.599999999999994</v>
      </c>
      <c r="I41" s="133">
        <v>27.8</v>
      </c>
      <c r="J41" s="133">
        <v>0.6</v>
      </c>
      <c r="K41" s="133"/>
      <c r="L41" s="133"/>
      <c r="M41" s="133"/>
      <c r="N41" s="133"/>
      <c r="O41" s="133">
        <v>143.1</v>
      </c>
      <c r="P41" s="133">
        <v>146.1</v>
      </c>
      <c r="Q41" s="133">
        <v>148.1</v>
      </c>
      <c r="R41" s="133">
        <v>5</v>
      </c>
      <c r="S41" s="133">
        <v>5.3</v>
      </c>
      <c r="T41" s="133">
        <v>116.6</v>
      </c>
      <c r="U41" s="133">
        <v>72.5</v>
      </c>
      <c r="V41" s="133">
        <v>23.9</v>
      </c>
      <c r="W41" s="133">
        <v>87.182000000000002</v>
      </c>
      <c r="X41" s="133">
        <v>106.54</v>
      </c>
      <c r="Y41" s="133">
        <v>12.319000000000001</v>
      </c>
      <c r="Z41" s="133">
        <v>7.8</v>
      </c>
      <c r="AA41" s="133"/>
      <c r="AB41" s="133">
        <v>43.2</v>
      </c>
      <c r="AC41" s="133">
        <v>3.2509999999999999</v>
      </c>
      <c r="AD41" s="133">
        <v>3.4609999999999999</v>
      </c>
      <c r="AE41" s="133"/>
      <c r="AF41" s="133"/>
      <c r="AG41" s="133"/>
      <c r="AH41" s="133"/>
      <c r="AI41" s="133"/>
      <c r="AJ41" s="133"/>
      <c r="AK41" s="133">
        <v>88.4</v>
      </c>
      <c r="AL41" s="133"/>
      <c r="AM41" s="133">
        <v>225.3</v>
      </c>
      <c r="AN41" s="133">
        <v>60.4</v>
      </c>
      <c r="AO41" s="133">
        <v>10</v>
      </c>
      <c r="AP41" s="133">
        <v>4.9000000000000004</v>
      </c>
      <c r="AQ41" s="133"/>
      <c r="AR41" s="133">
        <v>0</v>
      </c>
      <c r="AS41" s="133">
        <v>100.6</v>
      </c>
      <c r="AT41" s="133">
        <v>7.2</v>
      </c>
      <c r="AU41" s="133"/>
      <c r="AV41" s="133">
        <v>0</v>
      </c>
      <c r="AW41" s="133">
        <v>89.3</v>
      </c>
      <c r="AX41" s="133"/>
      <c r="AY41" s="133"/>
      <c r="AZ41" s="133"/>
      <c r="BA41" s="133"/>
      <c r="BB41" s="133"/>
      <c r="BC41" s="133"/>
      <c r="BD41" s="133"/>
      <c r="BE41" s="133">
        <v>170.8</v>
      </c>
      <c r="BF41" s="133">
        <v>169.3</v>
      </c>
      <c r="BG41" s="133">
        <v>188.7</v>
      </c>
      <c r="BH41" s="133">
        <v>267.5</v>
      </c>
      <c r="BI41" s="133">
        <v>74</v>
      </c>
      <c r="BJ41" s="133">
        <v>35.700000000000003</v>
      </c>
      <c r="BK41" s="133">
        <v>1.4</v>
      </c>
      <c r="BL41" s="133">
        <v>45.8</v>
      </c>
      <c r="BM41" s="133">
        <v>39.4</v>
      </c>
      <c r="BN41" s="133">
        <v>11.3</v>
      </c>
      <c r="BO41" s="133">
        <v>6</v>
      </c>
      <c r="BP41" s="133">
        <v>6.8</v>
      </c>
      <c r="BQ41" s="133">
        <v>12.3</v>
      </c>
      <c r="BR41" s="133">
        <v>75.8</v>
      </c>
      <c r="BS41" s="133"/>
      <c r="BT41" s="133"/>
      <c r="BU41" s="133"/>
      <c r="BV41" s="133"/>
      <c r="BW41" s="133">
        <v>50.4</v>
      </c>
      <c r="BX41" s="133"/>
      <c r="BY41" s="133">
        <v>180.8</v>
      </c>
      <c r="BZ41" s="133">
        <v>195.7</v>
      </c>
      <c r="CA41" s="133">
        <v>202.7</v>
      </c>
      <c r="CB41" s="133">
        <v>291.8</v>
      </c>
      <c r="CC41" s="133">
        <v>205.7</v>
      </c>
      <c r="CD41" s="133">
        <v>106.7</v>
      </c>
      <c r="CE41" s="133">
        <v>256.5</v>
      </c>
      <c r="CF41" s="133">
        <v>3.2</v>
      </c>
      <c r="CG41" s="133">
        <v>125.5</v>
      </c>
      <c r="CH41" s="133">
        <v>125.8</v>
      </c>
      <c r="CI41" s="133">
        <v>153.30000000000001</v>
      </c>
      <c r="CJ41" s="133">
        <v>136.30000000000001</v>
      </c>
      <c r="CK41" s="133">
        <v>81</v>
      </c>
      <c r="CL41" s="133"/>
      <c r="CM41" s="133"/>
      <c r="CN41" s="133"/>
      <c r="CO41" s="133"/>
      <c r="CP41" s="133"/>
      <c r="CQ41" s="133"/>
      <c r="CR41" s="133"/>
      <c r="CS41" s="133">
        <v>177.3</v>
      </c>
      <c r="CT41" s="133">
        <v>17</v>
      </c>
      <c r="CU41" s="133">
        <v>17.399999999999999</v>
      </c>
      <c r="CV41" s="133">
        <v>54.5</v>
      </c>
      <c r="CW41" s="133">
        <v>6.5</v>
      </c>
      <c r="CX41" s="133">
        <v>407</v>
      </c>
      <c r="CY41" s="133"/>
      <c r="CZ41" s="133"/>
      <c r="DA41" s="133">
        <v>28.9</v>
      </c>
      <c r="DB41" s="133"/>
      <c r="DC41" s="133">
        <v>16</v>
      </c>
      <c r="DD41" s="133">
        <v>14.4</v>
      </c>
      <c r="DE41" s="133">
        <v>2.8</v>
      </c>
      <c r="DF41" s="133">
        <v>1.4</v>
      </c>
      <c r="DG41" s="133">
        <v>1.1000000000000001</v>
      </c>
      <c r="DH41" s="133">
        <v>2</v>
      </c>
      <c r="DI41" s="133">
        <v>6</v>
      </c>
      <c r="DJ41" s="133">
        <v>10.7</v>
      </c>
      <c r="DK41" s="133">
        <v>7.5</v>
      </c>
      <c r="DL41" s="133">
        <v>10.3</v>
      </c>
      <c r="DM41" s="133">
        <v>6</v>
      </c>
      <c r="DN41" s="133">
        <v>18</v>
      </c>
      <c r="DO41" s="133">
        <v>3.6</v>
      </c>
      <c r="DP41" s="133">
        <v>5.8</v>
      </c>
      <c r="DQ41" s="133">
        <v>3</v>
      </c>
      <c r="DR41" s="133">
        <v>1</v>
      </c>
      <c r="DS41" s="133">
        <v>4.7</v>
      </c>
      <c r="DT41" s="133">
        <v>3.4</v>
      </c>
      <c r="DU41" s="133">
        <v>4.8</v>
      </c>
      <c r="DV41" s="133">
        <v>5.2</v>
      </c>
      <c r="DW41" s="133">
        <v>3.4</v>
      </c>
      <c r="DX41" s="133">
        <v>2.5</v>
      </c>
      <c r="DY41" s="133">
        <v>13.4</v>
      </c>
      <c r="DZ41" s="133">
        <v>9.1</v>
      </c>
      <c r="EA41" s="133">
        <v>19.7</v>
      </c>
      <c r="EB41" s="133">
        <v>16.899999999999999</v>
      </c>
      <c r="EC41" s="133">
        <v>20.7</v>
      </c>
      <c r="ED41" s="133">
        <v>40.9</v>
      </c>
      <c r="EE41" s="133">
        <v>7.6</v>
      </c>
      <c r="EF41" s="133">
        <v>7</v>
      </c>
      <c r="EG41" s="133">
        <v>6.8</v>
      </c>
      <c r="EH41" s="133">
        <v>15.7</v>
      </c>
      <c r="EI41" s="133">
        <v>4</v>
      </c>
      <c r="EJ41" s="133">
        <v>9.1999999999999993</v>
      </c>
      <c r="EK41" s="133">
        <v>0.4</v>
      </c>
      <c r="EL41" s="133">
        <v>0.1</v>
      </c>
      <c r="EM41" s="133">
        <v>0.5</v>
      </c>
      <c r="EN41" s="133">
        <v>0.5</v>
      </c>
      <c r="EO41" s="133">
        <v>0</v>
      </c>
      <c r="EP41" s="133">
        <v>0.1</v>
      </c>
      <c r="EQ41" s="133">
        <v>0.1</v>
      </c>
      <c r="ER41" s="133">
        <v>0.1</v>
      </c>
      <c r="ES41" s="133">
        <v>18.2</v>
      </c>
      <c r="ET41" s="133">
        <v>68.900000000000006</v>
      </c>
      <c r="EU41" s="133">
        <v>15.7</v>
      </c>
      <c r="EV41" s="133">
        <v>17.100000000000001</v>
      </c>
      <c r="EW41" s="133">
        <v>30.1</v>
      </c>
      <c r="EX41" s="133">
        <v>59.9</v>
      </c>
      <c r="EY41" s="254">
        <v>7158.3530000000001</v>
      </c>
      <c r="EZ41" s="254">
        <v>0</v>
      </c>
      <c r="FA41" s="254">
        <v>7158.3530000000001</v>
      </c>
      <c r="FB41" s="241"/>
      <c r="FC41" s="242"/>
      <c r="FD41" s="255">
        <v>5.8440000000000003</v>
      </c>
      <c r="FE41" s="255">
        <v>3.7</v>
      </c>
      <c r="FF41" s="255">
        <v>15.2</v>
      </c>
      <c r="FG41" s="256">
        <v>7.8884999999999996</v>
      </c>
      <c r="FH41" s="256">
        <v>11.222160000000001</v>
      </c>
      <c r="FI41" s="256">
        <v>26.730930000000001</v>
      </c>
      <c r="FJ41" s="256">
        <v>18.9085</v>
      </c>
      <c r="FK41" s="256">
        <v>7.5</v>
      </c>
      <c r="FL41" s="257"/>
      <c r="FM41" s="134">
        <v>42.77</v>
      </c>
      <c r="FN41" s="258">
        <v>139.76409000000001</v>
      </c>
      <c r="FO41" s="259"/>
      <c r="FP41" s="259"/>
      <c r="FQ41" s="71">
        <v>0.72916666666666663</v>
      </c>
      <c r="FR41" s="133">
        <f>[1]DESPACHO!B97</f>
        <v>2309.5723699999994</v>
      </c>
      <c r="FS41" s="133">
        <f>[1]DESPACHO!C97</f>
        <v>2309.5723699999994</v>
      </c>
      <c r="FT41" s="133">
        <f>[1]DESPACHO!D97</f>
        <v>697.08294999999998</v>
      </c>
      <c r="FU41" s="133">
        <f>[1]DESPACHO!E97</f>
        <v>718.18858499999999</v>
      </c>
      <c r="FV41" s="241"/>
      <c r="FW41" s="250"/>
      <c r="FX41" s="251"/>
      <c r="FY41" s="250"/>
      <c r="FZ41" s="251"/>
      <c r="GA41" s="251"/>
      <c r="GB41" s="251"/>
      <c r="GC41" s="250"/>
      <c r="GD41" s="251"/>
      <c r="GE41" s="250"/>
      <c r="GF41" s="251"/>
      <c r="GG41" s="251"/>
      <c r="GH41" s="251"/>
      <c r="GI41" s="252"/>
      <c r="GJ41" s="252"/>
      <c r="GK41" s="252"/>
      <c r="GL41" s="252"/>
      <c r="GM41" s="252"/>
      <c r="GN41" s="252"/>
      <c r="HA41" s="253"/>
    </row>
    <row r="42" spans="1:209" s="202" customFormat="1" ht="24.95" customHeight="1" x14ac:dyDescent="0.2">
      <c r="A42" s="71" t="s">
        <v>499</v>
      </c>
      <c r="B42" s="133">
        <v>602</v>
      </c>
      <c r="C42" s="133">
        <v>203.7</v>
      </c>
      <c r="D42" s="133"/>
      <c r="E42" s="133">
        <v>90.2</v>
      </c>
      <c r="F42" s="133">
        <v>72.599999999999994</v>
      </c>
      <c r="G42" s="133">
        <v>66.3</v>
      </c>
      <c r="H42" s="133">
        <v>66.099999999999994</v>
      </c>
      <c r="I42" s="133">
        <v>27.3</v>
      </c>
      <c r="J42" s="133">
        <v>0.4</v>
      </c>
      <c r="K42" s="133"/>
      <c r="L42" s="133"/>
      <c r="M42" s="133"/>
      <c r="N42" s="133"/>
      <c r="O42" s="133">
        <v>143.30000000000001</v>
      </c>
      <c r="P42" s="133">
        <v>145.9</v>
      </c>
      <c r="Q42" s="133">
        <v>147.80000000000001</v>
      </c>
      <c r="R42" s="133">
        <v>0</v>
      </c>
      <c r="S42" s="133">
        <v>0</v>
      </c>
      <c r="T42" s="133">
        <v>116.7</v>
      </c>
      <c r="U42" s="133">
        <v>73.599999999999994</v>
      </c>
      <c r="V42" s="133">
        <v>25</v>
      </c>
      <c r="W42" s="133">
        <v>87.75</v>
      </c>
      <c r="X42" s="133">
        <v>106.452</v>
      </c>
      <c r="Y42" s="133">
        <v>12.285</v>
      </c>
      <c r="Z42" s="133">
        <v>7.8</v>
      </c>
      <c r="AA42" s="133"/>
      <c r="AB42" s="133">
        <v>42.95</v>
      </c>
      <c r="AC42" s="133">
        <v>3.2509999999999999</v>
      </c>
      <c r="AD42" s="133">
        <v>3.47</v>
      </c>
      <c r="AE42" s="133"/>
      <c r="AF42" s="133"/>
      <c r="AG42" s="133"/>
      <c r="AH42" s="133"/>
      <c r="AI42" s="133"/>
      <c r="AJ42" s="133"/>
      <c r="AK42" s="133">
        <v>87.5</v>
      </c>
      <c r="AL42" s="133"/>
      <c r="AM42" s="133">
        <v>227.4</v>
      </c>
      <c r="AN42" s="133">
        <v>60.1</v>
      </c>
      <c r="AO42" s="133">
        <v>10</v>
      </c>
      <c r="AP42" s="133">
        <v>4.8</v>
      </c>
      <c r="AQ42" s="133"/>
      <c r="AR42" s="133">
        <v>0</v>
      </c>
      <c r="AS42" s="133">
        <v>103</v>
      </c>
      <c r="AT42" s="133">
        <v>7.6</v>
      </c>
      <c r="AU42" s="133"/>
      <c r="AV42" s="133">
        <v>0</v>
      </c>
      <c r="AW42" s="133">
        <v>89.7</v>
      </c>
      <c r="AX42" s="133"/>
      <c r="AY42" s="133"/>
      <c r="AZ42" s="133"/>
      <c r="BA42" s="133"/>
      <c r="BB42" s="133"/>
      <c r="BC42" s="133"/>
      <c r="BD42" s="133"/>
      <c r="BE42" s="133">
        <v>170.2</v>
      </c>
      <c r="BF42" s="133">
        <v>168.5</v>
      </c>
      <c r="BG42" s="133">
        <v>188.7</v>
      </c>
      <c r="BH42" s="133">
        <v>267.8</v>
      </c>
      <c r="BI42" s="133">
        <v>73.900000000000006</v>
      </c>
      <c r="BJ42" s="133">
        <v>35.4</v>
      </c>
      <c r="BK42" s="133">
        <v>0</v>
      </c>
      <c r="BL42" s="133">
        <v>40</v>
      </c>
      <c r="BM42" s="133">
        <v>32.5</v>
      </c>
      <c r="BN42" s="133">
        <v>7.2</v>
      </c>
      <c r="BO42" s="133">
        <v>5.8</v>
      </c>
      <c r="BP42" s="133">
        <v>6.8</v>
      </c>
      <c r="BQ42" s="133">
        <v>12.3</v>
      </c>
      <c r="BR42" s="133">
        <v>121.9</v>
      </c>
      <c r="BS42" s="133"/>
      <c r="BT42" s="133"/>
      <c r="BU42" s="133"/>
      <c r="BV42" s="133"/>
      <c r="BW42" s="133">
        <v>111.3</v>
      </c>
      <c r="BX42" s="133"/>
      <c r="BY42" s="133">
        <v>180.7</v>
      </c>
      <c r="BZ42" s="133">
        <v>195.1</v>
      </c>
      <c r="CA42" s="133">
        <v>201.9</v>
      </c>
      <c r="CB42" s="133">
        <v>290.5</v>
      </c>
      <c r="CC42" s="133">
        <v>203.8</v>
      </c>
      <c r="CD42" s="133">
        <v>106.2</v>
      </c>
      <c r="CE42" s="133">
        <v>217.2</v>
      </c>
      <c r="CF42" s="133">
        <v>3.3</v>
      </c>
      <c r="CG42" s="133">
        <v>125.2</v>
      </c>
      <c r="CH42" s="133">
        <v>125.4</v>
      </c>
      <c r="CI42" s="133">
        <v>151.9</v>
      </c>
      <c r="CJ42" s="133">
        <v>136.1</v>
      </c>
      <c r="CK42" s="133">
        <v>81.3</v>
      </c>
      <c r="CL42" s="133"/>
      <c r="CM42" s="133"/>
      <c r="CN42" s="133"/>
      <c r="CO42" s="133"/>
      <c r="CP42" s="133"/>
      <c r="CQ42" s="133"/>
      <c r="CR42" s="133"/>
      <c r="CS42" s="133">
        <v>143.19999999999999</v>
      </c>
      <c r="CT42" s="133">
        <v>17.600000000000001</v>
      </c>
      <c r="CU42" s="133">
        <v>17.8</v>
      </c>
      <c r="CV42" s="133">
        <v>55.3</v>
      </c>
      <c r="CW42" s="133">
        <v>6.5</v>
      </c>
      <c r="CX42" s="133">
        <v>362.4</v>
      </c>
      <c r="CY42" s="133"/>
      <c r="CZ42" s="133"/>
      <c r="DA42" s="133">
        <v>29</v>
      </c>
      <c r="DB42" s="133"/>
      <c r="DC42" s="133">
        <v>16</v>
      </c>
      <c r="DD42" s="133">
        <v>14.6</v>
      </c>
      <c r="DE42" s="133">
        <v>2.9</v>
      </c>
      <c r="DF42" s="133">
        <v>1.5</v>
      </c>
      <c r="DG42" s="133">
        <v>1.1000000000000001</v>
      </c>
      <c r="DH42" s="133">
        <v>2</v>
      </c>
      <c r="DI42" s="133">
        <v>6.1</v>
      </c>
      <c r="DJ42" s="133">
        <v>11.5</v>
      </c>
      <c r="DK42" s="133">
        <v>6.7</v>
      </c>
      <c r="DL42" s="133">
        <v>10.4</v>
      </c>
      <c r="DM42" s="133">
        <v>6</v>
      </c>
      <c r="DN42" s="133">
        <v>17.7</v>
      </c>
      <c r="DO42" s="133">
        <v>3.6</v>
      </c>
      <c r="DP42" s="133">
        <v>5.8</v>
      </c>
      <c r="DQ42" s="133">
        <v>2.9</v>
      </c>
      <c r="DR42" s="133">
        <v>0.9</v>
      </c>
      <c r="DS42" s="133">
        <v>4.4000000000000004</v>
      </c>
      <c r="DT42" s="133">
        <v>3.6</v>
      </c>
      <c r="DU42" s="133">
        <v>5</v>
      </c>
      <c r="DV42" s="133">
        <v>5.2</v>
      </c>
      <c r="DW42" s="133">
        <v>3.4</v>
      </c>
      <c r="DX42" s="133">
        <v>2.5</v>
      </c>
      <c r="DY42" s="133">
        <v>12.8</v>
      </c>
      <c r="DZ42" s="133">
        <v>9.1</v>
      </c>
      <c r="EA42" s="133">
        <v>19.7</v>
      </c>
      <c r="EB42" s="133">
        <v>16.899999999999999</v>
      </c>
      <c r="EC42" s="133">
        <v>21</v>
      </c>
      <c r="ED42" s="133">
        <v>40.299999999999997</v>
      </c>
      <c r="EE42" s="133">
        <v>7.4</v>
      </c>
      <c r="EF42" s="133">
        <v>6.29</v>
      </c>
      <c r="EG42" s="133">
        <v>7.3</v>
      </c>
      <c r="EH42" s="133">
        <v>17.2</v>
      </c>
      <c r="EI42" s="133">
        <v>4.3</v>
      </c>
      <c r="EJ42" s="133">
        <v>8.8000000000000007</v>
      </c>
      <c r="EK42" s="133">
        <v>0.5</v>
      </c>
      <c r="EL42" s="133">
        <v>0.6</v>
      </c>
      <c r="EM42" s="133">
        <v>0</v>
      </c>
      <c r="EN42" s="133">
        <v>0</v>
      </c>
      <c r="EO42" s="133">
        <v>0</v>
      </c>
      <c r="EP42" s="133">
        <v>0</v>
      </c>
      <c r="EQ42" s="133">
        <v>0</v>
      </c>
      <c r="ER42" s="133">
        <v>0</v>
      </c>
      <c r="ES42" s="133">
        <v>17.899999999999999</v>
      </c>
      <c r="ET42" s="133">
        <v>66</v>
      </c>
      <c r="EU42" s="133">
        <v>15</v>
      </c>
      <c r="EV42" s="133">
        <v>16</v>
      </c>
      <c r="EW42" s="133">
        <v>29.1</v>
      </c>
      <c r="EX42" s="133">
        <v>56.6</v>
      </c>
      <c r="EY42" s="254">
        <v>7034.2480000000005</v>
      </c>
      <c r="EZ42" s="254">
        <v>0</v>
      </c>
      <c r="FA42" s="254">
        <v>7034.2480000000005</v>
      </c>
      <c r="FB42" s="241"/>
      <c r="FC42" s="242"/>
      <c r="FD42" s="255">
        <v>5.6210000000000004</v>
      </c>
      <c r="FE42" s="255">
        <v>3.8</v>
      </c>
      <c r="FF42" s="255">
        <v>15.2</v>
      </c>
      <c r="FG42" s="256">
        <v>9.03505</v>
      </c>
      <c r="FH42" s="256">
        <v>11.22184</v>
      </c>
      <c r="FI42" s="256">
        <v>26.943079999999998</v>
      </c>
      <c r="FJ42" s="256">
        <v>18.911619999999999</v>
      </c>
      <c r="FK42" s="256">
        <v>7.5</v>
      </c>
      <c r="FL42" s="257"/>
      <c r="FM42" s="134">
        <v>42.82</v>
      </c>
      <c r="FN42" s="258">
        <v>141.05259000000001</v>
      </c>
      <c r="FO42" s="259"/>
      <c r="FP42" s="259"/>
      <c r="FQ42" s="71">
        <v>0.75</v>
      </c>
      <c r="FR42" s="133">
        <f>[1]DESPACHO!B98</f>
        <v>2309.5723699999994</v>
      </c>
      <c r="FS42" s="133">
        <f>[1]DESPACHO!C98</f>
        <v>2309.5723699999994</v>
      </c>
      <c r="FT42" s="133">
        <f>[1]DESPACHO!D98</f>
        <v>697.08294999999998</v>
      </c>
      <c r="FU42" s="133">
        <f>[1]DESPACHO!E98</f>
        <v>713.83730200000002</v>
      </c>
      <c r="FV42" s="241"/>
      <c r="FW42" s="250"/>
      <c r="FX42" s="251"/>
      <c r="FY42" s="250"/>
      <c r="FZ42" s="251"/>
      <c r="GA42" s="251"/>
      <c r="GB42" s="251"/>
      <c r="GC42" s="250"/>
      <c r="GD42" s="251"/>
      <c r="GE42" s="250"/>
      <c r="GF42" s="251"/>
      <c r="GG42" s="251"/>
      <c r="GH42" s="251"/>
      <c r="GI42" s="252"/>
      <c r="GJ42" s="252"/>
      <c r="GK42" s="252"/>
      <c r="GL42" s="252"/>
      <c r="GM42" s="252"/>
      <c r="GN42" s="252"/>
      <c r="HA42" s="253"/>
    </row>
    <row r="43" spans="1:209" s="202" customFormat="1" ht="24.95" customHeight="1" x14ac:dyDescent="0.2">
      <c r="A43" s="71" t="s">
        <v>500</v>
      </c>
      <c r="B43" s="133">
        <v>599.1</v>
      </c>
      <c r="C43" s="133">
        <v>201.3</v>
      </c>
      <c r="D43" s="133"/>
      <c r="E43" s="133">
        <v>103.8</v>
      </c>
      <c r="F43" s="133">
        <v>74.5</v>
      </c>
      <c r="G43" s="133">
        <v>65.900000000000006</v>
      </c>
      <c r="H43" s="133">
        <v>65.099999999999994</v>
      </c>
      <c r="I43" s="133">
        <v>26.4</v>
      </c>
      <c r="J43" s="133">
        <v>0.4</v>
      </c>
      <c r="K43" s="133"/>
      <c r="L43" s="133"/>
      <c r="M43" s="133"/>
      <c r="N43" s="133"/>
      <c r="O43" s="133">
        <v>143.30000000000001</v>
      </c>
      <c r="P43" s="133">
        <v>145.9</v>
      </c>
      <c r="Q43" s="133">
        <v>147.9</v>
      </c>
      <c r="R43" s="133">
        <v>0</v>
      </c>
      <c r="S43" s="133">
        <v>0</v>
      </c>
      <c r="T43" s="133">
        <v>116.9</v>
      </c>
      <c r="U43" s="133">
        <v>72.599999999999994</v>
      </c>
      <c r="V43" s="133">
        <v>29</v>
      </c>
      <c r="W43" s="133">
        <v>84.307000000000002</v>
      </c>
      <c r="X43" s="133">
        <v>104.71</v>
      </c>
      <c r="Y43" s="133">
        <v>11.784000000000001</v>
      </c>
      <c r="Z43" s="133">
        <v>7.8</v>
      </c>
      <c r="AA43" s="133"/>
      <c r="AB43" s="133">
        <v>43.03</v>
      </c>
      <c r="AC43" s="133">
        <v>3.25</v>
      </c>
      <c r="AD43" s="133">
        <v>3.4740000000000002</v>
      </c>
      <c r="AE43" s="133"/>
      <c r="AF43" s="133"/>
      <c r="AG43" s="133"/>
      <c r="AH43" s="133"/>
      <c r="AI43" s="133"/>
      <c r="AJ43" s="133"/>
      <c r="AK43" s="133">
        <v>88.3</v>
      </c>
      <c r="AL43" s="133"/>
      <c r="AM43" s="133">
        <v>225.6</v>
      </c>
      <c r="AN43" s="133">
        <v>59.8</v>
      </c>
      <c r="AO43" s="133">
        <v>10</v>
      </c>
      <c r="AP43" s="133">
        <v>4.8</v>
      </c>
      <c r="AQ43" s="133"/>
      <c r="AR43" s="133">
        <v>0</v>
      </c>
      <c r="AS43" s="133">
        <v>100.7</v>
      </c>
      <c r="AT43" s="133">
        <v>7</v>
      </c>
      <c r="AU43" s="133"/>
      <c r="AV43" s="133">
        <v>0</v>
      </c>
      <c r="AW43" s="133">
        <v>88.2</v>
      </c>
      <c r="AX43" s="133"/>
      <c r="AY43" s="133"/>
      <c r="AZ43" s="133"/>
      <c r="BA43" s="133"/>
      <c r="BB43" s="133"/>
      <c r="BC43" s="133"/>
      <c r="BD43" s="133"/>
      <c r="BE43" s="133">
        <v>170.8</v>
      </c>
      <c r="BF43" s="133">
        <v>169.4</v>
      </c>
      <c r="BG43" s="133">
        <v>189.1</v>
      </c>
      <c r="BH43" s="133">
        <v>268.10000000000002</v>
      </c>
      <c r="BI43" s="133">
        <v>74.099999999999994</v>
      </c>
      <c r="BJ43" s="133">
        <v>35.700000000000003</v>
      </c>
      <c r="BK43" s="133">
        <v>0</v>
      </c>
      <c r="BL43" s="133">
        <v>32.4</v>
      </c>
      <c r="BM43" s="133">
        <v>31.6</v>
      </c>
      <c r="BN43" s="133">
        <v>6.4</v>
      </c>
      <c r="BO43" s="133">
        <v>4.5</v>
      </c>
      <c r="BP43" s="133">
        <v>6.8</v>
      </c>
      <c r="BQ43" s="133">
        <v>13.6</v>
      </c>
      <c r="BR43" s="133">
        <v>121.7</v>
      </c>
      <c r="BS43" s="133"/>
      <c r="BT43" s="133"/>
      <c r="BU43" s="133"/>
      <c r="BV43" s="133"/>
      <c r="BW43" s="133">
        <v>109.8</v>
      </c>
      <c r="BX43" s="133"/>
      <c r="BY43" s="133">
        <v>181.3</v>
      </c>
      <c r="BZ43" s="133">
        <v>195.1</v>
      </c>
      <c r="CA43" s="133">
        <v>201.9</v>
      </c>
      <c r="CB43" s="133">
        <v>291.10000000000002</v>
      </c>
      <c r="CC43" s="133">
        <v>205.4</v>
      </c>
      <c r="CD43" s="133">
        <v>106.4</v>
      </c>
      <c r="CE43" s="133">
        <v>294.39999999999998</v>
      </c>
      <c r="CF43" s="133">
        <v>3.5</v>
      </c>
      <c r="CG43" s="133">
        <v>150.69999999999999</v>
      </c>
      <c r="CH43" s="133">
        <v>151.5</v>
      </c>
      <c r="CI43" s="133">
        <v>161.30000000000001</v>
      </c>
      <c r="CJ43" s="133">
        <v>136</v>
      </c>
      <c r="CK43" s="133">
        <v>81.599999999999994</v>
      </c>
      <c r="CL43" s="133"/>
      <c r="CM43" s="133"/>
      <c r="CN43" s="133"/>
      <c r="CO43" s="133"/>
      <c r="CP43" s="133"/>
      <c r="CQ43" s="133"/>
      <c r="CR43" s="133"/>
      <c r="CS43" s="133">
        <v>144.4</v>
      </c>
      <c r="CT43" s="133">
        <v>66.5</v>
      </c>
      <c r="CU43" s="133">
        <v>17.7</v>
      </c>
      <c r="CV43" s="133">
        <v>54</v>
      </c>
      <c r="CW43" s="133">
        <v>6.5</v>
      </c>
      <c r="CX43" s="133">
        <v>458.5</v>
      </c>
      <c r="CY43" s="133"/>
      <c r="CZ43" s="133"/>
      <c r="DA43" s="133">
        <v>29.1</v>
      </c>
      <c r="DB43" s="133"/>
      <c r="DC43" s="133">
        <v>15</v>
      </c>
      <c r="DD43" s="133">
        <v>14.2</v>
      </c>
      <c r="DE43" s="133">
        <v>2.9</v>
      </c>
      <c r="DF43" s="133">
        <v>1.5</v>
      </c>
      <c r="DG43" s="133">
        <v>1.1000000000000001</v>
      </c>
      <c r="DH43" s="133">
        <v>2</v>
      </c>
      <c r="DI43" s="133">
        <v>6.1</v>
      </c>
      <c r="DJ43" s="133">
        <v>11.5</v>
      </c>
      <c r="DK43" s="133">
        <v>6.6</v>
      </c>
      <c r="DL43" s="133">
        <v>10.1</v>
      </c>
      <c r="DM43" s="133">
        <v>5.9</v>
      </c>
      <c r="DN43" s="133">
        <v>17.899999999999999</v>
      </c>
      <c r="DO43" s="133">
        <v>3.6</v>
      </c>
      <c r="DP43" s="133">
        <v>5.8</v>
      </c>
      <c r="DQ43" s="133">
        <v>2.9</v>
      </c>
      <c r="DR43" s="133">
        <v>0.8</v>
      </c>
      <c r="DS43" s="133">
        <v>5.7</v>
      </c>
      <c r="DT43" s="133">
        <v>3.6</v>
      </c>
      <c r="DU43" s="133">
        <v>5</v>
      </c>
      <c r="DV43" s="133">
        <v>5.2</v>
      </c>
      <c r="DW43" s="133">
        <v>3.4</v>
      </c>
      <c r="DX43" s="133">
        <v>2.5</v>
      </c>
      <c r="DY43" s="133">
        <v>13</v>
      </c>
      <c r="DZ43" s="133">
        <v>8.9</v>
      </c>
      <c r="EA43" s="133">
        <v>19.7</v>
      </c>
      <c r="EB43" s="133">
        <v>16.899999999999999</v>
      </c>
      <c r="EC43" s="133">
        <v>20.5</v>
      </c>
      <c r="ED43" s="133">
        <v>41.4</v>
      </c>
      <c r="EE43" s="133">
        <v>7.4</v>
      </c>
      <c r="EF43" s="133">
        <v>7.36</v>
      </c>
      <c r="EG43" s="133">
        <v>7.2</v>
      </c>
      <c r="EH43" s="133">
        <v>20.8</v>
      </c>
      <c r="EI43" s="133">
        <v>5.0999999999999996</v>
      </c>
      <c r="EJ43" s="133">
        <v>9.1</v>
      </c>
      <c r="EK43" s="133">
        <v>0.5</v>
      </c>
      <c r="EL43" s="133">
        <v>0.8</v>
      </c>
      <c r="EM43" s="133">
        <v>0</v>
      </c>
      <c r="EN43" s="133">
        <v>0</v>
      </c>
      <c r="EO43" s="133">
        <v>0</v>
      </c>
      <c r="EP43" s="133">
        <v>0</v>
      </c>
      <c r="EQ43" s="133">
        <v>0</v>
      </c>
      <c r="ER43" s="133">
        <v>0</v>
      </c>
      <c r="ES43" s="133">
        <v>17.600000000000001</v>
      </c>
      <c r="ET43" s="133">
        <v>61.9</v>
      </c>
      <c r="EU43" s="133">
        <v>14.7</v>
      </c>
      <c r="EV43" s="133">
        <v>16</v>
      </c>
      <c r="EW43" s="133">
        <v>28</v>
      </c>
      <c r="EX43" s="133">
        <v>52</v>
      </c>
      <c r="EY43" s="254">
        <v>7307.9149999999991</v>
      </c>
      <c r="EZ43" s="254">
        <v>0</v>
      </c>
      <c r="FA43" s="254">
        <v>7307.9149999999991</v>
      </c>
      <c r="FB43" s="241"/>
      <c r="FC43" s="242"/>
      <c r="FD43" s="255">
        <v>7.8739999999999997</v>
      </c>
      <c r="FE43" s="255">
        <v>3.9</v>
      </c>
      <c r="FF43" s="255">
        <v>15.3</v>
      </c>
      <c r="FG43" s="256">
        <v>8.1253200000000003</v>
      </c>
      <c r="FH43" s="256">
        <v>10.983219999999999</v>
      </c>
      <c r="FI43" s="256">
        <v>27.175139999999999</v>
      </c>
      <c r="FJ43" s="256">
        <v>18.90971</v>
      </c>
      <c r="FK43" s="256">
        <v>7.5</v>
      </c>
      <c r="FL43" s="257"/>
      <c r="FM43" s="134">
        <v>42.99</v>
      </c>
      <c r="FN43" s="258">
        <v>142.75739000000002</v>
      </c>
      <c r="FO43" s="259"/>
      <c r="FP43" s="259"/>
      <c r="FQ43" s="71">
        <v>0.77083333333333337</v>
      </c>
      <c r="FR43" s="133">
        <f>[1]DESPACHO!B99</f>
        <v>2558.1161299999994</v>
      </c>
      <c r="FS43" s="133">
        <f>[1]DESPACHO!C99</f>
        <v>2558.1161299999994</v>
      </c>
      <c r="FT43" s="133">
        <f>[1]DESPACHO!D99</f>
        <v>448.53919000000002</v>
      </c>
      <c r="FU43" s="133">
        <f>[1]DESPACHO!E99</f>
        <v>728.03797200000008</v>
      </c>
      <c r="FV43" s="241"/>
      <c r="FW43" s="275"/>
      <c r="FX43" s="253"/>
      <c r="FY43" s="275"/>
      <c r="FZ43" s="253"/>
      <c r="GA43" s="253"/>
      <c r="GB43" s="253"/>
      <c r="GC43" s="275"/>
      <c r="GD43" s="253"/>
      <c r="GE43" s="275"/>
      <c r="GF43" s="253"/>
      <c r="GG43" s="253"/>
      <c r="GH43" s="253"/>
      <c r="HA43" s="253"/>
    </row>
    <row r="44" spans="1:209" s="202" customFormat="1" ht="24.95" customHeight="1" x14ac:dyDescent="0.2">
      <c r="A44" s="71" t="s">
        <v>501</v>
      </c>
      <c r="B44" s="133">
        <v>601.20000000000005</v>
      </c>
      <c r="C44" s="133">
        <v>203.3</v>
      </c>
      <c r="D44" s="133"/>
      <c r="E44" s="133">
        <v>145.9</v>
      </c>
      <c r="F44" s="133">
        <v>72.5</v>
      </c>
      <c r="G44" s="133">
        <v>66.099999999999994</v>
      </c>
      <c r="H44" s="133">
        <v>65.5</v>
      </c>
      <c r="I44" s="133">
        <v>26.6</v>
      </c>
      <c r="J44" s="133">
        <v>0.4</v>
      </c>
      <c r="K44" s="133"/>
      <c r="L44" s="133"/>
      <c r="M44" s="133"/>
      <c r="N44" s="133"/>
      <c r="O44" s="133">
        <v>143.6</v>
      </c>
      <c r="P44" s="133">
        <v>146.19999999999999</v>
      </c>
      <c r="Q44" s="133">
        <v>147.80000000000001</v>
      </c>
      <c r="R44" s="133">
        <v>0</v>
      </c>
      <c r="S44" s="133">
        <v>0</v>
      </c>
      <c r="T44" s="133">
        <v>116.2</v>
      </c>
      <c r="U44" s="133">
        <v>73.099999999999994</v>
      </c>
      <c r="V44" s="133">
        <v>24.2</v>
      </c>
      <c r="W44" s="133">
        <v>85.278999999999996</v>
      </c>
      <c r="X44" s="133">
        <v>105.747</v>
      </c>
      <c r="Y44" s="133">
        <v>31.431000000000001</v>
      </c>
      <c r="Z44" s="133">
        <v>7.8</v>
      </c>
      <c r="AA44" s="133"/>
      <c r="AB44" s="133">
        <v>43.04</v>
      </c>
      <c r="AC44" s="133">
        <v>3.2530000000000001</v>
      </c>
      <c r="AD44" s="133">
        <v>3.49</v>
      </c>
      <c r="AE44" s="133"/>
      <c r="AF44" s="133"/>
      <c r="AG44" s="133"/>
      <c r="AH44" s="133"/>
      <c r="AI44" s="133"/>
      <c r="AJ44" s="133"/>
      <c r="AK44" s="133">
        <v>89.2</v>
      </c>
      <c r="AL44" s="133"/>
      <c r="AM44" s="133">
        <v>224.6</v>
      </c>
      <c r="AN44" s="133">
        <v>60.3</v>
      </c>
      <c r="AO44" s="133">
        <v>9.9</v>
      </c>
      <c r="AP44" s="133">
        <v>4.7</v>
      </c>
      <c r="AQ44" s="133"/>
      <c r="AR44" s="133">
        <v>0</v>
      </c>
      <c r="AS44" s="133">
        <v>101.6</v>
      </c>
      <c r="AT44" s="133">
        <v>7.3</v>
      </c>
      <c r="AU44" s="133"/>
      <c r="AV44" s="133">
        <v>0</v>
      </c>
      <c r="AW44" s="133">
        <v>88.5</v>
      </c>
      <c r="AX44" s="133"/>
      <c r="AY44" s="133"/>
      <c r="AZ44" s="133"/>
      <c r="BA44" s="133"/>
      <c r="BB44" s="133"/>
      <c r="BC44" s="133"/>
      <c r="BD44" s="133"/>
      <c r="BE44" s="133">
        <v>170.9</v>
      </c>
      <c r="BF44" s="133">
        <v>169.5</v>
      </c>
      <c r="BG44" s="133">
        <v>189.2</v>
      </c>
      <c r="BH44" s="133">
        <v>268.2</v>
      </c>
      <c r="BI44" s="133">
        <v>74</v>
      </c>
      <c r="BJ44" s="133">
        <v>35.700000000000003</v>
      </c>
      <c r="BK44" s="133">
        <v>0</v>
      </c>
      <c r="BL44" s="133">
        <v>29.4</v>
      </c>
      <c r="BM44" s="133">
        <v>24</v>
      </c>
      <c r="BN44" s="133">
        <v>5.0999999999999996</v>
      </c>
      <c r="BO44" s="133">
        <v>3.3</v>
      </c>
      <c r="BP44" s="133">
        <v>6.9</v>
      </c>
      <c r="BQ44" s="133">
        <v>13.7</v>
      </c>
      <c r="BR44" s="133">
        <v>120.9</v>
      </c>
      <c r="BS44" s="133"/>
      <c r="BT44" s="133"/>
      <c r="BU44" s="133"/>
      <c r="BV44" s="133"/>
      <c r="BW44" s="133">
        <v>110.2</v>
      </c>
      <c r="BX44" s="133"/>
      <c r="BY44" s="133">
        <v>181.6</v>
      </c>
      <c r="BZ44" s="133">
        <v>196.6</v>
      </c>
      <c r="CA44" s="133">
        <v>203</v>
      </c>
      <c r="CB44" s="133">
        <v>291.2</v>
      </c>
      <c r="CC44" s="133">
        <v>206.6</v>
      </c>
      <c r="CD44" s="133">
        <v>106.7</v>
      </c>
      <c r="CE44" s="133">
        <v>279.39999999999998</v>
      </c>
      <c r="CF44" s="133">
        <v>3.3</v>
      </c>
      <c r="CG44" s="133">
        <v>184.9</v>
      </c>
      <c r="CH44" s="133">
        <v>184.9</v>
      </c>
      <c r="CI44" s="133">
        <v>185.5</v>
      </c>
      <c r="CJ44" s="133">
        <v>136.19999999999999</v>
      </c>
      <c r="CK44" s="133">
        <v>81</v>
      </c>
      <c r="CL44" s="133"/>
      <c r="CM44" s="133"/>
      <c r="CN44" s="133"/>
      <c r="CO44" s="133"/>
      <c r="CP44" s="133"/>
      <c r="CQ44" s="133"/>
      <c r="CR44" s="133"/>
      <c r="CS44" s="133">
        <v>104</v>
      </c>
      <c r="CT44" s="133">
        <v>66.900000000000006</v>
      </c>
      <c r="CU44" s="133">
        <v>17.7</v>
      </c>
      <c r="CV44" s="133">
        <v>56</v>
      </c>
      <c r="CW44" s="133">
        <v>6.5</v>
      </c>
      <c r="CX44" s="133">
        <v>383.8</v>
      </c>
      <c r="CY44" s="133"/>
      <c r="CZ44" s="133"/>
      <c r="DA44" s="133">
        <v>29.1</v>
      </c>
      <c r="DB44" s="133"/>
      <c r="DC44" s="133">
        <v>14.8</v>
      </c>
      <c r="DD44" s="133">
        <v>13.4</v>
      </c>
      <c r="DE44" s="133">
        <v>3</v>
      </c>
      <c r="DF44" s="133">
        <v>1.5</v>
      </c>
      <c r="DG44" s="133">
        <v>1.1000000000000001</v>
      </c>
      <c r="DH44" s="133">
        <v>2.1</v>
      </c>
      <c r="DI44" s="133">
        <v>6.1</v>
      </c>
      <c r="DJ44" s="133">
        <v>11.3</v>
      </c>
      <c r="DK44" s="133">
        <v>6.7</v>
      </c>
      <c r="DL44" s="133">
        <v>10.3</v>
      </c>
      <c r="DM44" s="133">
        <v>6</v>
      </c>
      <c r="DN44" s="133">
        <v>18</v>
      </c>
      <c r="DO44" s="133">
        <v>3.6</v>
      </c>
      <c r="DP44" s="133">
        <v>5.8</v>
      </c>
      <c r="DQ44" s="133">
        <v>2.8</v>
      </c>
      <c r="DR44" s="133">
        <v>0.3</v>
      </c>
      <c r="DS44" s="133">
        <v>5.5</v>
      </c>
      <c r="DT44" s="133">
        <v>3.6</v>
      </c>
      <c r="DU44" s="133">
        <v>5</v>
      </c>
      <c r="DV44" s="133">
        <v>5.2</v>
      </c>
      <c r="DW44" s="133">
        <v>3.5</v>
      </c>
      <c r="DX44" s="133">
        <v>2.5</v>
      </c>
      <c r="DY44" s="133">
        <v>13.6</v>
      </c>
      <c r="DZ44" s="133">
        <v>9.5</v>
      </c>
      <c r="EA44" s="133">
        <v>19.7</v>
      </c>
      <c r="EB44" s="133">
        <v>16.899999999999999</v>
      </c>
      <c r="EC44" s="133">
        <v>20.7</v>
      </c>
      <c r="ED44" s="133">
        <v>43.8</v>
      </c>
      <c r="EE44" s="133">
        <v>16.399999999999999</v>
      </c>
      <c r="EF44" s="133">
        <v>7.81</v>
      </c>
      <c r="EG44" s="133">
        <v>7.2</v>
      </c>
      <c r="EH44" s="133">
        <v>21.4</v>
      </c>
      <c r="EI44" s="133">
        <v>5.4</v>
      </c>
      <c r="EJ44" s="133">
        <v>9.1</v>
      </c>
      <c r="EK44" s="133">
        <v>0.5</v>
      </c>
      <c r="EL44" s="133">
        <v>0.9</v>
      </c>
      <c r="EM44" s="133">
        <v>0</v>
      </c>
      <c r="EN44" s="133">
        <v>0</v>
      </c>
      <c r="EO44" s="133">
        <v>0</v>
      </c>
      <c r="EP44" s="133">
        <v>0</v>
      </c>
      <c r="EQ44" s="133">
        <v>0</v>
      </c>
      <c r="ER44" s="133">
        <v>0</v>
      </c>
      <c r="ES44" s="133">
        <v>19.5</v>
      </c>
      <c r="ET44" s="133">
        <v>60</v>
      </c>
      <c r="EU44" s="133">
        <v>13.6</v>
      </c>
      <c r="EV44" s="133">
        <v>15.5</v>
      </c>
      <c r="EW44" s="133">
        <v>24.2</v>
      </c>
      <c r="EX44" s="133">
        <v>50.5</v>
      </c>
      <c r="EY44" s="254">
        <v>7332.95</v>
      </c>
      <c r="EZ44" s="254">
        <v>0</v>
      </c>
      <c r="FA44" s="254">
        <v>7332.95</v>
      </c>
      <c r="FB44" s="241"/>
      <c r="FC44" s="242"/>
      <c r="FD44" s="255">
        <v>7.4180000000000001</v>
      </c>
      <c r="FE44" s="255">
        <v>4.0999999999999996</v>
      </c>
      <c r="FF44" s="255">
        <v>15.2</v>
      </c>
      <c r="FG44" s="256">
        <v>8.4094700000000007</v>
      </c>
      <c r="FH44" s="256">
        <v>10.69678</v>
      </c>
      <c r="FI44" s="256">
        <v>27.326360000000001</v>
      </c>
      <c r="FJ44" s="256">
        <v>18.907019999999999</v>
      </c>
      <c r="FK44" s="256">
        <v>7.5</v>
      </c>
      <c r="FL44" s="257"/>
      <c r="FM44" s="134">
        <v>42.97</v>
      </c>
      <c r="FN44" s="258">
        <v>142.52762999999999</v>
      </c>
      <c r="FO44" s="259"/>
      <c r="FP44" s="259"/>
      <c r="FQ44" s="71">
        <v>0.79166666666666663</v>
      </c>
      <c r="FR44" s="133">
        <f>[1]DESPACHO!B100</f>
        <v>2558.1161299999994</v>
      </c>
      <c r="FS44" s="133">
        <f>[1]DESPACHO!C100</f>
        <v>2558.1161299999994</v>
      </c>
      <c r="FT44" s="133">
        <f>[1]DESPACHO!D100</f>
        <v>448.53919000000002</v>
      </c>
      <c r="FU44" s="133">
        <f>[1]DESPACHO!E100</f>
        <v>730.79041400000006</v>
      </c>
      <c r="FV44" s="241"/>
      <c r="FW44" s="275"/>
      <c r="FX44" s="253"/>
      <c r="FY44" s="275"/>
      <c r="FZ44" s="253"/>
      <c r="GA44" s="253"/>
      <c r="GB44" s="253"/>
      <c r="GC44" s="275"/>
      <c r="GD44" s="253"/>
      <c r="GE44" s="275"/>
      <c r="GF44" s="253"/>
      <c r="GG44" s="253"/>
      <c r="GH44" s="253"/>
      <c r="HA44" s="253"/>
    </row>
    <row r="45" spans="1:209" s="202" customFormat="1" ht="24.95" customHeight="1" x14ac:dyDescent="0.2">
      <c r="A45" s="71" t="s">
        <v>502</v>
      </c>
      <c r="B45" s="133">
        <v>601</v>
      </c>
      <c r="C45" s="133">
        <v>203.8</v>
      </c>
      <c r="D45" s="133"/>
      <c r="E45" s="133">
        <v>129.4</v>
      </c>
      <c r="F45" s="133">
        <v>77.8</v>
      </c>
      <c r="G45" s="133">
        <v>66</v>
      </c>
      <c r="H45" s="133">
        <v>65.3</v>
      </c>
      <c r="I45" s="133">
        <v>26.4</v>
      </c>
      <c r="J45" s="133">
        <v>0.4</v>
      </c>
      <c r="K45" s="133"/>
      <c r="L45" s="133"/>
      <c r="M45" s="133"/>
      <c r="N45" s="133"/>
      <c r="O45" s="133">
        <v>144</v>
      </c>
      <c r="P45" s="133">
        <v>146.19999999999999</v>
      </c>
      <c r="Q45" s="133">
        <v>147.80000000000001</v>
      </c>
      <c r="R45" s="133">
        <v>0</v>
      </c>
      <c r="S45" s="133">
        <v>0</v>
      </c>
      <c r="T45" s="133">
        <v>111.1</v>
      </c>
      <c r="U45" s="133">
        <v>72.8</v>
      </c>
      <c r="V45" s="133">
        <v>24.9</v>
      </c>
      <c r="W45" s="133">
        <v>84.349000000000004</v>
      </c>
      <c r="X45" s="133">
        <v>104.988</v>
      </c>
      <c r="Y45" s="133">
        <v>32.923000000000002</v>
      </c>
      <c r="Z45" s="133">
        <v>7.8</v>
      </c>
      <c r="AA45" s="133"/>
      <c r="AB45" s="133">
        <v>42.95</v>
      </c>
      <c r="AC45" s="133">
        <v>3.2530000000000001</v>
      </c>
      <c r="AD45" s="133">
        <v>3.4980000000000002</v>
      </c>
      <c r="AE45" s="133"/>
      <c r="AF45" s="133"/>
      <c r="AG45" s="133"/>
      <c r="AH45" s="133"/>
      <c r="AI45" s="133"/>
      <c r="AJ45" s="133"/>
      <c r="AK45" s="133">
        <v>88.7</v>
      </c>
      <c r="AL45" s="133"/>
      <c r="AM45" s="133">
        <v>220.8</v>
      </c>
      <c r="AN45" s="133">
        <v>60.1</v>
      </c>
      <c r="AO45" s="133">
        <v>10</v>
      </c>
      <c r="AP45" s="133">
        <v>4.8</v>
      </c>
      <c r="AQ45" s="133"/>
      <c r="AR45" s="133">
        <v>0</v>
      </c>
      <c r="AS45" s="133">
        <v>103.9</v>
      </c>
      <c r="AT45" s="133">
        <v>7.1</v>
      </c>
      <c r="AU45" s="133"/>
      <c r="AV45" s="133">
        <v>0</v>
      </c>
      <c r="AW45" s="133">
        <v>88.6</v>
      </c>
      <c r="AX45" s="133"/>
      <c r="AY45" s="133"/>
      <c r="AZ45" s="133"/>
      <c r="BA45" s="133"/>
      <c r="BB45" s="133"/>
      <c r="BC45" s="133"/>
      <c r="BD45" s="133"/>
      <c r="BE45" s="133">
        <v>171.7</v>
      </c>
      <c r="BF45" s="133">
        <v>170.3</v>
      </c>
      <c r="BG45" s="133">
        <v>189.8</v>
      </c>
      <c r="BH45" s="133">
        <v>268.89999999999998</v>
      </c>
      <c r="BI45" s="133">
        <v>74.400000000000006</v>
      </c>
      <c r="BJ45" s="133">
        <v>35.799999999999997</v>
      </c>
      <c r="BK45" s="133">
        <v>0</v>
      </c>
      <c r="BL45" s="133">
        <v>34.1</v>
      </c>
      <c r="BM45" s="133">
        <v>31.2</v>
      </c>
      <c r="BN45" s="133">
        <v>6.7</v>
      </c>
      <c r="BO45" s="133">
        <v>3.6</v>
      </c>
      <c r="BP45" s="133">
        <v>6.8</v>
      </c>
      <c r="BQ45" s="133">
        <v>13.7</v>
      </c>
      <c r="BR45" s="133">
        <v>120.6</v>
      </c>
      <c r="BS45" s="133"/>
      <c r="BT45" s="133"/>
      <c r="BU45" s="133"/>
      <c r="BV45" s="133"/>
      <c r="BW45" s="133">
        <v>110.1</v>
      </c>
      <c r="BX45" s="133"/>
      <c r="BY45" s="133">
        <v>182.3</v>
      </c>
      <c r="BZ45" s="133">
        <v>196.5</v>
      </c>
      <c r="CA45" s="133">
        <v>203.2</v>
      </c>
      <c r="CB45" s="133">
        <v>291.2</v>
      </c>
      <c r="CC45" s="133">
        <v>205.1</v>
      </c>
      <c r="CD45" s="133">
        <v>106.6</v>
      </c>
      <c r="CE45" s="133">
        <v>275.3</v>
      </c>
      <c r="CF45" s="133">
        <v>3.4</v>
      </c>
      <c r="CG45" s="133">
        <v>183.6</v>
      </c>
      <c r="CH45" s="133">
        <v>184.1</v>
      </c>
      <c r="CI45" s="133">
        <v>185.9</v>
      </c>
      <c r="CJ45" s="133">
        <v>169.1</v>
      </c>
      <c r="CK45" s="133">
        <v>90.4</v>
      </c>
      <c r="CL45" s="133"/>
      <c r="CM45" s="133"/>
      <c r="CN45" s="133"/>
      <c r="CO45" s="133"/>
      <c r="CP45" s="133"/>
      <c r="CQ45" s="133"/>
      <c r="CR45" s="133"/>
      <c r="CS45" s="133">
        <v>173.3</v>
      </c>
      <c r="CT45" s="133">
        <v>66.599999999999994</v>
      </c>
      <c r="CU45" s="133">
        <v>17.600000000000001</v>
      </c>
      <c r="CV45" s="133">
        <v>53.7</v>
      </c>
      <c r="CW45" s="133">
        <v>6.5</v>
      </c>
      <c r="CX45" s="133">
        <v>304.10000000000002</v>
      </c>
      <c r="CY45" s="133"/>
      <c r="CZ45" s="133"/>
      <c r="DA45" s="133">
        <v>29.1</v>
      </c>
      <c r="DB45" s="133"/>
      <c r="DC45" s="133">
        <v>15</v>
      </c>
      <c r="DD45" s="133">
        <v>13.1</v>
      </c>
      <c r="DE45" s="133">
        <v>3</v>
      </c>
      <c r="DF45" s="133">
        <v>1.5</v>
      </c>
      <c r="DG45" s="133">
        <v>1.1000000000000001</v>
      </c>
      <c r="DH45" s="133">
        <v>2.1</v>
      </c>
      <c r="DI45" s="133">
        <v>6.1</v>
      </c>
      <c r="DJ45" s="133">
        <v>11.3</v>
      </c>
      <c r="DK45" s="133">
        <v>6.6</v>
      </c>
      <c r="DL45" s="133">
        <v>10.199999999999999</v>
      </c>
      <c r="DM45" s="133">
        <v>6</v>
      </c>
      <c r="DN45" s="133">
        <v>18.100000000000001</v>
      </c>
      <c r="DO45" s="133">
        <v>3.6</v>
      </c>
      <c r="DP45" s="133">
        <v>5.8</v>
      </c>
      <c r="DQ45" s="133">
        <v>3.4</v>
      </c>
      <c r="DR45" s="133">
        <v>0.6</v>
      </c>
      <c r="DS45" s="133">
        <v>5.5</v>
      </c>
      <c r="DT45" s="133">
        <v>3.6</v>
      </c>
      <c r="DU45" s="133">
        <v>5</v>
      </c>
      <c r="DV45" s="133">
        <v>5.2</v>
      </c>
      <c r="DW45" s="133">
        <v>3.5</v>
      </c>
      <c r="DX45" s="133">
        <v>2.5</v>
      </c>
      <c r="DY45" s="133">
        <v>13.8</v>
      </c>
      <c r="DZ45" s="133">
        <v>9.5</v>
      </c>
      <c r="EA45" s="133">
        <v>19.7</v>
      </c>
      <c r="EB45" s="133">
        <v>16.899999999999999</v>
      </c>
      <c r="EC45" s="133">
        <v>20.5</v>
      </c>
      <c r="ED45" s="133">
        <v>39.799999999999997</v>
      </c>
      <c r="EE45" s="133">
        <v>18.5</v>
      </c>
      <c r="EF45" s="133">
        <v>8.59</v>
      </c>
      <c r="EG45" s="133">
        <v>7.5</v>
      </c>
      <c r="EH45" s="133">
        <v>21.5</v>
      </c>
      <c r="EI45" s="133">
        <v>6</v>
      </c>
      <c r="EJ45" s="133">
        <v>9.1</v>
      </c>
      <c r="EK45" s="133">
        <v>0.5</v>
      </c>
      <c r="EL45" s="133">
        <v>0.9</v>
      </c>
      <c r="EM45" s="133">
        <v>0</v>
      </c>
      <c r="EN45" s="133">
        <v>0</v>
      </c>
      <c r="EO45" s="133">
        <v>0</v>
      </c>
      <c r="EP45" s="133">
        <v>0</v>
      </c>
      <c r="EQ45" s="133">
        <v>0</v>
      </c>
      <c r="ER45" s="133">
        <v>0</v>
      </c>
      <c r="ES45" s="133">
        <v>19.399999999999999</v>
      </c>
      <c r="ET45" s="133">
        <v>61</v>
      </c>
      <c r="EU45" s="133">
        <v>10.3</v>
      </c>
      <c r="EV45" s="133">
        <v>14.1</v>
      </c>
      <c r="EW45" s="133">
        <v>23</v>
      </c>
      <c r="EX45" s="133">
        <v>45.9</v>
      </c>
      <c r="EY45" s="254">
        <v>7345.2510000000048</v>
      </c>
      <c r="EZ45" s="254">
        <v>0</v>
      </c>
      <c r="FA45" s="254">
        <v>7345.2510000000048</v>
      </c>
      <c r="FB45" s="241"/>
      <c r="FC45" s="242"/>
      <c r="FD45" s="255">
        <v>7.54</v>
      </c>
      <c r="FE45" s="255">
        <v>4.2</v>
      </c>
      <c r="FF45" s="255">
        <v>15.2</v>
      </c>
      <c r="FG45" s="256">
        <v>8.5616400000000006</v>
      </c>
      <c r="FH45" s="256">
        <v>10.84506</v>
      </c>
      <c r="FI45" s="256">
        <v>27.47437</v>
      </c>
      <c r="FJ45" s="256">
        <v>18.907779999999999</v>
      </c>
      <c r="FK45" s="256">
        <v>7.5</v>
      </c>
      <c r="FL45" s="257"/>
      <c r="FM45" s="134">
        <v>42.85</v>
      </c>
      <c r="FN45" s="258">
        <v>143.07884999999999</v>
      </c>
      <c r="FO45" s="259"/>
      <c r="FP45" s="259"/>
      <c r="FQ45" s="71">
        <v>0.8125</v>
      </c>
      <c r="FR45" s="133">
        <f>[1]DESPACHO!B101</f>
        <v>2558.1161299999994</v>
      </c>
      <c r="FS45" s="133">
        <f>[1]DESPACHO!C101</f>
        <v>2558.1161299999994</v>
      </c>
      <c r="FT45" s="133">
        <f>[1]DESPACHO!D101</f>
        <v>448.53919000000002</v>
      </c>
      <c r="FU45" s="133">
        <f>[1]DESPACHO!E101</f>
        <v>729.49918700000001</v>
      </c>
      <c r="FV45" s="241"/>
      <c r="FW45" s="275"/>
      <c r="FX45" s="253"/>
      <c r="FY45" s="275"/>
      <c r="FZ45" s="253"/>
      <c r="GA45" s="253"/>
      <c r="GB45" s="253"/>
      <c r="GC45" s="275"/>
      <c r="GD45" s="253"/>
      <c r="GE45" s="275"/>
      <c r="GF45" s="253"/>
      <c r="GG45" s="253"/>
      <c r="GH45" s="253"/>
      <c r="HA45" s="253"/>
    </row>
    <row r="46" spans="1:209" s="202" customFormat="1" ht="24.95" customHeight="1" x14ac:dyDescent="0.2">
      <c r="A46" s="75" t="s">
        <v>503</v>
      </c>
      <c r="B46" s="140">
        <v>601.29999999999995</v>
      </c>
      <c r="C46" s="140">
        <v>204.1</v>
      </c>
      <c r="D46" s="140"/>
      <c r="E46" s="140">
        <v>117.8</v>
      </c>
      <c r="F46" s="140">
        <v>109.3</v>
      </c>
      <c r="G46" s="140">
        <v>66</v>
      </c>
      <c r="H46" s="140">
        <v>63.6</v>
      </c>
      <c r="I46" s="140">
        <v>22.1</v>
      </c>
      <c r="J46" s="140">
        <v>0.3</v>
      </c>
      <c r="K46" s="140"/>
      <c r="L46" s="140"/>
      <c r="M46" s="140"/>
      <c r="N46" s="140"/>
      <c r="O46" s="140">
        <v>143.69999999999999</v>
      </c>
      <c r="P46" s="140">
        <v>146.19999999999999</v>
      </c>
      <c r="Q46" s="140">
        <v>147.4</v>
      </c>
      <c r="R46" s="140">
        <v>0</v>
      </c>
      <c r="S46" s="140">
        <v>0</v>
      </c>
      <c r="T46" s="140">
        <v>112.4</v>
      </c>
      <c r="U46" s="140">
        <v>72.900000000000006</v>
      </c>
      <c r="V46" s="140">
        <v>24</v>
      </c>
      <c r="W46" s="140">
        <v>85.481999999999999</v>
      </c>
      <c r="X46" s="140">
        <v>104.98</v>
      </c>
      <c r="Y46" s="140">
        <v>31.884</v>
      </c>
      <c r="Z46" s="140">
        <v>7.8</v>
      </c>
      <c r="AA46" s="140"/>
      <c r="AB46" s="140">
        <v>43.01</v>
      </c>
      <c r="AC46" s="140">
        <v>3.2519999999999998</v>
      </c>
      <c r="AD46" s="140">
        <v>3.5030000000000001</v>
      </c>
      <c r="AE46" s="140"/>
      <c r="AF46" s="140"/>
      <c r="AG46" s="140"/>
      <c r="AH46" s="140"/>
      <c r="AI46" s="140"/>
      <c r="AJ46" s="140"/>
      <c r="AK46" s="140">
        <v>88.6</v>
      </c>
      <c r="AL46" s="140"/>
      <c r="AM46" s="140">
        <v>220.5</v>
      </c>
      <c r="AN46" s="140">
        <v>60</v>
      </c>
      <c r="AO46" s="140">
        <v>10</v>
      </c>
      <c r="AP46" s="140">
        <v>4.7</v>
      </c>
      <c r="AQ46" s="140"/>
      <c r="AR46" s="140">
        <v>0</v>
      </c>
      <c r="AS46" s="140">
        <v>105</v>
      </c>
      <c r="AT46" s="140">
        <v>7.4</v>
      </c>
      <c r="AU46" s="140"/>
      <c r="AV46" s="140">
        <v>0</v>
      </c>
      <c r="AW46" s="140">
        <v>88.6</v>
      </c>
      <c r="AX46" s="140"/>
      <c r="AY46" s="140"/>
      <c r="AZ46" s="140"/>
      <c r="BA46" s="140"/>
      <c r="BB46" s="140"/>
      <c r="BC46" s="140"/>
      <c r="BD46" s="140"/>
      <c r="BE46" s="140">
        <v>170.9</v>
      </c>
      <c r="BF46" s="140">
        <v>169.4</v>
      </c>
      <c r="BG46" s="140">
        <v>189.5</v>
      </c>
      <c r="BH46" s="140">
        <v>268.3</v>
      </c>
      <c r="BI46" s="140">
        <v>74.400000000000006</v>
      </c>
      <c r="BJ46" s="140">
        <v>35.799999999999997</v>
      </c>
      <c r="BK46" s="140">
        <v>0</v>
      </c>
      <c r="BL46" s="140">
        <v>38.799999999999997</v>
      </c>
      <c r="BM46" s="140">
        <v>39.700000000000003</v>
      </c>
      <c r="BN46" s="140">
        <v>7.8</v>
      </c>
      <c r="BO46" s="140">
        <v>4.5</v>
      </c>
      <c r="BP46" s="140">
        <v>6.8</v>
      </c>
      <c r="BQ46" s="140">
        <v>13.7</v>
      </c>
      <c r="BR46" s="140">
        <v>120.6</v>
      </c>
      <c r="BS46" s="140"/>
      <c r="BT46" s="140"/>
      <c r="BU46" s="140"/>
      <c r="BV46" s="140"/>
      <c r="BW46" s="140">
        <v>80.400000000000006</v>
      </c>
      <c r="BX46" s="140"/>
      <c r="BY46" s="140">
        <v>181.4</v>
      </c>
      <c r="BZ46" s="140">
        <v>195.9</v>
      </c>
      <c r="CA46" s="140">
        <v>202.4</v>
      </c>
      <c r="CB46" s="140">
        <v>291.3</v>
      </c>
      <c r="CC46" s="140">
        <v>205.9</v>
      </c>
      <c r="CD46" s="140">
        <v>106.7</v>
      </c>
      <c r="CE46" s="140">
        <v>248.3</v>
      </c>
      <c r="CF46" s="140">
        <v>3.3</v>
      </c>
      <c r="CG46" s="140">
        <v>185.1</v>
      </c>
      <c r="CH46" s="140">
        <v>185.3</v>
      </c>
      <c r="CI46" s="140">
        <v>186</v>
      </c>
      <c r="CJ46" s="140">
        <v>189.8</v>
      </c>
      <c r="CK46" s="140">
        <v>103.7</v>
      </c>
      <c r="CL46" s="140"/>
      <c r="CM46" s="140"/>
      <c r="CN46" s="140"/>
      <c r="CO46" s="140"/>
      <c r="CP46" s="140"/>
      <c r="CQ46" s="140"/>
      <c r="CR46" s="140"/>
      <c r="CS46" s="140">
        <v>156.19999999999999</v>
      </c>
      <c r="CT46" s="140">
        <v>66.8</v>
      </c>
      <c r="CU46" s="140">
        <v>17.600000000000001</v>
      </c>
      <c r="CV46" s="140">
        <v>56.2</v>
      </c>
      <c r="CW46" s="140">
        <v>6.5</v>
      </c>
      <c r="CX46" s="140">
        <v>299.2</v>
      </c>
      <c r="CY46" s="140"/>
      <c r="CZ46" s="140"/>
      <c r="DA46" s="140">
        <v>29.1</v>
      </c>
      <c r="DB46" s="140"/>
      <c r="DC46" s="140">
        <v>15</v>
      </c>
      <c r="DD46" s="140">
        <v>13.7</v>
      </c>
      <c r="DE46" s="140">
        <v>3</v>
      </c>
      <c r="DF46" s="140">
        <v>1.5</v>
      </c>
      <c r="DG46" s="140">
        <v>1.1000000000000001</v>
      </c>
      <c r="DH46" s="140">
        <v>2.1</v>
      </c>
      <c r="DI46" s="140">
        <v>6.1</v>
      </c>
      <c r="DJ46" s="140">
        <v>11.3</v>
      </c>
      <c r="DK46" s="140">
        <v>6.7</v>
      </c>
      <c r="DL46" s="140">
        <v>10.4</v>
      </c>
      <c r="DM46" s="140">
        <v>6</v>
      </c>
      <c r="DN46" s="140">
        <v>18</v>
      </c>
      <c r="DO46" s="140">
        <v>3.6</v>
      </c>
      <c r="DP46" s="140">
        <v>5.8</v>
      </c>
      <c r="DQ46" s="140">
        <v>3.4</v>
      </c>
      <c r="DR46" s="140">
        <v>0.6</v>
      </c>
      <c r="DS46" s="140">
        <v>5.5</v>
      </c>
      <c r="DT46" s="140">
        <v>3.6</v>
      </c>
      <c r="DU46" s="140">
        <v>5</v>
      </c>
      <c r="DV46" s="140">
        <v>5.2</v>
      </c>
      <c r="DW46" s="140">
        <v>3.5</v>
      </c>
      <c r="DX46" s="140">
        <v>2.5</v>
      </c>
      <c r="DY46" s="140">
        <v>13.7</v>
      </c>
      <c r="DZ46" s="140">
        <v>9.5</v>
      </c>
      <c r="EA46" s="140">
        <v>19.7</v>
      </c>
      <c r="EB46" s="140">
        <v>16.899999999999999</v>
      </c>
      <c r="EC46" s="140">
        <v>20.8</v>
      </c>
      <c r="ED46" s="140">
        <v>41.6</v>
      </c>
      <c r="EE46" s="140">
        <v>18.5</v>
      </c>
      <c r="EF46" s="140">
        <v>6.62</v>
      </c>
      <c r="EG46" s="140">
        <v>7.8</v>
      </c>
      <c r="EH46" s="140">
        <v>21.5</v>
      </c>
      <c r="EI46" s="140">
        <v>6.4</v>
      </c>
      <c r="EJ46" s="140">
        <v>9.1</v>
      </c>
      <c r="EK46" s="140">
        <v>0.5</v>
      </c>
      <c r="EL46" s="140">
        <v>0.9</v>
      </c>
      <c r="EM46" s="140">
        <v>0</v>
      </c>
      <c r="EN46" s="140">
        <v>0</v>
      </c>
      <c r="EO46" s="140">
        <v>0</v>
      </c>
      <c r="EP46" s="140">
        <v>0</v>
      </c>
      <c r="EQ46" s="140">
        <v>0</v>
      </c>
      <c r="ER46" s="140">
        <v>0</v>
      </c>
      <c r="ES46" s="140">
        <v>21</v>
      </c>
      <c r="ET46" s="140">
        <v>55.6</v>
      </c>
      <c r="EU46" s="140">
        <v>7.7</v>
      </c>
      <c r="EV46" s="140">
        <v>11.9</v>
      </c>
      <c r="EW46" s="140">
        <v>22.8</v>
      </c>
      <c r="EX46" s="140">
        <v>41.7</v>
      </c>
      <c r="EY46" s="276">
        <v>7320.9310000000014</v>
      </c>
      <c r="EZ46" s="276">
        <v>0</v>
      </c>
      <c r="FA46" s="276">
        <v>7320.9310000000014</v>
      </c>
      <c r="FB46" s="241"/>
      <c r="FC46" s="242"/>
      <c r="FD46" s="255">
        <v>7.2990000000000004</v>
      </c>
      <c r="FE46" s="255">
        <v>4.2</v>
      </c>
      <c r="FF46" s="255">
        <v>15.3</v>
      </c>
      <c r="FG46" s="256">
        <v>7.7096900000000002</v>
      </c>
      <c r="FH46" s="256">
        <v>11.18394</v>
      </c>
      <c r="FI46" s="256">
        <v>27.534700000000001</v>
      </c>
      <c r="FJ46" s="256">
        <v>18.907499999999999</v>
      </c>
      <c r="FK46" s="256">
        <v>7.5</v>
      </c>
      <c r="FL46" s="257"/>
      <c r="FM46" s="134">
        <v>42.78</v>
      </c>
      <c r="FN46" s="258">
        <v>142.41482999999999</v>
      </c>
      <c r="FO46" s="259"/>
      <c r="FP46" s="259"/>
      <c r="FQ46" s="75">
        <v>0.83333333333333337</v>
      </c>
      <c r="FR46" s="140">
        <f>[1]DESPACHO!B102</f>
        <v>2558.1161299999994</v>
      </c>
      <c r="FS46" s="140">
        <f>[1]DESPACHO!C102</f>
        <v>2558.1161299999994</v>
      </c>
      <c r="FT46" s="140">
        <f>[1]DESPACHO!D102</f>
        <v>448.53919000000002</v>
      </c>
      <c r="FU46" s="140">
        <f>[1]DESPACHO!E102</f>
        <v>729.64971300000002</v>
      </c>
      <c r="FV46" s="241"/>
      <c r="FW46" s="275"/>
      <c r="FX46" s="253"/>
      <c r="FY46" s="275"/>
      <c r="FZ46" s="253"/>
      <c r="GA46" s="253"/>
      <c r="GB46" s="253"/>
      <c r="GC46" s="275"/>
      <c r="GD46" s="253"/>
      <c r="GE46" s="275"/>
      <c r="GF46" s="253"/>
      <c r="GG46" s="253"/>
      <c r="GH46" s="253"/>
      <c r="HA46" s="253"/>
    </row>
    <row r="47" spans="1:209" s="202" customFormat="1" ht="24.95" customHeight="1" x14ac:dyDescent="0.2">
      <c r="A47" s="71" t="s">
        <v>504</v>
      </c>
      <c r="B47" s="136">
        <v>600.70000000000005</v>
      </c>
      <c r="C47" s="136">
        <v>203.2</v>
      </c>
      <c r="D47" s="136"/>
      <c r="E47" s="136">
        <v>200.4</v>
      </c>
      <c r="F47" s="136">
        <v>99.3</v>
      </c>
      <c r="G47" s="136">
        <v>65.900000000000006</v>
      </c>
      <c r="H47" s="136">
        <v>63.3</v>
      </c>
      <c r="I47" s="136">
        <v>19</v>
      </c>
      <c r="J47" s="136">
        <v>0.4</v>
      </c>
      <c r="K47" s="136"/>
      <c r="L47" s="136"/>
      <c r="M47" s="136"/>
      <c r="N47" s="136"/>
      <c r="O47" s="136">
        <v>143.6</v>
      </c>
      <c r="P47" s="136">
        <v>146.30000000000001</v>
      </c>
      <c r="Q47" s="136">
        <v>147.6</v>
      </c>
      <c r="R47" s="136">
        <v>0</v>
      </c>
      <c r="S47" s="136">
        <v>0</v>
      </c>
      <c r="T47" s="136">
        <v>95.6</v>
      </c>
      <c r="U47" s="136">
        <v>72.900000000000006</v>
      </c>
      <c r="V47" s="136">
        <v>23.7</v>
      </c>
      <c r="W47" s="136">
        <v>84.427999999999997</v>
      </c>
      <c r="X47" s="136">
        <v>104.798</v>
      </c>
      <c r="Y47" s="136">
        <v>32.85</v>
      </c>
      <c r="Z47" s="136">
        <v>7.8</v>
      </c>
      <c r="AA47" s="136"/>
      <c r="AB47" s="136">
        <v>43.08</v>
      </c>
      <c r="AC47" s="136">
        <v>3.2519999999999998</v>
      </c>
      <c r="AD47" s="136">
        <v>3.5129999999999999</v>
      </c>
      <c r="AE47" s="136"/>
      <c r="AF47" s="136"/>
      <c r="AG47" s="136"/>
      <c r="AH47" s="136"/>
      <c r="AI47" s="136"/>
      <c r="AJ47" s="136"/>
      <c r="AK47" s="136">
        <v>88.7</v>
      </c>
      <c r="AL47" s="136"/>
      <c r="AM47" s="136">
        <v>221.4</v>
      </c>
      <c r="AN47" s="136">
        <v>60</v>
      </c>
      <c r="AO47" s="136">
        <v>9.9</v>
      </c>
      <c r="AP47" s="136">
        <v>4.8</v>
      </c>
      <c r="AQ47" s="136"/>
      <c r="AR47" s="136">
        <v>0</v>
      </c>
      <c r="AS47" s="136">
        <v>103.3</v>
      </c>
      <c r="AT47" s="136">
        <v>7.1</v>
      </c>
      <c r="AU47" s="136"/>
      <c r="AV47" s="136">
        <v>0</v>
      </c>
      <c r="AW47" s="136">
        <v>88.6</v>
      </c>
      <c r="AX47" s="136"/>
      <c r="AY47" s="136"/>
      <c r="AZ47" s="136"/>
      <c r="BA47" s="136"/>
      <c r="BB47" s="136"/>
      <c r="BC47" s="136"/>
      <c r="BD47" s="136"/>
      <c r="BE47" s="136">
        <v>171.4</v>
      </c>
      <c r="BF47" s="136">
        <v>170.1</v>
      </c>
      <c r="BG47" s="136">
        <v>189.7</v>
      </c>
      <c r="BH47" s="136">
        <v>268.8</v>
      </c>
      <c r="BI47" s="136">
        <v>74.2</v>
      </c>
      <c r="BJ47" s="136">
        <v>35.700000000000003</v>
      </c>
      <c r="BK47" s="136">
        <v>0</v>
      </c>
      <c r="BL47" s="136">
        <v>43.4</v>
      </c>
      <c r="BM47" s="136">
        <v>45.4</v>
      </c>
      <c r="BN47" s="136">
        <v>6.5</v>
      </c>
      <c r="BO47" s="136">
        <v>4.5999999999999996</v>
      </c>
      <c r="BP47" s="136">
        <v>6.9</v>
      </c>
      <c r="BQ47" s="136">
        <v>13.7</v>
      </c>
      <c r="BR47" s="136">
        <v>120.6</v>
      </c>
      <c r="BS47" s="136"/>
      <c r="BT47" s="136"/>
      <c r="BU47" s="136"/>
      <c r="BV47" s="136"/>
      <c r="BW47" s="136">
        <v>80</v>
      </c>
      <c r="BX47" s="136"/>
      <c r="BY47" s="136">
        <v>181.8</v>
      </c>
      <c r="BZ47" s="136">
        <v>196.7</v>
      </c>
      <c r="CA47" s="136">
        <v>203.4</v>
      </c>
      <c r="CB47" s="136">
        <v>290.2</v>
      </c>
      <c r="CC47" s="136">
        <v>206.2</v>
      </c>
      <c r="CD47" s="136">
        <v>106.8</v>
      </c>
      <c r="CE47" s="136">
        <v>302</v>
      </c>
      <c r="CF47" s="136">
        <v>3.3</v>
      </c>
      <c r="CG47" s="136">
        <v>183.8</v>
      </c>
      <c r="CH47" s="136">
        <v>184.1</v>
      </c>
      <c r="CI47" s="136">
        <v>186.3</v>
      </c>
      <c r="CJ47" s="136">
        <v>190.1</v>
      </c>
      <c r="CK47" s="136">
        <v>103.8</v>
      </c>
      <c r="CL47" s="136"/>
      <c r="CM47" s="136"/>
      <c r="CN47" s="136"/>
      <c r="CO47" s="136"/>
      <c r="CP47" s="136"/>
      <c r="CQ47" s="136"/>
      <c r="CR47" s="136"/>
      <c r="CS47" s="136">
        <v>136.80000000000001</v>
      </c>
      <c r="CT47" s="136">
        <v>66.5</v>
      </c>
      <c r="CU47" s="136">
        <v>17.600000000000001</v>
      </c>
      <c r="CV47" s="136">
        <v>54.9</v>
      </c>
      <c r="CW47" s="136">
        <v>6.5</v>
      </c>
      <c r="CX47" s="136">
        <v>230.8</v>
      </c>
      <c r="CY47" s="136"/>
      <c r="CZ47" s="136"/>
      <c r="DA47" s="136">
        <v>29.1</v>
      </c>
      <c r="DB47" s="136"/>
      <c r="DC47" s="136">
        <v>15</v>
      </c>
      <c r="DD47" s="136">
        <v>13.6</v>
      </c>
      <c r="DE47" s="136">
        <v>3</v>
      </c>
      <c r="DF47" s="136">
        <v>1.5</v>
      </c>
      <c r="DG47" s="136">
        <v>1.1000000000000001</v>
      </c>
      <c r="DH47" s="136">
        <v>2.1</v>
      </c>
      <c r="DI47" s="136">
        <v>6.1</v>
      </c>
      <c r="DJ47" s="136">
        <v>11.3</v>
      </c>
      <c r="DK47" s="136">
        <v>7.3</v>
      </c>
      <c r="DL47" s="136">
        <v>10.3</v>
      </c>
      <c r="DM47" s="136">
        <v>6</v>
      </c>
      <c r="DN47" s="136">
        <v>17.899999999999999</v>
      </c>
      <c r="DO47" s="136">
        <v>3.6</v>
      </c>
      <c r="DP47" s="136">
        <v>5.8</v>
      </c>
      <c r="DQ47" s="136">
        <v>3.4</v>
      </c>
      <c r="DR47" s="136">
        <v>0.6</v>
      </c>
      <c r="DS47" s="136">
        <v>5.5</v>
      </c>
      <c r="DT47" s="136">
        <v>3.6</v>
      </c>
      <c r="DU47" s="136">
        <v>5</v>
      </c>
      <c r="DV47" s="136">
        <v>5.2</v>
      </c>
      <c r="DW47" s="136">
        <v>3.5</v>
      </c>
      <c r="DX47" s="136">
        <v>2.5</v>
      </c>
      <c r="DY47" s="136">
        <v>13.2</v>
      </c>
      <c r="DZ47" s="136">
        <v>9.5</v>
      </c>
      <c r="EA47" s="136">
        <v>19.7</v>
      </c>
      <c r="EB47" s="136">
        <v>16.899999999999999</v>
      </c>
      <c r="EC47" s="136">
        <v>20.6</v>
      </c>
      <c r="ED47" s="136">
        <v>39.5</v>
      </c>
      <c r="EE47" s="136">
        <v>18.5</v>
      </c>
      <c r="EF47" s="136">
        <v>7</v>
      </c>
      <c r="EG47" s="136">
        <v>7.6</v>
      </c>
      <c r="EH47" s="136">
        <v>21.5</v>
      </c>
      <c r="EI47" s="136">
        <v>7.8</v>
      </c>
      <c r="EJ47" s="136">
        <v>8.8000000000000007</v>
      </c>
      <c r="EK47" s="136">
        <v>0.5</v>
      </c>
      <c r="EL47" s="136">
        <v>0.9</v>
      </c>
      <c r="EM47" s="136">
        <v>0</v>
      </c>
      <c r="EN47" s="136">
        <v>0</v>
      </c>
      <c r="EO47" s="136">
        <v>0</v>
      </c>
      <c r="EP47" s="136">
        <v>0</v>
      </c>
      <c r="EQ47" s="136">
        <v>0</v>
      </c>
      <c r="ER47" s="136">
        <v>0</v>
      </c>
      <c r="ES47" s="136">
        <v>22.5</v>
      </c>
      <c r="ET47" s="136">
        <v>59.6</v>
      </c>
      <c r="EU47" s="136">
        <v>4.7</v>
      </c>
      <c r="EV47" s="136">
        <v>8.1999999999999993</v>
      </c>
      <c r="EW47" s="136">
        <v>22.3</v>
      </c>
      <c r="EX47" s="136">
        <v>37</v>
      </c>
      <c r="EY47" s="254">
        <v>7337.3210000000036</v>
      </c>
      <c r="EZ47" s="254">
        <v>0</v>
      </c>
      <c r="FA47" s="254">
        <v>7337.3210000000036</v>
      </c>
      <c r="FB47" s="241"/>
      <c r="FC47" s="242"/>
      <c r="FD47" s="265">
        <v>7.0629999999999997</v>
      </c>
      <c r="FE47" s="265">
        <v>4.3</v>
      </c>
      <c r="FF47" s="265">
        <v>15.2</v>
      </c>
      <c r="FG47" s="266">
        <v>9.19651</v>
      </c>
      <c r="FH47" s="266">
        <v>11.211690000000001</v>
      </c>
      <c r="FI47" s="266">
        <v>27.607309999999998</v>
      </c>
      <c r="FJ47" s="266">
        <v>18.907630000000001</v>
      </c>
      <c r="FK47" s="266">
        <v>7.5</v>
      </c>
      <c r="FL47" s="267"/>
      <c r="FM47" s="137">
        <v>42.94</v>
      </c>
      <c r="FN47" s="268">
        <v>143.92613999999998</v>
      </c>
      <c r="FO47" s="259"/>
      <c r="FP47" s="259"/>
      <c r="FQ47" s="71">
        <v>0.85416666666666663</v>
      </c>
      <c r="FR47" s="133">
        <f>[1]DESPACHO!B103</f>
        <v>2558.1161299999994</v>
      </c>
      <c r="FS47" s="133">
        <f>[1]DESPACHO!C103</f>
        <v>2558.1161299999994</v>
      </c>
      <c r="FT47" s="133">
        <f>[1]DESPACHO!D103</f>
        <v>448.53919000000002</v>
      </c>
      <c r="FU47" s="133">
        <f>[1]DESPACHO!E103</f>
        <v>724.11809600000004</v>
      </c>
      <c r="FV47" s="241"/>
      <c r="FW47" s="275"/>
      <c r="FX47" s="253"/>
      <c r="FY47" s="275"/>
      <c r="FZ47" s="253"/>
      <c r="GA47" s="253"/>
      <c r="GB47" s="253"/>
      <c r="GC47" s="275"/>
      <c r="GD47" s="253"/>
      <c r="GE47" s="275"/>
      <c r="GF47" s="253"/>
      <c r="GG47" s="253"/>
      <c r="GH47" s="253"/>
      <c r="HA47" s="253"/>
    </row>
    <row r="48" spans="1:209" s="202" customFormat="1" ht="24.95" customHeight="1" x14ac:dyDescent="0.2">
      <c r="A48" s="71" t="s">
        <v>505</v>
      </c>
      <c r="B48" s="133">
        <v>603.4</v>
      </c>
      <c r="C48" s="133">
        <v>204.6</v>
      </c>
      <c r="D48" s="133"/>
      <c r="E48" s="133">
        <v>242.4</v>
      </c>
      <c r="F48" s="133">
        <v>81.7</v>
      </c>
      <c r="G48" s="133">
        <v>66.099999999999994</v>
      </c>
      <c r="H48" s="133">
        <v>63.8</v>
      </c>
      <c r="I48" s="133">
        <v>28.4</v>
      </c>
      <c r="J48" s="133">
        <v>0.3</v>
      </c>
      <c r="K48" s="133"/>
      <c r="L48" s="133"/>
      <c r="M48" s="133"/>
      <c r="N48" s="133"/>
      <c r="O48" s="133">
        <v>144.5</v>
      </c>
      <c r="P48" s="133">
        <v>147.1</v>
      </c>
      <c r="Q48" s="133">
        <v>148.4</v>
      </c>
      <c r="R48" s="133">
        <v>0</v>
      </c>
      <c r="S48" s="133">
        <v>0</v>
      </c>
      <c r="T48" s="133">
        <v>59.3</v>
      </c>
      <c r="U48" s="133">
        <v>72.900000000000006</v>
      </c>
      <c r="V48" s="133">
        <v>20.100000000000001</v>
      </c>
      <c r="W48" s="133">
        <v>85.156999999999996</v>
      </c>
      <c r="X48" s="133">
        <v>105.33499999999999</v>
      </c>
      <c r="Y48" s="133">
        <v>32.832999999999998</v>
      </c>
      <c r="Z48" s="133">
        <v>8</v>
      </c>
      <c r="AA48" s="133"/>
      <c r="AB48" s="133">
        <v>41.68</v>
      </c>
      <c r="AC48" s="133">
        <v>3.2559999999999998</v>
      </c>
      <c r="AD48" s="133">
        <v>3.5209999999999999</v>
      </c>
      <c r="AE48" s="133"/>
      <c r="AF48" s="133"/>
      <c r="AG48" s="133"/>
      <c r="AH48" s="133"/>
      <c r="AI48" s="133"/>
      <c r="AJ48" s="133"/>
      <c r="AK48" s="133">
        <v>89.1</v>
      </c>
      <c r="AL48" s="133"/>
      <c r="AM48" s="133">
        <v>182.6</v>
      </c>
      <c r="AN48" s="133">
        <v>60</v>
      </c>
      <c r="AO48" s="133">
        <v>9.9</v>
      </c>
      <c r="AP48" s="133">
        <v>4.8</v>
      </c>
      <c r="AQ48" s="133"/>
      <c r="AR48" s="133">
        <v>0</v>
      </c>
      <c r="AS48" s="133">
        <v>106.8</v>
      </c>
      <c r="AT48" s="133">
        <v>6.8</v>
      </c>
      <c r="AU48" s="133"/>
      <c r="AV48" s="133">
        <v>0</v>
      </c>
      <c r="AW48" s="133">
        <v>88.7</v>
      </c>
      <c r="AX48" s="133"/>
      <c r="AY48" s="133"/>
      <c r="AZ48" s="133"/>
      <c r="BA48" s="133"/>
      <c r="BB48" s="133"/>
      <c r="BC48" s="133"/>
      <c r="BD48" s="133"/>
      <c r="BE48" s="133">
        <v>172.1</v>
      </c>
      <c r="BF48" s="133">
        <v>170.6</v>
      </c>
      <c r="BG48" s="133">
        <v>190.5</v>
      </c>
      <c r="BH48" s="133">
        <v>269.7</v>
      </c>
      <c r="BI48" s="133">
        <v>74.599999999999994</v>
      </c>
      <c r="BJ48" s="133">
        <v>35.799999999999997</v>
      </c>
      <c r="BK48" s="133">
        <v>0</v>
      </c>
      <c r="BL48" s="133">
        <v>37.799999999999997</v>
      </c>
      <c r="BM48" s="133">
        <v>45.8</v>
      </c>
      <c r="BN48" s="133">
        <v>8.4</v>
      </c>
      <c r="BO48" s="133">
        <v>5.0999999999999996</v>
      </c>
      <c r="BP48" s="133">
        <v>6.9</v>
      </c>
      <c r="BQ48" s="133">
        <v>13.7</v>
      </c>
      <c r="BR48" s="133">
        <v>120.9</v>
      </c>
      <c r="BS48" s="133"/>
      <c r="BT48" s="133"/>
      <c r="BU48" s="133"/>
      <c r="BV48" s="133"/>
      <c r="BW48" s="133">
        <v>80.5</v>
      </c>
      <c r="BX48" s="133"/>
      <c r="BY48" s="133">
        <v>182.5</v>
      </c>
      <c r="BZ48" s="133">
        <v>197.6</v>
      </c>
      <c r="CA48" s="133">
        <v>204.4</v>
      </c>
      <c r="CB48" s="133">
        <v>289.89999999999998</v>
      </c>
      <c r="CC48" s="133">
        <v>205.8</v>
      </c>
      <c r="CD48" s="133">
        <v>107.4</v>
      </c>
      <c r="CE48" s="133">
        <v>319.2</v>
      </c>
      <c r="CF48" s="133">
        <v>3.4</v>
      </c>
      <c r="CG48" s="133">
        <v>184.3</v>
      </c>
      <c r="CH48" s="133">
        <v>185.1</v>
      </c>
      <c r="CI48" s="133">
        <v>186.8</v>
      </c>
      <c r="CJ48" s="133">
        <v>190.6</v>
      </c>
      <c r="CK48" s="133">
        <v>103.9</v>
      </c>
      <c r="CL48" s="133"/>
      <c r="CM48" s="133"/>
      <c r="CN48" s="133"/>
      <c r="CO48" s="133"/>
      <c r="CP48" s="133"/>
      <c r="CQ48" s="133"/>
      <c r="CR48" s="133"/>
      <c r="CS48" s="133">
        <v>98.7</v>
      </c>
      <c r="CT48" s="133">
        <v>66.900000000000006</v>
      </c>
      <c r="CU48" s="133">
        <v>17.600000000000001</v>
      </c>
      <c r="CV48" s="133">
        <v>56.9</v>
      </c>
      <c r="CW48" s="133">
        <v>6.5</v>
      </c>
      <c r="CX48" s="133">
        <v>231</v>
      </c>
      <c r="CY48" s="133"/>
      <c r="CZ48" s="133"/>
      <c r="DA48" s="133">
        <v>29.1</v>
      </c>
      <c r="DB48" s="133"/>
      <c r="DC48" s="133">
        <v>15</v>
      </c>
      <c r="DD48" s="133">
        <v>13.8</v>
      </c>
      <c r="DE48" s="133">
        <v>3</v>
      </c>
      <c r="DF48" s="133">
        <v>1.5</v>
      </c>
      <c r="DG48" s="133">
        <v>1.1000000000000001</v>
      </c>
      <c r="DH48" s="133">
        <v>2.1</v>
      </c>
      <c r="DI48" s="133">
        <v>6.8</v>
      </c>
      <c r="DJ48" s="133">
        <v>11.3</v>
      </c>
      <c r="DK48" s="133">
        <v>7.4</v>
      </c>
      <c r="DL48" s="133">
        <v>10.3</v>
      </c>
      <c r="DM48" s="133">
        <v>6</v>
      </c>
      <c r="DN48" s="133">
        <v>17.8</v>
      </c>
      <c r="DO48" s="133">
        <v>3.6</v>
      </c>
      <c r="DP48" s="133">
        <v>5.8</v>
      </c>
      <c r="DQ48" s="133">
        <v>3.4</v>
      </c>
      <c r="DR48" s="133">
        <v>0.6</v>
      </c>
      <c r="DS48" s="133">
        <v>5.5</v>
      </c>
      <c r="DT48" s="133">
        <v>3.6</v>
      </c>
      <c r="DU48" s="133">
        <v>5</v>
      </c>
      <c r="DV48" s="133">
        <v>5.2</v>
      </c>
      <c r="DW48" s="133">
        <v>3.5</v>
      </c>
      <c r="DX48" s="133">
        <v>2.5</v>
      </c>
      <c r="DY48" s="133">
        <v>13</v>
      </c>
      <c r="DZ48" s="133">
        <v>9.5</v>
      </c>
      <c r="EA48" s="133">
        <v>19.7</v>
      </c>
      <c r="EB48" s="133">
        <v>16.899999999999999</v>
      </c>
      <c r="EC48" s="133">
        <v>20.7</v>
      </c>
      <c r="ED48" s="133">
        <v>39.4</v>
      </c>
      <c r="EE48" s="133">
        <v>18.5</v>
      </c>
      <c r="EF48" s="133">
        <v>8.06</v>
      </c>
      <c r="EG48" s="133">
        <v>8</v>
      </c>
      <c r="EH48" s="133">
        <v>20.9</v>
      </c>
      <c r="EI48" s="133">
        <v>8</v>
      </c>
      <c r="EJ48" s="133">
        <v>8.6999999999999993</v>
      </c>
      <c r="EK48" s="133">
        <v>0.5</v>
      </c>
      <c r="EL48" s="133">
        <v>0.9</v>
      </c>
      <c r="EM48" s="133">
        <v>0</v>
      </c>
      <c r="EN48" s="133">
        <v>0</v>
      </c>
      <c r="EO48" s="133">
        <v>0</v>
      </c>
      <c r="EP48" s="133">
        <v>0</v>
      </c>
      <c r="EQ48" s="133">
        <v>0</v>
      </c>
      <c r="ER48" s="133">
        <v>0</v>
      </c>
      <c r="ES48" s="133">
        <v>18.100000000000001</v>
      </c>
      <c r="ET48" s="133">
        <v>56.5</v>
      </c>
      <c r="EU48" s="133">
        <v>4.8</v>
      </c>
      <c r="EV48" s="133">
        <v>10.1</v>
      </c>
      <c r="EW48" s="133">
        <v>20.3</v>
      </c>
      <c r="EX48" s="133">
        <v>38.1</v>
      </c>
      <c r="EY48" s="254">
        <v>7286.9420000000009</v>
      </c>
      <c r="EZ48" s="254">
        <v>0</v>
      </c>
      <c r="FA48" s="254">
        <v>7286.9420000000009</v>
      </c>
      <c r="FB48" s="241"/>
      <c r="FC48" s="242"/>
      <c r="FD48" s="255">
        <v>2.2349999999999999</v>
      </c>
      <c r="FE48" s="255">
        <v>4.4000000000000004</v>
      </c>
      <c r="FF48" s="255">
        <v>15.3</v>
      </c>
      <c r="FG48" s="256">
        <v>11.106920000000001</v>
      </c>
      <c r="FH48" s="256">
        <v>11.21006</v>
      </c>
      <c r="FI48" s="256">
        <v>27.656739999999999</v>
      </c>
      <c r="FJ48" s="256">
        <v>18.90813</v>
      </c>
      <c r="FK48" s="256">
        <v>7.5</v>
      </c>
      <c r="FL48" s="257"/>
      <c r="FM48" s="134">
        <v>42.73</v>
      </c>
      <c r="FN48" s="258">
        <v>141.04685000000001</v>
      </c>
      <c r="FO48" s="259"/>
      <c r="FP48" s="259"/>
      <c r="FQ48" s="71">
        <v>0.875</v>
      </c>
      <c r="FR48" s="133">
        <f>[1]DESPACHO!B104</f>
        <v>2558.1161299999994</v>
      </c>
      <c r="FS48" s="133">
        <f>[1]DESPACHO!C104</f>
        <v>2558.1161299999994</v>
      </c>
      <c r="FT48" s="133">
        <f>[1]DESPACHO!D104</f>
        <v>448.53919000000002</v>
      </c>
      <c r="FU48" s="133">
        <f>[1]DESPACHO!E104</f>
        <v>720.40829299999996</v>
      </c>
      <c r="FV48" s="241"/>
      <c r="FW48" s="250"/>
      <c r="FX48" s="251"/>
      <c r="FY48" s="250"/>
      <c r="FZ48" s="251"/>
      <c r="GA48" s="251"/>
      <c r="GB48" s="251"/>
      <c r="GC48" s="250"/>
      <c r="GD48" s="251"/>
      <c r="GE48" s="250"/>
      <c r="GF48" s="251"/>
      <c r="GG48" s="251"/>
      <c r="GH48" s="251"/>
      <c r="GI48" s="252"/>
      <c r="GJ48" s="252"/>
      <c r="GK48" s="252"/>
      <c r="GL48" s="252"/>
      <c r="GM48" s="252"/>
      <c r="GN48" s="252"/>
      <c r="HA48" s="253"/>
    </row>
    <row r="49" spans="1:209" s="202" customFormat="1" ht="24.95" customHeight="1" x14ac:dyDescent="0.2">
      <c r="A49" s="71" t="s">
        <v>506</v>
      </c>
      <c r="B49" s="133">
        <v>600.70000000000005</v>
      </c>
      <c r="C49" s="133">
        <v>203.3</v>
      </c>
      <c r="D49" s="133"/>
      <c r="E49" s="133">
        <v>166.6</v>
      </c>
      <c r="F49" s="133">
        <v>97.8</v>
      </c>
      <c r="G49" s="133">
        <v>64.900000000000006</v>
      </c>
      <c r="H49" s="133">
        <v>63.3</v>
      </c>
      <c r="I49" s="133">
        <v>28.8</v>
      </c>
      <c r="J49" s="133">
        <v>0.3</v>
      </c>
      <c r="K49" s="133"/>
      <c r="L49" s="133"/>
      <c r="M49" s="133"/>
      <c r="N49" s="133"/>
      <c r="O49" s="133">
        <v>144</v>
      </c>
      <c r="P49" s="133">
        <v>146.9</v>
      </c>
      <c r="Q49" s="133">
        <v>148</v>
      </c>
      <c r="R49" s="133">
        <v>0</v>
      </c>
      <c r="S49" s="133">
        <v>0</v>
      </c>
      <c r="T49" s="133">
        <v>38.299999999999997</v>
      </c>
      <c r="U49" s="133">
        <v>72.5</v>
      </c>
      <c r="V49" s="133">
        <v>26.2</v>
      </c>
      <c r="W49" s="133">
        <v>84.712000000000003</v>
      </c>
      <c r="X49" s="133">
        <v>105.327</v>
      </c>
      <c r="Y49" s="133">
        <v>32.829000000000001</v>
      </c>
      <c r="Z49" s="133">
        <v>7.9</v>
      </c>
      <c r="AA49" s="133"/>
      <c r="AB49" s="133">
        <v>41.97</v>
      </c>
      <c r="AC49" s="133">
        <v>3.25</v>
      </c>
      <c r="AD49" s="133">
        <v>3.754</v>
      </c>
      <c r="AE49" s="133"/>
      <c r="AF49" s="133"/>
      <c r="AG49" s="133"/>
      <c r="AH49" s="133"/>
      <c r="AI49" s="133"/>
      <c r="AJ49" s="133"/>
      <c r="AK49" s="133">
        <v>89</v>
      </c>
      <c r="AL49" s="133"/>
      <c r="AM49" s="133">
        <v>163.19999999999999</v>
      </c>
      <c r="AN49" s="133">
        <v>90.1</v>
      </c>
      <c r="AO49" s="133">
        <v>10</v>
      </c>
      <c r="AP49" s="133">
        <v>5.3</v>
      </c>
      <c r="AQ49" s="133"/>
      <c r="AR49" s="133">
        <v>0</v>
      </c>
      <c r="AS49" s="133">
        <v>102.5</v>
      </c>
      <c r="AT49" s="133">
        <v>6.7</v>
      </c>
      <c r="AU49" s="133"/>
      <c r="AV49" s="133">
        <v>0</v>
      </c>
      <c r="AW49" s="133">
        <v>88.3</v>
      </c>
      <c r="AX49" s="133"/>
      <c r="AY49" s="133"/>
      <c r="AZ49" s="133"/>
      <c r="BA49" s="133"/>
      <c r="BB49" s="133"/>
      <c r="BC49" s="133"/>
      <c r="BD49" s="133"/>
      <c r="BE49" s="133">
        <v>171.7</v>
      </c>
      <c r="BF49" s="133">
        <v>170.3</v>
      </c>
      <c r="BG49" s="133">
        <v>190.1</v>
      </c>
      <c r="BH49" s="133">
        <v>269.60000000000002</v>
      </c>
      <c r="BI49" s="133">
        <v>74.099999999999994</v>
      </c>
      <c r="BJ49" s="133">
        <v>35.9</v>
      </c>
      <c r="BK49" s="133">
        <v>0</v>
      </c>
      <c r="BL49" s="133">
        <v>54.3</v>
      </c>
      <c r="BM49" s="133">
        <v>49.9</v>
      </c>
      <c r="BN49" s="133">
        <v>7.3</v>
      </c>
      <c r="BO49" s="133">
        <v>4.0999999999999996</v>
      </c>
      <c r="BP49" s="133">
        <v>6.8</v>
      </c>
      <c r="BQ49" s="133">
        <v>10.6</v>
      </c>
      <c r="BR49" s="133">
        <v>120.7</v>
      </c>
      <c r="BS49" s="133"/>
      <c r="BT49" s="133"/>
      <c r="BU49" s="133"/>
      <c r="BV49" s="133"/>
      <c r="BW49" s="133">
        <v>79.900000000000006</v>
      </c>
      <c r="BX49" s="133"/>
      <c r="BY49" s="133">
        <v>182.6</v>
      </c>
      <c r="BZ49" s="133">
        <v>197.4</v>
      </c>
      <c r="CA49" s="133">
        <v>204.3</v>
      </c>
      <c r="CB49" s="133">
        <v>291</v>
      </c>
      <c r="CC49" s="133">
        <v>206.6</v>
      </c>
      <c r="CD49" s="133">
        <v>107</v>
      </c>
      <c r="CE49" s="133">
        <v>318.8</v>
      </c>
      <c r="CF49" s="133">
        <v>3.2</v>
      </c>
      <c r="CG49" s="133">
        <v>183.1</v>
      </c>
      <c r="CH49" s="133">
        <v>184</v>
      </c>
      <c r="CI49" s="133">
        <v>186.1</v>
      </c>
      <c r="CJ49" s="133">
        <v>190.8</v>
      </c>
      <c r="CK49" s="133">
        <v>104.3</v>
      </c>
      <c r="CL49" s="133"/>
      <c r="CM49" s="133"/>
      <c r="CN49" s="133"/>
      <c r="CO49" s="133"/>
      <c r="CP49" s="133"/>
      <c r="CQ49" s="133"/>
      <c r="CR49" s="133"/>
      <c r="CS49" s="133">
        <v>95.5</v>
      </c>
      <c r="CT49" s="133">
        <v>66.400000000000006</v>
      </c>
      <c r="CU49" s="133">
        <v>17.600000000000001</v>
      </c>
      <c r="CV49" s="133">
        <v>57.2</v>
      </c>
      <c r="CW49" s="133">
        <v>6.5</v>
      </c>
      <c r="CX49" s="133">
        <v>229.6</v>
      </c>
      <c r="CY49" s="133"/>
      <c r="CZ49" s="133"/>
      <c r="DA49" s="133">
        <v>29.2</v>
      </c>
      <c r="DB49" s="133"/>
      <c r="DC49" s="133">
        <v>0</v>
      </c>
      <c r="DD49" s="133">
        <v>13.6</v>
      </c>
      <c r="DE49" s="133">
        <v>3</v>
      </c>
      <c r="DF49" s="133">
        <v>1.5</v>
      </c>
      <c r="DG49" s="133">
        <v>1.1000000000000001</v>
      </c>
      <c r="DH49" s="133">
        <v>2.1</v>
      </c>
      <c r="DI49" s="133">
        <v>7.7</v>
      </c>
      <c r="DJ49" s="133">
        <v>11.7</v>
      </c>
      <c r="DK49" s="133">
        <v>7.3</v>
      </c>
      <c r="DL49" s="133">
        <v>9.8000000000000007</v>
      </c>
      <c r="DM49" s="133">
        <v>6</v>
      </c>
      <c r="DN49" s="133">
        <v>17.8</v>
      </c>
      <c r="DO49" s="133">
        <v>3.6</v>
      </c>
      <c r="DP49" s="133">
        <v>5.8</v>
      </c>
      <c r="DQ49" s="133">
        <v>3.3</v>
      </c>
      <c r="DR49" s="133">
        <v>0.6</v>
      </c>
      <c r="DS49" s="133">
        <v>5.5</v>
      </c>
      <c r="DT49" s="133">
        <v>3.6</v>
      </c>
      <c r="DU49" s="133">
        <v>5</v>
      </c>
      <c r="DV49" s="133">
        <v>5.2</v>
      </c>
      <c r="DW49" s="133">
        <v>3.5</v>
      </c>
      <c r="DX49" s="133">
        <v>2.4</v>
      </c>
      <c r="DY49" s="133">
        <v>13</v>
      </c>
      <c r="DZ49" s="133">
        <v>8.9</v>
      </c>
      <c r="EA49" s="133">
        <v>19.7</v>
      </c>
      <c r="EB49" s="133">
        <v>16.899999999999999</v>
      </c>
      <c r="EC49" s="133">
        <v>20.5</v>
      </c>
      <c r="ED49" s="133">
        <v>39</v>
      </c>
      <c r="EE49" s="133">
        <v>18.5</v>
      </c>
      <c r="EF49" s="133">
        <v>6.96</v>
      </c>
      <c r="EG49" s="133">
        <v>8</v>
      </c>
      <c r="EH49" s="133">
        <v>20.9</v>
      </c>
      <c r="EI49" s="133">
        <v>7.8</v>
      </c>
      <c r="EJ49" s="133">
        <v>8.9</v>
      </c>
      <c r="EK49" s="133">
        <v>0.5</v>
      </c>
      <c r="EL49" s="133">
        <v>0.9</v>
      </c>
      <c r="EM49" s="133">
        <v>0</v>
      </c>
      <c r="EN49" s="133">
        <v>0</v>
      </c>
      <c r="EO49" s="133">
        <v>0</v>
      </c>
      <c r="EP49" s="133">
        <v>0</v>
      </c>
      <c r="EQ49" s="133">
        <v>0</v>
      </c>
      <c r="ER49" s="133">
        <v>0</v>
      </c>
      <c r="ES49" s="133">
        <v>23.5</v>
      </c>
      <c r="ET49" s="133">
        <v>63.3</v>
      </c>
      <c r="EU49" s="133">
        <v>6.4</v>
      </c>
      <c r="EV49" s="133">
        <v>12.1</v>
      </c>
      <c r="EW49" s="133">
        <v>18.8</v>
      </c>
      <c r="EX49" s="133">
        <v>30</v>
      </c>
      <c r="EY49" s="254">
        <v>7207.6020000000026</v>
      </c>
      <c r="EZ49" s="254">
        <v>0</v>
      </c>
      <c r="FA49" s="254">
        <v>7207.6020000000026</v>
      </c>
      <c r="FB49" s="241"/>
      <c r="FC49" s="242"/>
      <c r="FD49" s="255">
        <v>2.2810000000000001</v>
      </c>
      <c r="FE49" s="255">
        <v>4.5</v>
      </c>
      <c r="FF49" s="255">
        <v>15.2</v>
      </c>
      <c r="FG49" s="256">
        <v>11.242699999999999</v>
      </c>
      <c r="FH49" s="256">
        <v>11.211970000000001</v>
      </c>
      <c r="FI49" s="256">
        <v>27.724129999999999</v>
      </c>
      <c r="FJ49" s="256">
        <v>18.90776</v>
      </c>
      <c r="FK49" s="256">
        <v>7.5</v>
      </c>
      <c r="FL49" s="257"/>
      <c r="FM49" s="134">
        <v>42.74</v>
      </c>
      <c r="FN49" s="258">
        <v>141.30756</v>
      </c>
      <c r="FO49" s="259"/>
      <c r="FP49" s="259"/>
      <c r="FQ49" s="71">
        <v>0.89583333333333337</v>
      </c>
      <c r="FR49" s="133">
        <f>[1]DESPACHO!B105</f>
        <v>2558.1161299999994</v>
      </c>
      <c r="FS49" s="133">
        <f>[1]DESPACHO!C105</f>
        <v>2558.1161299999994</v>
      </c>
      <c r="FT49" s="133">
        <f>[1]DESPACHO!D105</f>
        <v>448.53919000000002</v>
      </c>
      <c r="FU49" s="133">
        <f>[1]DESPACHO!E105</f>
        <v>718.22575500000005</v>
      </c>
      <c r="FV49" s="241"/>
      <c r="FW49" s="250"/>
      <c r="FX49" s="251"/>
      <c r="FY49" s="250"/>
      <c r="FZ49" s="251"/>
      <c r="GA49" s="251"/>
      <c r="GB49" s="251"/>
      <c r="GC49" s="250"/>
      <c r="GD49" s="251"/>
      <c r="GE49" s="250"/>
      <c r="GF49" s="251"/>
      <c r="GG49" s="251"/>
      <c r="GH49" s="251"/>
      <c r="GI49" s="252"/>
      <c r="GJ49" s="252"/>
      <c r="GK49" s="252"/>
      <c r="GL49" s="252"/>
      <c r="GM49" s="252"/>
      <c r="GN49" s="252"/>
      <c r="HA49" s="253"/>
    </row>
    <row r="50" spans="1:209" s="202" customFormat="1" ht="24.95" customHeight="1" x14ac:dyDescent="0.2">
      <c r="A50" s="71" t="s">
        <v>507</v>
      </c>
      <c r="B50" s="133">
        <v>603</v>
      </c>
      <c r="C50" s="133">
        <v>202.3</v>
      </c>
      <c r="D50" s="133"/>
      <c r="E50" s="133">
        <v>122.1</v>
      </c>
      <c r="F50" s="133">
        <v>101.2</v>
      </c>
      <c r="G50" s="133">
        <v>64.8</v>
      </c>
      <c r="H50" s="133">
        <v>63.5</v>
      </c>
      <c r="I50" s="133">
        <v>27.1</v>
      </c>
      <c r="J50" s="133">
        <v>0.3</v>
      </c>
      <c r="K50" s="133"/>
      <c r="L50" s="133"/>
      <c r="M50" s="133"/>
      <c r="N50" s="133"/>
      <c r="O50" s="133">
        <v>143.4</v>
      </c>
      <c r="P50" s="133">
        <v>145.80000000000001</v>
      </c>
      <c r="Q50" s="133">
        <v>147.4</v>
      </c>
      <c r="R50" s="133">
        <v>0</v>
      </c>
      <c r="S50" s="133">
        <v>0</v>
      </c>
      <c r="T50" s="133">
        <v>34</v>
      </c>
      <c r="U50" s="133">
        <v>72.8</v>
      </c>
      <c r="V50" s="133">
        <v>26.8</v>
      </c>
      <c r="W50" s="133">
        <v>85.603999999999999</v>
      </c>
      <c r="X50" s="133">
        <v>105.767</v>
      </c>
      <c r="Y50" s="133">
        <v>30.959</v>
      </c>
      <c r="Z50" s="133">
        <v>8</v>
      </c>
      <c r="AA50" s="133"/>
      <c r="AB50" s="133">
        <v>42.29</v>
      </c>
      <c r="AC50" s="133">
        <v>3.2509999999999999</v>
      </c>
      <c r="AD50" s="133">
        <v>3.75</v>
      </c>
      <c r="AE50" s="133"/>
      <c r="AF50" s="133"/>
      <c r="AG50" s="133"/>
      <c r="AH50" s="133"/>
      <c r="AI50" s="133"/>
      <c r="AJ50" s="133"/>
      <c r="AK50" s="133">
        <v>88.9</v>
      </c>
      <c r="AL50" s="133"/>
      <c r="AM50" s="133">
        <v>165.9</v>
      </c>
      <c r="AN50" s="133">
        <v>91</v>
      </c>
      <c r="AO50" s="133">
        <v>10</v>
      </c>
      <c r="AP50" s="133">
        <v>5.6</v>
      </c>
      <c r="AQ50" s="133"/>
      <c r="AR50" s="133">
        <v>0</v>
      </c>
      <c r="AS50" s="133">
        <v>102.8</v>
      </c>
      <c r="AT50" s="133">
        <v>7</v>
      </c>
      <c r="AU50" s="133"/>
      <c r="AV50" s="133">
        <v>0</v>
      </c>
      <c r="AW50" s="133">
        <v>100.5</v>
      </c>
      <c r="AX50" s="133"/>
      <c r="AY50" s="133"/>
      <c r="AZ50" s="133"/>
      <c r="BA50" s="133"/>
      <c r="BB50" s="133"/>
      <c r="BC50" s="133"/>
      <c r="BD50" s="133"/>
      <c r="BE50" s="133">
        <v>172.2</v>
      </c>
      <c r="BF50" s="133">
        <v>170.9</v>
      </c>
      <c r="BG50" s="133">
        <v>190.6</v>
      </c>
      <c r="BH50" s="133">
        <v>270.60000000000002</v>
      </c>
      <c r="BI50" s="133">
        <v>74.599999999999994</v>
      </c>
      <c r="BJ50" s="133">
        <v>35.9</v>
      </c>
      <c r="BK50" s="133">
        <v>0</v>
      </c>
      <c r="BL50" s="133">
        <v>46.8</v>
      </c>
      <c r="BM50" s="133">
        <v>51.6</v>
      </c>
      <c r="BN50" s="133">
        <v>9.4</v>
      </c>
      <c r="BO50" s="133">
        <v>4.2</v>
      </c>
      <c r="BP50" s="133">
        <v>6.9</v>
      </c>
      <c r="BQ50" s="133">
        <v>10.8</v>
      </c>
      <c r="BR50" s="133">
        <v>52</v>
      </c>
      <c r="BS50" s="133"/>
      <c r="BT50" s="133"/>
      <c r="BU50" s="133"/>
      <c r="BV50" s="133"/>
      <c r="BW50" s="133">
        <v>80.400000000000006</v>
      </c>
      <c r="BX50" s="133"/>
      <c r="BY50" s="133">
        <v>181.9</v>
      </c>
      <c r="BZ50" s="133">
        <v>196.9</v>
      </c>
      <c r="CA50" s="133">
        <v>203.4</v>
      </c>
      <c r="CB50" s="133">
        <v>290.7</v>
      </c>
      <c r="CC50" s="133">
        <v>206.6</v>
      </c>
      <c r="CD50" s="133">
        <v>107</v>
      </c>
      <c r="CE50" s="133">
        <v>292.7</v>
      </c>
      <c r="CF50" s="133">
        <v>3.3</v>
      </c>
      <c r="CG50" s="133">
        <v>184.6</v>
      </c>
      <c r="CH50" s="133">
        <v>185.4</v>
      </c>
      <c r="CI50" s="133">
        <v>186.1</v>
      </c>
      <c r="CJ50" s="133">
        <v>173.4</v>
      </c>
      <c r="CK50" s="133">
        <v>100.4</v>
      </c>
      <c r="CL50" s="133"/>
      <c r="CM50" s="133"/>
      <c r="CN50" s="133"/>
      <c r="CO50" s="133"/>
      <c r="CP50" s="133"/>
      <c r="CQ50" s="133"/>
      <c r="CR50" s="133"/>
      <c r="CS50" s="133">
        <v>77.3</v>
      </c>
      <c r="CT50" s="133">
        <v>66.7</v>
      </c>
      <c r="CU50" s="133">
        <v>17.8</v>
      </c>
      <c r="CV50" s="133">
        <v>57.1</v>
      </c>
      <c r="CW50" s="133">
        <v>6.5</v>
      </c>
      <c r="CX50" s="133">
        <v>297.39999999999998</v>
      </c>
      <c r="CY50" s="133"/>
      <c r="CZ50" s="133"/>
      <c r="DA50" s="133">
        <v>29.3</v>
      </c>
      <c r="DB50" s="133"/>
      <c r="DC50" s="133">
        <v>8.1999999999999993</v>
      </c>
      <c r="DD50" s="133">
        <v>13.9</v>
      </c>
      <c r="DE50" s="133">
        <v>3</v>
      </c>
      <c r="DF50" s="133">
        <v>1.6</v>
      </c>
      <c r="DG50" s="133">
        <v>1.2</v>
      </c>
      <c r="DH50" s="133">
        <v>2.1</v>
      </c>
      <c r="DI50" s="133">
        <v>7.2</v>
      </c>
      <c r="DJ50" s="133">
        <v>12</v>
      </c>
      <c r="DK50" s="133">
        <v>7.4</v>
      </c>
      <c r="DL50" s="133">
        <v>9.9</v>
      </c>
      <c r="DM50" s="133">
        <v>6</v>
      </c>
      <c r="DN50" s="133">
        <v>18</v>
      </c>
      <c r="DO50" s="133">
        <v>3.6</v>
      </c>
      <c r="DP50" s="133">
        <v>5.7</v>
      </c>
      <c r="DQ50" s="133">
        <v>3.2</v>
      </c>
      <c r="DR50" s="133">
        <v>0.6</v>
      </c>
      <c r="DS50" s="133">
        <v>5.5</v>
      </c>
      <c r="DT50" s="133">
        <v>3.6</v>
      </c>
      <c r="DU50" s="133">
        <v>5</v>
      </c>
      <c r="DV50" s="133">
        <v>5.2</v>
      </c>
      <c r="DW50" s="133">
        <v>3.5</v>
      </c>
      <c r="DX50" s="133">
        <v>2.4</v>
      </c>
      <c r="DY50" s="133">
        <v>13.4</v>
      </c>
      <c r="DZ50" s="133">
        <v>8.9</v>
      </c>
      <c r="EA50" s="133">
        <v>19.600000000000001</v>
      </c>
      <c r="EB50" s="133">
        <v>16.899999999999999</v>
      </c>
      <c r="EC50" s="133">
        <v>20.7</v>
      </c>
      <c r="ED50" s="133">
        <v>42.5</v>
      </c>
      <c r="EE50" s="133">
        <v>18.5</v>
      </c>
      <c r="EF50" s="133">
        <v>7.08</v>
      </c>
      <c r="EG50" s="133">
        <v>8.6</v>
      </c>
      <c r="EH50" s="133">
        <v>21</v>
      </c>
      <c r="EI50" s="133">
        <v>7.8</v>
      </c>
      <c r="EJ50" s="133">
        <v>9.1</v>
      </c>
      <c r="EK50" s="133">
        <v>0.5</v>
      </c>
      <c r="EL50" s="133">
        <v>0.9</v>
      </c>
      <c r="EM50" s="133">
        <v>0</v>
      </c>
      <c r="EN50" s="133">
        <v>0</v>
      </c>
      <c r="EO50" s="133">
        <v>0</v>
      </c>
      <c r="EP50" s="133">
        <v>0</v>
      </c>
      <c r="EQ50" s="133">
        <v>0</v>
      </c>
      <c r="ER50" s="133">
        <v>0</v>
      </c>
      <c r="ES50" s="133">
        <v>23.6</v>
      </c>
      <c r="ET50" s="133">
        <v>65.5</v>
      </c>
      <c r="EU50" s="133">
        <v>6.8</v>
      </c>
      <c r="EV50" s="133">
        <v>12.6</v>
      </c>
      <c r="EW50" s="133">
        <v>18.399999999999999</v>
      </c>
      <c r="EX50" s="133">
        <v>21.2</v>
      </c>
      <c r="EY50" s="254">
        <v>7119.6009999999987</v>
      </c>
      <c r="EZ50" s="254">
        <v>0</v>
      </c>
      <c r="FA50" s="254">
        <v>7119.6009999999987</v>
      </c>
      <c r="FB50" s="241"/>
      <c r="FC50" s="242"/>
      <c r="FD50" s="255">
        <v>3.9449999999999998</v>
      </c>
      <c r="FE50" s="255">
        <v>4.5</v>
      </c>
      <c r="FF50" s="255">
        <v>15.2</v>
      </c>
      <c r="FG50" s="256">
        <v>11.346270000000001</v>
      </c>
      <c r="FH50" s="256">
        <v>11.21003</v>
      </c>
      <c r="FI50" s="256">
        <v>27.772870000000001</v>
      </c>
      <c r="FJ50" s="256">
        <v>18.907340000000001</v>
      </c>
      <c r="FK50" s="256">
        <v>7.5</v>
      </c>
      <c r="FL50" s="257"/>
      <c r="FM50" s="134">
        <v>43.26</v>
      </c>
      <c r="FN50" s="258">
        <v>143.64151000000001</v>
      </c>
      <c r="FO50" s="259"/>
      <c r="FP50" s="259"/>
      <c r="FQ50" s="71">
        <v>0.91666666666666663</v>
      </c>
      <c r="FR50" s="133">
        <f>[1]DESPACHO!B106</f>
        <v>2558.1161299999994</v>
      </c>
      <c r="FS50" s="133">
        <f>[1]DESPACHO!C106</f>
        <v>2558.1161299999994</v>
      </c>
      <c r="FT50" s="133">
        <f>[1]DESPACHO!D106</f>
        <v>448.53919000000002</v>
      </c>
      <c r="FU50" s="133">
        <f>[1]DESPACHO!E106</f>
        <v>712.11250500000006</v>
      </c>
      <c r="FV50" s="241"/>
      <c r="FW50" s="250"/>
      <c r="FX50" s="251"/>
      <c r="FY50" s="250"/>
      <c r="FZ50" s="251"/>
      <c r="GA50" s="251"/>
      <c r="GB50" s="251"/>
      <c r="GC50" s="250"/>
      <c r="GD50" s="251"/>
      <c r="GE50" s="250"/>
      <c r="GF50" s="251"/>
      <c r="GG50" s="251"/>
      <c r="GH50" s="251"/>
      <c r="GI50" s="252"/>
      <c r="GJ50" s="252"/>
      <c r="GK50" s="252"/>
      <c r="GL50" s="252"/>
      <c r="GM50" s="252"/>
      <c r="GN50" s="252"/>
      <c r="HA50" s="253"/>
    </row>
    <row r="51" spans="1:209" s="202" customFormat="1" ht="24.95" customHeight="1" x14ac:dyDescent="0.2">
      <c r="A51" s="71" t="s">
        <v>508</v>
      </c>
      <c r="B51" s="133">
        <v>599.70000000000005</v>
      </c>
      <c r="C51" s="133">
        <v>203.8</v>
      </c>
      <c r="D51" s="133"/>
      <c r="E51" s="133">
        <v>99.4</v>
      </c>
      <c r="F51" s="133">
        <v>91.3</v>
      </c>
      <c r="G51" s="133">
        <v>68.5</v>
      </c>
      <c r="H51" s="133">
        <v>63.3</v>
      </c>
      <c r="I51" s="133">
        <v>26.5</v>
      </c>
      <c r="J51" s="133">
        <v>0.3</v>
      </c>
      <c r="K51" s="133"/>
      <c r="L51" s="133"/>
      <c r="M51" s="133"/>
      <c r="N51" s="133"/>
      <c r="O51" s="133">
        <v>143.80000000000001</v>
      </c>
      <c r="P51" s="133">
        <v>146.6</v>
      </c>
      <c r="Q51" s="133">
        <v>148.19999999999999</v>
      </c>
      <c r="R51" s="133">
        <v>0</v>
      </c>
      <c r="S51" s="133">
        <v>0</v>
      </c>
      <c r="T51" s="133">
        <v>32.9</v>
      </c>
      <c r="U51" s="133">
        <v>72.8</v>
      </c>
      <c r="V51" s="133">
        <v>25.7</v>
      </c>
      <c r="W51" s="133">
        <v>83.578000000000003</v>
      </c>
      <c r="X51" s="133">
        <v>105.241</v>
      </c>
      <c r="Y51" s="133">
        <v>32.877000000000002</v>
      </c>
      <c r="Z51" s="133">
        <v>8</v>
      </c>
      <c r="AA51" s="133"/>
      <c r="AB51" s="133">
        <v>42.06</v>
      </c>
      <c r="AC51" s="133">
        <v>3.2509999999999999</v>
      </c>
      <c r="AD51" s="133">
        <v>3.7490000000000001</v>
      </c>
      <c r="AE51" s="133"/>
      <c r="AF51" s="133"/>
      <c r="AG51" s="133"/>
      <c r="AH51" s="133"/>
      <c r="AI51" s="133"/>
      <c r="AJ51" s="133"/>
      <c r="AK51" s="133">
        <v>88.7</v>
      </c>
      <c r="AL51" s="133"/>
      <c r="AM51" s="133">
        <v>167.5</v>
      </c>
      <c r="AN51" s="133">
        <v>90.2</v>
      </c>
      <c r="AO51" s="133">
        <v>10</v>
      </c>
      <c r="AP51" s="133">
        <v>5.3</v>
      </c>
      <c r="AQ51" s="133"/>
      <c r="AR51" s="133">
        <v>0</v>
      </c>
      <c r="AS51" s="133">
        <v>106.6</v>
      </c>
      <c r="AT51" s="133">
        <v>6.6</v>
      </c>
      <c r="AU51" s="133"/>
      <c r="AV51" s="133">
        <v>0</v>
      </c>
      <c r="AW51" s="133">
        <v>100.4</v>
      </c>
      <c r="AX51" s="133"/>
      <c r="AY51" s="133"/>
      <c r="AZ51" s="133"/>
      <c r="BA51" s="133"/>
      <c r="BB51" s="133"/>
      <c r="BC51" s="133"/>
      <c r="BD51" s="133"/>
      <c r="BE51" s="133">
        <v>171.5</v>
      </c>
      <c r="BF51" s="133">
        <v>170.5</v>
      </c>
      <c r="BG51" s="133">
        <v>190.4</v>
      </c>
      <c r="BH51" s="133">
        <v>270.10000000000002</v>
      </c>
      <c r="BI51" s="133">
        <v>74.400000000000006</v>
      </c>
      <c r="BJ51" s="133">
        <v>35.9</v>
      </c>
      <c r="BK51" s="133">
        <v>0</v>
      </c>
      <c r="BL51" s="133">
        <v>49.3</v>
      </c>
      <c r="BM51" s="133">
        <v>50.2</v>
      </c>
      <c r="BN51" s="133">
        <v>5.9</v>
      </c>
      <c r="BO51" s="133">
        <v>1.9</v>
      </c>
      <c r="BP51" s="133">
        <v>6.8</v>
      </c>
      <c r="BQ51" s="133">
        <v>10.8</v>
      </c>
      <c r="BR51" s="133">
        <v>47.4</v>
      </c>
      <c r="BS51" s="133"/>
      <c r="BT51" s="133"/>
      <c r="BU51" s="133"/>
      <c r="BV51" s="133"/>
      <c r="BW51" s="133">
        <v>79.8</v>
      </c>
      <c r="BX51" s="133"/>
      <c r="BY51" s="133">
        <v>181.8</v>
      </c>
      <c r="BZ51" s="133">
        <v>197.5</v>
      </c>
      <c r="CA51" s="133">
        <v>203.7</v>
      </c>
      <c r="CB51" s="133">
        <v>292.2</v>
      </c>
      <c r="CC51" s="133">
        <v>207.4</v>
      </c>
      <c r="CD51" s="133">
        <v>107.3</v>
      </c>
      <c r="CE51" s="133">
        <v>327.3</v>
      </c>
      <c r="CF51" s="133">
        <v>3.3</v>
      </c>
      <c r="CG51" s="133">
        <v>183.9</v>
      </c>
      <c r="CH51" s="133">
        <v>184.2</v>
      </c>
      <c r="CI51" s="133">
        <v>185.8</v>
      </c>
      <c r="CJ51" s="133">
        <v>136.4</v>
      </c>
      <c r="CK51" s="133">
        <v>81.5</v>
      </c>
      <c r="CL51" s="133"/>
      <c r="CM51" s="133"/>
      <c r="CN51" s="133"/>
      <c r="CO51" s="133"/>
      <c r="CP51" s="133"/>
      <c r="CQ51" s="133"/>
      <c r="CR51" s="133"/>
      <c r="CS51" s="133">
        <v>137.1</v>
      </c>
      <c r="CT51" s="133">
        <v>66.3</v>
      </c>
      <c r="CU51" s="133">
        <v>17.8</v>
      </c>
      <c r="CV51" s="133">
        <v>56.5</v>
      </c>
      <c r="CW51" s="133">
        <v>6.5</v>
      </c>
      <c r="CX51" s="133">
        <v>293.89999999999998</v>
      </c>
      <c r="CY51" s="133"/>
      <c r="CZ51" s="133"/>
      <c r="DA51" s="133">
        <v>29.3</v>
      </c>
      <c r="DB51" s="133"/>
      <c r="DC51" s="133">
        <v>0</v>
      </c>
      <c r="DD51" s="133">
        <v>14.1</v>
      </c>
      <c r="DE51" s="133">
        <v>3.2</v>
      </c>
      <c r="DF51" s="133">
        <v>1.6</v>
      </c>
      <c r="DG51" s="133">
        <v>1.2</v>
      </c>
      <c r="DH51" s="133">
        <v>2.1</v>
      </c>
      <c r="DI51" s="133">
        <v>6.1</v>
      </c>
      <c r="DJ51" s="133">
        <v>12.2</v>
      </c>
      <c r="DK51" s="133">
        <v>7.1</v>
      </c>
      <c r="DL51" s="133">
        <v>9.4</v>
      </c>
      <c r="DM51" s="133">
        <v>6</v>
      </c>
      <c r="DN51" s="133">
        <v>18.100000000000001</v>
      </c>
      <c r="DO51" s="133">
        <v>3.6</v>
      </c>
      <c r="DP51" s="133">
        <v>5.8</v>
      </c>
      <c r="DQ51" s="133">
        <v>3.2</v>
      </c>
      <c r="DR51" s="133">
        <v>0.6</v>
      </c>
      <c r="DS51" s="133">
        <v>5.5</v>
      </c>
      <c r="DT51" s="133">
        <v>3.4</v>
      </c>
      <c r="DU51" s="133">
        <v>4.5999999999999996</v>
      </c>
      <c r="DV51" s="133">
        <v>4.8</v>
      </c>
      <c r="DW51" s="133">
        <v>3.5</v>
      </c>
      <c r="DX51" s="133">
        <v>2.4</v>
      </c>
      <c r="DY51" s="133">
        <v>13.9</v>
      </c>
      <c r="DZ51" s="133">
        <v>8.9</v>
      </c>
      <c r="EA51" s="133">
        <v>19.7</v>
      </c>
      <c r="EB51" s="133">
        <v>16.899999999999999</v>
      </c>
      <c r="EC51" s="133">
        <v>20.6</v>
      </c>
      <c r="ED51" s="133">
        <v>43.4</v>
      </c>
      <c r="EE51" s="133">
        <v>18.5</v>
      </c>
      <c r="EF51" s="133">
        <v>7.08</v>
      </c>
      <c r="EG51" s="133">
        <v>8.6999999999999993</v>
      </c>
      <c r="EH51" s="133">
        <v>21</v>
      </c>
      <c r="EI51" s="133">
        <v>7.6</v>
      </c>
      <c r="EJ51" s="133">
        <v>8.8000000000000007</v>
      </c>
      <c r="EK51" s="133">
        <v>0.5</v>
      </c>
      <c r="EL51" s="133">
        <v>0.8</v>
      </c>
      <c r="EM51" s="133">
        <v>0</v>
      </c>
      <c r="EN51" s="133">
        <v>0</v>
      </c>
      <c r="EO51" s="133">
        <v>0</v>
      </c>
      <c r="EP51" s="133">
        <v>0</v>
      </c>
      <c r="EQ51" s="133">
        <v>0</v>
      </c>
      <c r="ER51" s="133">
        <v>0</v>
      </c>
      <c r="ES51" s="133">
        <v>17.899999999999999</v>
      </c>
      <c r="ET51" s="133">
        <v>58.5</v>
      </c>
      <c r="EU51" s="133">
        <v>7.3</v>
      </c>
      <c r="EV51" s="133">
        <v>12.5</v>
      </c>
      <c r="EW51" s="133">
        <v>13.4</v>
      </c>
      <c r="EX51" s="133">
        <v>14.7</v>
      </c>
      <c r="EY51" s="254">
        <v>7080.6360000000004</v>
      </c>
      <c r="EZ51" s="254">
        <v>0</v>
      </c>
      <c r="FA51" s="254">
        <v>7080.6360000000004</v>
      </c>
      <c r="FB51" s="241"/>
      <c r="FC51" s="242"/>
      <c r="FD51" s="255">
        <v>5.14</v>
      </c>
      <c r="FE51" s="255">
        <v>4.5999999999999996</v>
      </c>
      <c r="FF51" s="255">
        <v>15.2</v>
      </c>
      <c r="FG51" s="256">
        <v>15.67845</v>
      </c>
      <c r="FH51" s="256">
        <v>11.208909999999999</v>
      </c>
      <c r="FI51" s="256">
        <v>27.754930000000002</v>
      </c>
      <c r="FJ51" s="256">
        <v>18.907710000000002</v>
      </c>
      <c r="FK51" s="256">
        <v>7.5</v>
      </c>
      <c r="FL51" s="257"/>
      <c r="FM51" s="134">
        <v>43.08</v>
      </c>
      <c r="FN51" s="258">
        <v>149.07</v>
      </c>
      <c r="FO51" s="259"/>
      <c r="FP51" s="259"/>
      <c r="FQ51" s="71">
        <v>0.9375</v>
      </c>
      <c r="FR51" s="133">
        <f>[1]DESPACHO!B107</f>
        <v>2558.1161299999994</v>
      </c>
      <c r="FS51" s="133">
        <f>[1]DESPACHO!C107</f>
        <v>2558.1161299999994</v>
      </c>
      <c r="FT51" s="133">
        <f>[1]DESPACHO!D107</f>
        <v>448.53919000000002</v>
      </c>
      <c r="FU51" s="133">
        <f>[1]DESPACHO!E107</f>
        <v>703.27952600000003</v>
      </c>
      <c r="FV51" s="241"/>
      <c r="FW51" s="250"/>
      <c r="FX51" s="251"/>
      <c r="FY51" s="250"/>
      <c r="FZ51" s="251"/>
      <c r="GA51" s="251"/>
      <c r="GB51" s="251"/>
      <c r="GC51" s="250"/>
      <c r="GD51" s="251"/>
      <c r="GE51" s="250"/>
      <c r="GF51" s="251"/>
      <c r="GG51" s="251"/>
      <c r="GH51" s="251"/>
      <c r="GI51" s="252"/>
      <c r="GJ51" s="252"/>
      <c r="GK51" s="252"/>
      <c r="GL51" s="252"/>
      <c r="GM51" s="252"/>
      <c r="GN51" s="252"/>
      <c r="HA51" s="253"/>
    </row>
    <row r="52" spans="1:209" s="202" customFormat="1" ht="24.95" customHeight="1" x14ac:dyDescent="0.2">
      <c r="A52" s="71" t="s">
        <v>509</v>
      </c>
      <c r="B52" s="133">
        <v>599.79999999999995</v>
      </c>
      <c r="C52" s="133">
        <v>203.9</v>
      </c>
      <c r="D52" s="133"/>
      <c r="E52" s="133">
        <v>80</v>
      </c>
      <c r="F52" s="133">
        <v>87.4</v>
      </c>
      <c r="G52" s="133">
        <v>71</v>
      </c>
      <c r="H52" s="133">
        <v>63.4</v>
      </c>
      <c r="I52" s="133">
        <v>25.4</v>
      </c>
      <c r="J52" s="133">
        <v>0.3</v>
      </c>
      <c r="K52" s="133"/>
      <c r="L52" s="133"/>
      <c r="M52" s="133"/>
      <c r="N52" s="133"/>
      <c r="O52" s="133">
        <v>144.30000000000001</v>
      </c>
      <c r="P52" s="133">
        <v>146.5</v>
      </c>
      <c r="Q52" s="133">
        <v>148</v>
      </c>
      <c r="R52" s="133">
        <v>0</v>
      </c>
      <c r="S52" s="133">
        <v>0</v>
      </c>
      <c r="T52" s="133">
        <v>28.6</v>
      </c>
      <c r="U52" s="133">
        <v>72.900000000000006</v>
      </c>
      <c r="V52" s="133">
        <v>27.1</v>
      </c>
      <c r="W52" s="133">
        <v>20.437999999999999</v>
      </c>
      <c r="X52" s="133">
        <v>105.367</v>
      </c>
      <c r="Y52" s="133">
        <v>13.432</v>
      </c>
      <c r="Z52" s="133">
        <v>8</v>
      </c>
      <c r="AA52" s="133"/>
      <c r="AB52" s="133">
        <v>42.71</v>
      </c>
      <c r="AC52" s="133">
        <v>3.2530000000000001</v>
      </c>
      <c r="AD52" s="133">
        <v>3.7509999999999999</v>
      </c>
      <c r="AE52" s="133"/>
      <c r="AF52" s="133"/>
      <c r="AG52" s="133"/>
      <c r="AH52" s="133"/>
      <c r="AI52" s="133"/>
      <c r="AJ52" s="133"/>
      <c r="AK52" s="133">
        <v>85.7</v>
      </c>
      <c r="AL52" s="133"/>
      <c r="AM52" s="133">
        <v>165.9</v>
      </c>
      <c r="AN52" s="133">
        <v>89.8</v>
      </c>
      <c r="AO52" s="133">
        <v>10</v>
      </c>
      <c r="AP52" s="133">
        <v>5.4</v>
      </c>
      <c r="AQ52" s="133"/>
      <c r="AR52" s="133">
        <v>0</v>
      </c>
      <c r="AS52" s="133">
        <v>105.1</v>
      </c>
      <c r="AT52" s="133">
        <v>7.4</v>
      </c>
      <c r="AU52" s="133"/>
      <c r="AV52" s="133">
        <v>0</v>
      </c>
      <c r="AW52" s="133">
        <v>100.5</v>
      </c>
      <c r="AX52" s="133"/>
      <c r="AY52" s="133"/>
      <c r="AZ52" s="133"/>
      <c r="BA52" s="133"/>
      <c r="BB52" s="133"/>
      <c r="BC52" s="133"/>
      <c r="BD52" s="133"/>
      <c r="BE52" s="133">
        <v>171.5</v>
      </c>
      <c r="BF52" s="133">
        <v>170.3</v>
      </c>
      <c r="BG52" s="133">
        <v>189.8</v>
      </c>
      <c r="BH52" s="133">
        <v>269.7</v>
      </c>
      <c r="BI52" s="133">
        <v>74.3</v>
      </c>
      <c r="BJ52" s="133">
        <v>35.799999999999997</v>
      </c>
      <c r="BK52" s="133">
        <v>0</v>
      </c>
      <c r="BL52" s="133">
        <v>44.3</v>
      </c>
      <c r="BM52" s="133">
        <v>54.8</v>
      </c>
      <c r="BN52" s="133">
        <v>8.6999999999999993</v>
      </c>
      <c r="BO52" s="133">
        <v>3.9</v>
      </c>
      <c r="BP52" s="133">
        <v>6.8</v>
      </c>
      <c r="BQ52" s="133">
        <v>10.7</v>
      </c>
      <c r="BR52" s="133">
        <v>46.6</v>
      </c>
      <c r="BS52" s="133"/>
      <c r="BT52" s="133"/>
      <c r="BU52" s="133"/>
      <c r="BV52" s="133"/>
      <c r="BW52" s="133">
        <v>80</v>
      </c>
      <c r="BX52" s="133"/>
      <c r="BY52" s="133">
        <v>182.8</v>
      </c>
      <c r="BZ52" s="133">
        <v>196.7</v>
      </c>
      <c r="CA52" s="133">
        <v>202.4</v>
      </c>
      <c r="CB52" s="133">
        <v>293</v>
      </c>
      <c r="CC52" s="133">
        <v>207.6</v>
      </c>
      <c r="CD52" s="133">
        <v>107.2</v>
      </c>
      <c r="CE52" s="133">
        <v>253.3</v>
      </c>
      <c r="CF52" s="133">
        <v>3.4</v>
      </c>
      <c r="CG52" s="133">
        <v>183.6</v>
      </c>
      <c r="CH52" s="133">
        <v>183.7</v>
      </c>
      <c r="CI52" s="133">
        <v>185.3</v>
      </c>
      <c r="CJ52" s="133">
        <v>136.5</v>
      </c>
      <c r="CK52" s="133">
        <v>81.3</v>
      </c>
      <c r="CL52" s="133"/>
      <c r="CM52" s="133"/>
      <c r="CN52" s="133"/>
      <c r="CO52" s="133"/>
      <c r="CP52" s="133"/>
      <c r="CQ52" s="133"/>
      <c r="CR52" s="133"/>
      <c r="CS52" s="133">
        <v>86.5</v>
      </c>
      <c r="CT52" s="133">
        <v>40</v>
      </c>
      <c r="CU52" s="133">
        <v>17.8</v>
      </c>
      <c r="CV52" s="133">
        <v>55.4</v>
      </c>
      <c r="CW52" s="133">
        <v>6.5</v>
      </c>
      <c r="CX52" s="133">
        <v>294.7</v>
      </c>
      <c r="CY52" s="133"/>
      <c r="CZ52" s="133"/>
      <c r="DA52" s="133">
        <v>29.3</v>
      </c>
      <c r="DB52" s="133"/>
      <c r="DC52" s="133">
        <v>7</v>
      </c>
      <c r="DD52" s="133">
        <v>12.6</v>
      </c>
      <c r="DE52" s="133">
        <v>3.2</v>
      </c>
      <c r="DF52" s="133">
        <v>1.6</v>
      </c>
      <c r="DG52" s="133">
        <v>1.2</v>
      </c>
      <c r="DH52" s="133">
        <v>2.1</v>
      </c>
      <c r="DI52" s="133">
        <v>6.8</v>
      </c>
      <c r="DJ52" s="133">
        <v>12.2</v>
      </c>
      <c r="DK52" s="133">
        <v>7</v>
      </c>
      <c r="DL52" s="133">
        <v>9.4</v>
      </c>
      <c r="DM52" s="133">
        <v>6</v>
      </c>
      <c r="DN52" s="133">
        <v>18.100000000000001</v>
      </c>
      <c r="DO52" s="133">
        <v>3.6</v>
      </c>
      <c r="DP52" s="133">
        <v>5.8</v>
      </c>
      <c r="DQ52" s="133">
        <v>3.2</v>
      </c>
      <c r="DR52" s="133">
        <v>0.6</v>
      </c>
      <c r="DS52" s="133">
        <v>5.5</v>
      </c>
      <c r="DT52" s="133">
        <v>3.4</v>
      </c>
      <c r="DU52" s="133">
        <v>4.5999999999999996</v>
      </c>
      <c r="DV52" s="133">
        <v>4.8</v>
      </c>
      <c r="DW52" s="133">
        <v>3.6</v>
      </c>
      <c r="DX52" s="133">
        <v>2.4</v>
      </c>
      <c r="DY52" s="133">
        <v>13.8</v>
      </c>
      <c r="DZ52" s="133">
        <v>8.3000000000000007</v>
      </c>
      <c r="EA52" s="133">
        <v>19.600000000000001</v>
      </c>
      <c r="EB52" s="133">
        <v>16.899999999999999</v>
      </c>
      <c r="EC52" s="133">
        <v>20.5</v>
      </c>
      <c r="ED52" s="133">
        <v>41.7</v>
      </c>
      <c r="EE52" s="133">
        <v>17</v>
      </c>
      <c r="EF52" s="133">
        <v>6.5</v>
      </c>
      <c r="EG52" s="133">
        <v>9.1999999999999993</v>
      </c>
      <c r="EH52" s="133">
        <v>21</v>
      </c>
      <c r="EI52" s="133">
        <v>7.4</v>
      </c>
      <c r="EJ52" s="133">
        <v>8.8000000000000007</v>
      </c>
      <c r="EK52" s="133">
        <v>0.5</v>
      </c>
      <c r="EL52" s="133">
        <v>0.8</v>
      </c>
      <c r="EM52" s="133">
        <v>0</v>
      </c>
      <c r="EN52" s="133">
        <v>0</v>
      </c>
      <c r="EO52" s="133">
        <v>0</v>
      </c>
      <c r="EP52" s="133">
        <v>0</v>
      </c>
      <c r="EQ52" s="133">
        <v>0</v>
      </c>
      <c r="ER52" s="133">
        <v>0</v>
      </c>
      <c r="ES52" s="133">
        <v>17.8</v>
      </c>
      <c r="ET52" s="133">
        <v>48</v>
      </c>
      <c r="EU52" s="133">
        <v>8.6</v>
      </c>
      <c r="EV52" s="133">
        <v>13.8</v>
      </c>
      <c r="EW52" s="133">
        <v>16</v>
      </c>
      <c r="EX52" s="133">
        <v>10.1</v>
      </c>
      <c r="EY52" s="254">
        <v>6810.551000000004</v>
      </c>
      <c r="EZ52" s="254">
        <v>0</v>
      </c>
      <c r="FA52" s="254">
        <v>6810.551000000004</v>
      </c>
      <c r="FB52" s="241"/>
      <c r="FC52" s="242"/>
      <c r="FD52" s="255">
        <v>5.46</v>
      </c>
      <c r="FE52" s="255">
        <v>4.7</v>
      </c>
      <c r="FF52" s="255">
        <v>15.2</v>
      </c>
      <c r="FG52" s="256">
        <v>13.673249999999999</v>
      </c>
      <c r="FH52" s="256">
        <v>11.2075</v>
      </c>
      <c r="FI52" s="256">
        <v>27.713259999999998</v>
      </c>
      <c r="FJ52" s="256">
        <v>18.908049999999999</v>
      </c>
      <c r="FK52" s="256">
        <v>7.5</v>
      </c>
      <c r="FL52" s="257"/>
      <c r="FM52" s="134">
        <v>42.93</v>
      </c>
      <c r="FN52" s="258">
        <v>147.29205999999999</v>
      </c>
      <c r="FO52" s="259"/>
      <c r="FP52" s="259"/>
      <c r="FQ52" s="71">
        <v>0.95833333333333337</v>
      </c>
      <c r="FR52" s="133">
        <f>[1]DESPACHO!B108</f>
        <v>2558.1161299999994</v>
      </c>
      <c r="FS52" s="133">
        <f>[1]DESPACHO!C108</f>
        <v>2558.1161299999994</v>
      </c>
      <c r="FT52" s="133">
        <f>[1]DESPACHO!D108</f>
        <v>448.53919000000002</v>
      </c>
      <c r="FU52" s="133">
        <f>[1]DESPACHO!E108</f>
        <v>685.93455100000006</v>
      </c>
      <c r="FV52" s="241"/>
      <c r="FW52" s="250"/>
      <c r="FX52" s="251"/>
      <c r="FY52" s="250"/>
      <c r="FZ52" s="251"/>
      <c r="GA52" s="251"/>
      <c r="GB52" s="251"/>
      <c r="GC52" s="250"/>
      <c r="GD52" s="251"/>
      <c r="GE52" s="250"/>
      <c r="GF52" s="251"/>
      <c r="GG52" s="251"/>
      <c r="GH52" s="251"/>
      <c r="GI52" s="252"/>
      <c r="GJ52" s="252"/>
      <c r="GK52" s="252"/>
      <c r="GL52" s="252"/>
      <c r="GM52" s="252"/>
      <c r="GN52" s="252"/>
      <c r="HA52" s="253"/>
    </row>
    <row r="53" spans="1:209" s="202" customFormat="1" ht="24.95" customHeight="1" x14ac:dyDescent="0.2">
      <c r="A53" s="71" t="s">
        <v>510</v>
      </c>
      <c r="B53" s="133">
        <v>596.9</v>
      </c>
      <c r="C53" s="133">
        <v>203.3</v>
      </c>
      <c r="D53" s="133"/>
      <c r="E53" s="133">
        <v>67.3</v>
      </c>
      <c r="F53" s="133">
        <v>67</v>
      </c>
      <c r="G53" s="133">
        <v>70.900000000000006</v>
      </c>
      <c r="H53" s="133">
        <v>62.6</v>
      </c>
      <c r="I53" s="133">
        <v>25.2</v>
      </c>
      <c r="J53" s="133">
        <v>0.3</v>
      </c>
      <c r="K53" s="133"/>
      <c r="L53" s="133"/>
      <c r="M53" s="133"/>
      <c r="N53" s="133"/>
      <c r="O53" s="133">
        <v>144.30000000000001</v>
      </c>
      <c r="P53" s="133">
        <v>146.9</v>
      </c>
      <c r="Q53" s="133">
        <v>148.1</v>
      </c>
      <c r="R53" s="133">
        <v>0</v>
      </c>
      <c r="S53" s="133">
        <v>0</v>
      </c>
      <c r="T53" s="133">
        <v>32</v>
      </c>
      <c r="U53" s="133">
        <v>72.7</v>
      </c>
      <c r="V53" s="133">
        <v>24.3</v>
      </c>
      <c r="W53" s="133">
        <v>86.736999999999995</v>
      </c>
      <c r="X53" s="133">
        <v>105.04600000000001</v>
      </c>
      <c r="Y53" s="133">
        <v>22.704999999999998</v>
      </c>
      <c r="Z53" s="133">
        <v>8</v>
      </c>
      <c r="AA53" s="133"/>
      <c r="AB53" s="133">
        <v>42.15</v>
      </c>
      <c r="AC53" s="133">
        <v>3.254</v>
      </c>
      <c r="AD53" s="133">
        <v>3.7490000000000001</v>
      </c>
      <c r="AE53" s="133"/>
      <c r="AF53" s="133"/>
      <c r="AG53" s="133"/>
      <c r="AH53" s="133"/>
      <c r="AI53" s="133"/>
      <c r="AJ53" s="133"/>
      <c r="AK53" s="133">
        <v>86</v>
      </c>
      <c r="AL53" s="133"/>
      <c r="AM53" s="133">
        <v>166</v>
      </c>
      <c r="AN53" s="133">
        <v>59.6</v>
      </c>
      <c r="AO53" s="133">
        <v>9.9</v>
      </c>
      <c r="AP53" s="133">
        <v>4.8</v>
      </c>
      <c r="AQ53" s="133"/>
      <c r="AR53" s="133">
        <v>0</v>
      </c>
      <c r="AS53" s="133">
        <v>103.2</v>
      </c>
      <c r="AT53" s="133">
        <v>7.1</v>
      </c>
      <c r="AU53" s="133"/>
      <c r="AV53" s="133">
        <v>0</v>
      </c>
      <c r="AW53" s="133">
        <v>100.1</v>
      </c>
      <c r="AX53" s="133"/>
      <c r="AY53" s="133"/>
      <c r="AZ53" s="133"/>
      <c r="BA53" s="133"/>
      <c r="BB53" s="133"/>
      <c r="BC53" s="133"/>
      <c r="BD53" s="133"/>
      <c r="BE53" s="133">
        <v>171.7</v>
      </c>
      <c r="BF53" s="133">
        <v>170.6</v>
      </c>
      <c r="BG53" s="133">
        <v>189.6</v>
      </c>
      <c r="BH53" s="133">
        <v>269</v>
      </c>
      <c r="BI53" s="133">
        <v>74.5</v>
      </c>
      <c r="BJ53" s="133">
        <v>35.799999999999997</v>
      </c>
      <c r="BK53" s="133">
        <v>0</v>
      </c>
      <c r="BL53" s="133">
        <v>41.6</v>
      </c>
      <c r="BM53" s="133">
        <v>49.7</v>
      </c>
      <c r="BN53" s="133">
        <v>7.4</v>
      </c>
      <c r="BO53" s="133">
        <v>2.8</v>
      </c>
      <c r="BP53" s="133">
        <v>6.8</v>
      </c>
      <c r="BQ53" s="133">
        <v>10.7</v>
      </c>
      <c r="BR53" s="133">
        <v>46</v>
      </c>
      <c r="BS53" s="133"/>
      <c r="BT53" s="133"/>
      <c r="BU53" s="133"/>
      <c r="BV53" s="133"/>
      <c r="BW53" s="133">
        <v>59.5</v>
      </c>
      <c r="BX53" s="133"/>
      <c r="BY53" s="133">
        <v>182.3</v>
      </c>
      <c r="BZ53" s="133">
        <v>196.5</v>
      </c>
      <c r="CA53" s="133">
        <v>203</v>
      </c>
      <c r="CB53" s="133">
        <v>293.60000000000002</v>
      </c>
      <c r="CC53" s="133">
        <v>206.4</v>
      </c>
      <c r="CD53" s="133">
        <v>107.2</v>
      </c>
      <c r="CE53" s="133">
        <v>207.2</v>
      </c>
      <c r="CF53" s="133">
        <v>3.5</v>
      </c>
      <c r="CG53" s="133">
        <v>117.7</v>
      </c>
      <c r="CH53" s="133">
        <v>117.7</v>
      </c>
      <c r="CI53" s="133">
        <v>151.30000000000001</v>
      </c>
      <c r="CJ53" s="133">
        <v>136.4</v>
      </c>
      <c r="CK53" s="133">
        <v>81.8</v>
      </c>
      <c r="CL53" s="133"/>
      <c r="CM53" s="133"/>
      <c r="CN53" s="133"/>
      <c r="CO53" s="133"/>
      <c r="CP53" s="133"/>
      <c r="CQ53" s="133"/>
      <c r="CR53" s="133"/>
      <c r="CS53" s="133">
        <v>69.5</v>
      </c>
      <c r="CT53" s="133">
        <v>39.6</v>
      </c>
      <c r="CU53" s="133">
        <v>17.5</v>
      </c>
      <c r="CV53" s="133">
        <v>55.4</v>
      </c>
      <c r="CW53" s="133">
        <v>6.5</v>
      </c>
      <c r="CX53" s="133">
        <v>294.5</v>
      </c>
      <c r="CY53" s="133"/>
      <c r="CZ53" s="133"/>
      <c r="DA53" s="133">
        <v>29.3</v>
      </c>
      <c r="DB53" s="133"/>
      <c r="DC53" s="133">
        <v>14</v>
      </c>
      <c r="DD53" s="133">
        <v>13.1</v>
      </c>
      <c r="DE53" s="133">
        <v>3.2</v>
      </c>
      <c r="DF53" s="133">
        <v>1.6</v>
      </c>
      <c r="DG53" s="133">
        <v>1.2</v>
      </c>
      <c r="DH53" s="133">
        <v>2.1</v>
      </c>
      <c r="DI53" s="133">
        <v>7</v>
      </c>
      <c r="DJ53" s="133">
        <v>12.2</v>
      </c>
      <c r="DK53" s="133">
        <v>7</v>
      </c>
      <c r="DL53" s="133">
        <v>8.8000000000000007</v>
      </c>
      <c r="DM53" s="133">
        <v>6</v>
      </c>
      <c r="DN53" s="133">
        <v>18</v>
      </c>
      <c r="DO53" s="133">
        <v>3.6</v>
      </c>
      <c r="DP53" s="133">
        <v>5.8</v>
      </c>
      <c r="DQ53" s="133">
        <v>3.2</v>
      </c>
      <c r="DR53" s="133">
        <v>0.6</v>
      </c>
      <c r="DS53" s="133">
        <v>5.5</v>
      </c>
      <c r="DT53" s="133">
        <v>3.4</v>
      </c>
      <c r="DU53" s="133">
        <v>4.5999999999999996</v>
      </c>
      <c r="DV53" s="133">
        <v>4.8</v>
      </c>
      <c r="DW53" s="133">
        <v>3.5</v>
      </c>
      <c r="DX53" s="133">
        <v>2.5</v>
      </c>
      <c r="DY53" s="133">
        <v>13.7</v>
      </c>
      <c r="DZ53" s="133">
        <v>8.3000000000000007</v>
      </c>
      <c r="EA53" s="133">
        <v>19.600000000000001</v>
      </c>
      <c r="EB53" s="133">
        <v>16.899999999999999</v>
      </c>
      <c r="EC53" s="133">
        <v>20.399999999999999</v>
      </c>
      <c r="ED53" s="133">
        <v>44.3</v>
      </c>
      <c r="EE53" s="133">
        <v>11.8</v>
      </c>
      <c r="EF53" s="133">
        <v>7.75</v>
      </c>
      <c r="EG53" s="133">
        <v>8.3000000000000007</v>
      </c>
      <c r="EH53" s="133">
        <v>21</v>
      </c>
      <c r="EI53" s="133">
        <v>7.2</v>
      </c>
      <c r="EJ53" s="133">
        <v>8.6999999999999993</v>
      </c>
      <c r="EK53" s="133">
        <v>0.5</v>
      </c>
      <c r="EL53" s="133">
        <v>0.8</v>
      </c>
      <c r="EM53" s="133">
        <v>0</v>
      </c>
      <c r="EN53" s="133">
        <v>0</v>
      </c>
      <c r="EO53" s="133">
        <v>0</v>
      </c>
      <c r="EP53" s="133">
        <v>0</v>
      </c>
      <c r="EQ53" s="133">
        <v>0</v>
      </c>
      <c r="ER53" s="133">
        <v>0</v>
      </c>
      <c r="ES53" s="133">
        <v>20.9</v>
      </c>
      <c r="ET53" s="133">
        <v>49.2</v>
      </c>
      <c r="EU53" s="133">
        <v>7.5</v>
      </c>
      <c r="EV53" s="133">
        <v>9.6</v>
      </c>
      <c r="EW53" s="133">
        <v>19.8</v>
      </c>
      <c r="EX53" s="133">
        <v>7.8</v>
      </c>
      <c r="EY53" s="254">
        <v>6558.4910000000009</v>
      </c>
      <c r="EZ53" s="254">
        <v>0</v>
      </c>
      <c r="FA53" s="254">
        <v>6558.4910000000009</v>
      </c>
      <c r="FB53" s="241"/>
      <c r="FC53" s="242"/>
      <c r="FD53" s="255">
        <v>5.1070000000000002</v>
      </c>
      <c r="FE53" s="255">
        <v>4.8</v>
      </c>
      <c r="FF53" s="255">
        <v>15.2</v>
      </c>
      <c r="FG53" s="256">
        <v>13.572800000000001</v>
      </c>
      <c r="FH53" s="256">
        <v>10.138</v>
      </c>
      <c r="FI53" s="256">
        <v>27.60802</v>
      </c>
      <c r="FJ53" s="256">
        <v>18.9084</v>
      </c>
      <c r="FK53" s="256">
        <v>7.5</v>
      </c>
      <c r="FL53" s="257"/>
      <c r="FM53" s="134">
        <v>42.94</v>
      </c>
      <c r="FN53" s="258">
        <v>145.77422000000001</v>
      </c>
      <c r="FO53" s="259"/>
      <c r="FP53" s="259"/>
      <c r="FQ53" s="71">
        <v>0.97916666666666663</v>
      </c>
      <c r="FR53" s="133">
        <f>[1]DESPACHO!B109</f>
        <v>2558.1161299999994</v>
      </c>
      <c r="FS53" s="133">
        <f>[1]DESPACHO!C109</f>
        <v>2558.1161299999994</v>
      </c>
      <c r="FT53" s="133">
        <f>[1]DESPACHO!D109</f>
        <v>448.53919000000002</v>
      </c>
      <c r="FU53" s="133">
        <f>[1]DESPACHO!E109</f>
        <v>669.34592599999996</v>
      </c>
      <c r="FV53" s="241"/>
      <c r="FW53" s="250"/>
      <c r="FX53" s="251"/>
      <c r="FY53" s="250"/>
      <c r="FZ53" s="251"/>
      <c r="GA53" s="251"/>
      <c r="GB53" s="251"/>
      <c r="GC53" s="250"/>
      <c r="GD53" s="251"/>
      <c r="GE53" s="250"/>
      <c r="GF53" s="251"/>
      <c r="GG53" s="251"/>
      <c r="GH53" s="251"/>
      <c r="GI53" s="252"/>
      <c r="GJ53" s="252"/>
      <c r="GK53" s="252"/>
      <c r="GL53" s="252"/>
      <c r="GM53" s="252"/>
      <c r="GN53" s="252"/>
      <c r="HA53" s="253"/>
    </row>
    <row r="54" spans="1:209" s="202" customFormat="1" ht="24.95" customHeight="1" thickBot="1" x14ac:dyDescent="0.25">
      <c r="A54" s="71" t="s">
        <v>511</v>
      </c>
      <c r="B54" s="133">
        <v>595.29999999999995</v>
      </c>
      <c r="C54" s="133">
        <v>199.1</v>
      </c>
      <c r="D54" s="133"/>
      <c r="E54" s="133">
        <v>81.900000000000006</v>
      </c>
      <c r="F54" s="133">
        <v>84.9</v>
      </c>
      <c r="G54" s="133">
        <v>70.3</v>
      </c>
      <c r="H54" s="133">
        <v>63.3</v>
      </c>
      <c r="I54" s="133">
        <v>25.1</v>
      </c>
      <c r="J54" s="133">
        <v>0.3</v>
      </c>
      <c r="K54" s="133"/>
      <c r="L54" s="133"/>
      <c r="M54" s="133"/>
      <c r="N54" s="133"/>
      <c r="O54" s="133">
        <v>144.69999999999999</v>
      </c>
      <c r="P54" s="133">
        <v>147.19999999999999</v>
      </c>
      <c r="Q54" s="133">
        <v>148.4</v>
      </c>
      <c r="R54" s="133">
        <v>0</v>
      </c>
      <c r="S54" s="133">
        <v>0</v>
      </c>
      <c r="T54" s="133">
        <v>30.1</v>
      </c>
      <c r="U54" s="133">
        <v>71.400000000000006</v>
      </c>
      <c r="V54" s="133">
        <v>23.4</v>
      </c>
      <c r="W54" s="133">
        <v>83.332999999999998</v>
      </c>
      <c r="X54" s="133">
        <v>103.536</v>
      </c>
      <c r="Y54" s="133">
        <v>14.68</v>
      </c>
      <c r="Z54" s="133">
        <v>7.9</v>
      </c>
      <c r="AA54" s="133"/>
      <c r="AB54" s="133">
        <v>41.91</v>
      </c>
      <c r="AC54" s="133">
        <v>3.2519999999999998</v>
      </c>
      <c r="AD54" s="133">
        <v>3.7429999999999999</v>
      </c>
      <c r="AE54" s="133"/>
      <c r="AF54" s="133"/>
      <c r="AG54" s="133"/>
      <c r="AH54" s="133"/>
      <c r="AI54" s="133"/>
      <c r="AJ54" s="133"/>
      <c r="AK54" s="133">
        <v>86</v>
      </c>
      <c r="AL54" s="133"/>
      <c r="AM54" s="133">
        <v>128.1</v>
      </c>
      <c r="AN54" s="133">
        <v>59.4</v>
      </c>
      <c r="AO54" s="133">
        <v>10</v>
      </c>
      <c r="AP54" s="133">
        <v>4.8</v>
      </c>
      <c r="AQ54" s="133"/>
      <c r="AR54" s="133">
        <v>0</v>
      </c>
      <c r="AS54" s="133">
        <v>108</v>
      </c>
      <c r="AT54" s="133">
        <v>7.1</v>
      </c>
      <c r="AU54" s="133"/>
      <c r="AV54" s="133">
        <v>0</v>
      </c>
      <c r="AW54" s="133">
        <v>98.2</v>
      </c>
      <c r="AX54" s="133"/>
      <c r="AY54" s="133"/>
      <c r="AZ54" s="133"/>
      <c r="BA54" s="133"/>
      <c r="BB54" s="133"/>
      <c r="BC54" s="133"/>
      <c r="BD54" s="133"/>
      <c r="BE54" s="133">
        <v>172.2</v>
      </c>
      <c r="BF54" s="133">
        <v>171</v>
      </c>
      <c r="BG54" s="133">
        <v>189.7</v>
      </c>
      <c r="BH54" s="133">
        <v>269.89999999999998</v>
      </c>
      <c r="BI54" s="133">
        <v>74.7</v>
      </c>
      <c r="BJ54" s="133">
        <v>35.9</v>
      </c>
      <c r="BK54" s="133">
        <v>0</v>
      </c>
      <c r="BL54" s="133">
        <v>39</v>
      </c>
      <c r="BM54" s="133">
        <v>45.3</v>
      </c>
      <c r="BN54" s="133">
        <v>6</v>
      </c>
      <c r="BO54" s="133">
        <v>3.6</v>
      </c>
      <c r="BP54" s="133">
        <v>6.8</v>
      </c>
      <c r="BQ54" s="133">
        <v>10.7</v>
      </c>
      <c r="BR54" s="133">
        <v>49</v>
      </c>
      <c r="BS54" s="133"/>
      <c r="BT54" s="133"/>
      <c r="BU54" s="133"/>
      <c r="BV54" s="133"/>
      <c r="BW54" s="133">
        <v>59.1</v>
      </c>
      <c r="BX54" s="133"/>
      <c r="BY54" s="133">
        <v>182.9</v>
      </c>
      <c r="BZ54" s="133">
        <v>197.4</v>
      </c>
      <c r="CA54" s="133">
        <v>201.1</v>
      </c>
      <c r="CB54" s="133">
        <v>293.7</v>
      </c>
      <c r="CC54" s="133">
        <v>203.6</v>
      </c>
      <c r="CD54" s="133">
        <v>104.3</v>
      </c>
      <c r="CE54" s="133">
        <v>254.4</v>
      </c>
      <c r="CF54" s="133">
        <v>3.5</v>
      </c>
      <c r="CG54" s="133">
        <v>115.3</v>
      </c>
      <c r="CH54" s="133">
        <v>115.7</v>
      </c>
      <c r="CI54" s="133">
        <v>149.80000000000001</v>
      </c>
      <c r="CJ54" s="133">
        <v>136.80000000000001</v>
      </c>
      <c r="CK54" s="133">
        <v>81.2</v>
      </c>
      <c r="CL54" s="133"/>
      <c r="CM54" s="133"/>
      <c r="CN54" s="133"/>
      <c r="CO54" s="133"/>
      <c r="CP54" s="133"/>
      <c r="CQ54" s="133"/>
      <c r="CR54" s="133"/>
      <c r="CS54" s="133">
        <v>26.9</v>
      </c>
      <c r="CT54" s="133">
        <v>39.4</v>
      </c>
      <c r="CU54" s="133">
        <v>17.5</v>
      </c>
      <c r="CV54" s="133">
        <v>55.2</v>
      </c>
      <c r="CW54" s="133">
        <v>6.4</v>
      </c>
      <c r="CX54" s="133">
        <v>291.5</v>
      </c>
      <c r="CY54" s="133"/>
      <c r="CZ54" s="133"/>
      <c r="DA54" s="133">
        <v>29.3</v>
      </c>
      <c r="DB54" s="133"/>
      <c r="DC54" s="133">
        <v>14</v>
      </c>
      <c r="DD54" s="133">
        <v>13.9</v>
      </c>
      <c r="DE54" s="133">
        <v>3.2</v>
      </c>
      <c r="DF54" s="133">
        <v>1.6</v>
      </c>
      <c r="DG54" s="133">
        <v>1.2</v>
      </c>
      <c r="DH54" s="133">
        <v>2.1</v>
      </c>
      <c r="DI54" s="133">
        <v>7</v>
      </c>
      <c r="DJ54" s="133">
        <v>12.2</v>
      </c>
      <c r="DK54" s="133">
        <v>7</v>
      </c>
      <c r="DL54" s="133">
        <v>8.8000000000000007</v>
      </c>
      <c r="DM54" s="133">
        <v>6</v>
      </c>
      <c r="DN54" s="133">
        <v>17.899999999999999</v>
      </c>
      <c r="DO54" s="133">
        <v>3.6</v>
      </c>
      <c r="DP54" s="133">
        <v>5.8</v>
      </c>
      <c r="DQ54" s="133">
        <v>3.1</v>
      </c>
      <c r="DR54" s="133">
        <v>0.6</v>
      </c>
      <c r="DS54" s="133">
        <v>5.5</v>
      </c>
      <c r="DT54" s="133">
        <v>3.4</v>
      </c>
      <c r="DU54" s="133">
        <v>4.5999999999999996</v>
      </c>
      <c r="DV54" s="133">
        <v>4.8</v>
      </c>
      <c r="DW54" s="133">
        <v>3.5</v>
      </c>
      <c r="DX54" s="133">
        <v>2.5</v>
      </c>
      <c r="DY54" s="133">
        <v>13.4</v>
      </c>
      <c r="DZ54" s="133">
        <v>8.4</v>
      </c>
      <c r="EA54" s="133">
        <v>19.600000000000001</v>
      </c>
      <c r="EB54" s="133">
        <v>16.899999999999999</v>
      </c>
      <c r="EC54" s="133">
        <v>20.399999999999999</v>
      </c>
      <c r="ED54" s="133">
        <v>39.1</v>
      </c>
      <c r="EE54" s="133">
        <v>11.8</v>
      </c>
      <c r="EF54" s="133">
        <v>7.51</v>
      </c>
      <c r="EG54" s="133">
        <v>9.6999999999999993</v>
      </c>
      <c r="EH54" s="133">
        <v>21</v>
      </c>
      <c r="EI54" s="133">
        <v>7.2</v>
      </c>
      <c r="EJ54" s="133">
        <v>8.8000000000000007</v>
      </c>
      <c r="EK54" s="133">
        <v>0.5</v>
      </c>
      <c r="EL54" s="133">
        <v>0.8</v>
      </c>
      <c r="EM54" s="133">
        <v>0</v>
      </c>
      <c r="EN54" s="133">
        <v>0</v>
      </c>
      <c r="EO54" s="133">
        <v>0</v>
      </c>
      <c r="EP54" s="133">
        <v>0</v>
      </c>
      <c r="EQ54" s="133">
        <v>0</v>
      </c>
      <c r="ER54" s="133">
        <v>0</v>
      </c>
      <c r="ES54" s="133">
        <v>13.3</v>
      </c>
      <c r="ET54" s="133">
        <v>37.799999999999997</v>
      </c>
      <c r="EU54" s="133">
        <v>7.9</v>
      </c>
      <c r="EV54" s="133">
        <v>12.3</v>
      </c>
      <c r="EW54" s="133">
        <v>17.899999999999999</v>
      </c>
      <c r="EX54" s="133">
        <v>7.4</v>
      </c>
      <c r="EY54" s="254">
        <v>6498.1639999999998</v>
      </c>
      <c r="EZ54" s="254">
        <v>0</v>
      </c>
      <c r="FA54" s="254">
        <v>6498.1639999999998</v>
      </c>
      <c r="FB54" s="241"/>
      <c r="FC54" s="242"/>
      <c r="FD54" s="277">
        <v>4.9550000000000001</v>
      </c>
      <c r="FE54" s="277">
        <v>4.8</v>
      </c>
      <c r="FF54" s="277">
        <v>5.9</v>
      </c>
      <c r="FG54" s="278">
        <v>21.863399999999999</v>
      </c>
      <c r="FH54" s="278">
        <v>4.49</v>
      </c>
      <c r="FI54" s="278">
        <v>27.42839</v>
      </c>
      <c r="FJ54" s="278">
        <v>18.90802</v>
      </c>
      <c r="FK54" s="278">
        <v>7.5</v>
      </c>
      <c r="FL54" s="279"/>
      <c r="FM54" s="280">
        <v>43.12</v>
      </c>
      <c r="FN54" s="281">
        <v>138.96481</v>
      </c>
      <c r="FO54" s="259"/>
      <c r="FP54" s="259"/>
      <c r="FQ54" s="71">
        <v>1</v>
      </c>
      <c r="FR54" s="133">
        <f>[1]DESPACHO!B110</f>
        <v>2558.1161299999994</v>
      </c>
      <c r="FS54" s="133">
        <f>[1]DESPACHO!C110</f>
        <v>2558.1161299999994</v>
      </c>
      <c r="FT54" s="133">
        <f>[1]DESPACHO!D110</f>
        <v>448.53919000000002</v>
      </c>
      <c r="FU54" s="133">
        <f>[1]DESPACHO!E110</f>
        <v>651.84380099999998</v>
      </c>
      <c r="FV54" s="241"/>
      <c r="FW54" s="250"/>
      <c r="FX54" s="251"/>
      <c r="FY54" s="250"/>
      <c r="FZ54" s="251"/>
      <c r="GA54" s="251"/>
      <c r="GB54" s="251"/>
      <c r="GC54" s="250"/>
      <c r="GD54" s="251"/>
      <c r="GE54" s="250"/>
      <c r="GF54" s="251"/>
      <c r="GG54" s="251"/>
      <c r="GH54" s="251"/>
      <c r="GI54" s="252"/>
      <c r="GJ54" s="252"/>
      <c r="GK54" s="252"/>
      <c r="GL54" s="252"/>
      <c r="GM54" s="252"/>
      <c r="GN54" s="252"/>
      <c r="HA54" s="253"/>
    </row>
    <row r="55" spans="1:209" s="290" customFormat="1" ht="24.75" customHeight="1" thickBot="1" x14ac:dyDescent="0.3">
      <c r="A55" s="282" t="s">
        <v>512</v>
      </c>
      <c r="B55" s="147">
        <v>13148.6</v>
      </c>
      <c r="C55" s="147">
        <v>4362.4000000000015</v>
      </c>
      <c r="D55" s="147">
        <v>0</v>
      </c>
      <c r="E55" s="147">
        <v>2620.0499999999993</v>
      </c>
      <c r="F55" s="147">
        <v>1914.35</v>
      </c>
      <c r="G55" s="147">
        <v>1556.9500000000003</v>
      </c>
      <c r="H55" s="147">
        <v>1542.0500000000002</v>
      </c>
      <c r="I55" s="147">
        <v>665.34999999999991</v>
      </c>
      <c r="J55" s="147">
        <v>11.850000000000001</v>
      </c>
      <c r="K55" s="147">
        <v>0</v>
      </c>
      <c r="L55" s="147">
        <v>0</v>
      </c>
      <c r="M55" s="147">
        <v>0</v>
      </c>
      <c r="N55" s="147">
        <v>0</v>
      </c>
      <c r="O55" s="147">
        <v>3451.3000000000006</v>
      </c>
      <c r="P55" s="147">
        <v>3512.7999999999997</v>
      </c>
      <c r="Q55" s="147">
        <v>3544.45</v>
      </c>
      <c r="R55" s="147">
        <v>1201.3</v>
      </c>
      <c r="S55" s="147">
        <v>850.64999999999986</v>
      </c>
      <c r="T55" s="147">
        <v>1559.6</v>
      </c>
      <c r="U55" s="147">
        <v>1745.55</v>
      </c>
      <c r="V55" s="147">
        <v>607.54999999999984</v>
      </c>
      <c r="W55" s="147">
        <v>1706.5160000000001</v>
      </c>
      <c r="X55" s="147">
        <v>2522.2635000000005</v>
      </c>
      <c r="Y55" s="147">
        <v>483.18899999999996</v>
      </c>
      <c r="Z55" s="147">
        <v>191.10000000000005</v>
      </c>
      <c r="AA55" s="147">
        <v>0</v>
      </c>
      <c r="AB55" s="147">
        <v>1028.75</v>
      </c>
      <c r="AC55" s="147">
        <v>77.858500000000006</v>
      </c>
      <c r="AD55" s="147">
        <v>85.271499999999975</v>
      </c>
      <c r="AE55" s="147">
        <v>0</v>
      </c>
      <c r="AF55" s="147">
        <v>0</v>
      </c>
      <c r="AG55" s="147">
        <v>0</v>
      </c>
      <c r="AH55" s="147">
        <v>0</v>
      </c>
      <c r="AI55" s="147">
        <v>0</v>
      </c>
      <c r="AJ55" s="147">
        <v>0</v>
      </c>
      <c r="AK55" s="147">
        <v>1825.1999999999996</v>
      </c>
      <c r="AL55" s="147">
        <v>0</v>
      </c>
      <c r="AM55" s="283">
        <v>4209.25</v>
      </c>
      <c r="AN55" s="283">
        <v>1169.5999999999999</v>
      </c>
      <c r="AO55" s="283">
        <v>238.99999999999994</v>
      </c>
      <c r="AP55" s="283">
        <v>91.750000000000028</v>
      </c>
      <c r="AQ55" s="147">
        <v>0</v>
      </c>
      <c r="AR55" s="147">
        <v>391.90000000000009</v>
      </c>
      <c r="AS55" s="147">
        <v>2542.9000000000005</v>
      </c>
      <c r="AT55" s="147">
        <v>169.55000000000004</v>
      </c>
      <c r="AU55" s="147">
        <v>0</v>
      </c>
      <c r="AV55" s="147">
        <v>110.85</v>
      </c>
      <c r="AW55" s="147">
        <v>2303.9999999999991</v>
      </c>
      <c r="AX55" s="147">
        <v>0</v>
      </c>
      <c r="AY55" s="147">
        <v>0</v>
      </c>
      <c r="AZ55" s="147">
        <v>0</v>
      </c>
      <c r="BA55" s="147">
        <v>0</v>
      </c>
      <c r="BB55" s="147">
        <v>0</v>
      </c>
      <c r="BC55" s="147">
        <v>0</v>
      </c>
      <c r="BD55" s="147">
        <v>0</v>
      </c>
      <c r="BE55" s="147">
        <v>4097.1499999999996</v>
      </c>
      <c r="BF55" s="147">
        <v>4066.1499999999992</v>
      </c>
      <c r="BG55" s="147">
        <v>4522.4000000000005</v>
      </c>
      <c r="BH55" s="147">
        <v>6433.9999999999991</v>
      </c>
      <c r="BI55" s="147">
        <v>1782.8499999999997</v>
      </c>
      <c r="BJ55" s="147">
        <v>858.70000000000016</v>
      </c>
      <c r="BK55" s="147">
        <v>353.4</v>
      </c>
      <c r="BL55" s="147">
        <v>1064.8499999999999</v>
      </c>
      <c r="BM55" s="147">
        <v>876.25000000000011</v>
      </c>
      <c r="BN55" s="147">
        <v>177.89999999999995</v>
      </c>
      <c r="BO55" s="147">
        <v>120.95</v>
      </c>
      <c r="BP55" s="147">
        <v>163.85000000000008</v>
      </c>
      <c r="BQ55" s="147">
        <v>267.2000000000001</v>
      </c>
      <c r="BR55" s="147">
        <v>1635.45</v>
      </c>
      <c r="BS55" s="147">
        <v>0</v>
      </c>
      <c r="BT55" s="147">
        <v>0</v>
      </c>
      <c r="BU55" s="147">
        <v>0</v>
      </c>
      <c r="BV55" s="147">
        <v>0</v>
      </c>
      <c r="BW55" s="147">
        <v>1505.6000000000004</v>
      </c>
      <c r="BX55" s="147">
        <v>0</v>
      </c>
      <c r="BY55" s="147">
        <v>4353.8999999999996</v>
      </c>
      <c r="BZ55" s="147">
        <v>4714.8499999999995</v>
      </c>
      <c r="CA55" s="147">
        <v>4843.8499999999985</v>
      </c>
      <c r="CB55" s="147">
        <v>7005.5500000000011</v>
      </c>
      <c r="CC55" s="147">
        <v>4893.7500000000009</v>
      </c>
      <c r="CD55" s="147">
        <v>2548.0999999999995</v>
      </c>
      <c r="CE55" s="283">
        <v>4769.4999999999991</v>
      </c>
      <c r="CF55" s="283">
        <v>80.65000000000002</v>
      </c>
      <c r="CG55" s="147">
        <v>4090.7500000000005</v>
      </c>
      <c r="CH55" s="147">
        <v>4098.25</v>
      </c>
      <c r="CI55" s="147">
        <v>4286.0499999999993</v>
      </c>
      <c r="CJ55" s="147">
        <v>3797.7499999999995</v>
      </c>
      <c r="CK55" s="147">
        <v>2160.3000000000002</v>
      </c>
      <c r="CL55" s="147">
        <v>0</v>
      </c>
      <c r="CM55" s="147">
        <v>0</v>
      </c>
      <c r="CN55" s="147">
        <v>0</v>
      </c>
      <c r="CO55" s="147">
        <v>0</v>
      </c>
      <c r="CP55" s="147">
        <v>0</v>
      </c>
      <c r="CQ55" s="147">
        <v>0</v>
      </c>
      <c r="CR55" s="147">
        <v>0</v>
      </c>
      <c r="CS55" s="147">
        <v>2052.1000000000004</v>
      </c>
      <c r="CT55" s="147">
        <v>792.65</v>
      </c>
      <c r="CU55" s="147">
        <v>396.75</v>
      </c>
      <c r="CV55" s="147">
        <v>1339.5999999999997</v>
      </c>
      <c r="CW55" s="147">
        <v>155.94999999999999</v>
      </c>
      <c r="CX55" s="147">
        <v>6181.9</v>
      </c>
      <c r="CY55" s="147">
        <v>0</v>
      </c>
      <c r="CZ55" s="147">
        <v>0</v>
      </c>
      <c r="DA55" s="147">
        <v>697.29999999999973</v>
      </c>
      <c r="DB55" s="147">
        <v>0</v>
      </c>
      <c r="DC55" s="147">
        <v>353.6</v>
      </c>
      <c r="DD55" s="147">
        <v>326.85000000000008</v>
      </c>
      <c r="DE55" s="147">
        <v>71.149999999999977</v>
      </c>
      <c r="DF55" s="147">
        <v>35.749999999999979</v>
      </c>
      <c r="DG55" s="147">
        <v>26.650000000000023</v>
      </c>
      <c r="DH55" s="147">
        <v>49.199999999999974</v>
      </c>
      <c r="DI55" s="147">
        <v>167.90000000000003</v>
      </c>
      <c r="DJ55" s="147">
        <v>277.7000000000001</v>
      </c>
      <c r="DK55" s="147">
        <v>175.20000000000005</v>
      </c>
      <c r="DL55" s="147">
        <v>242.74999999999997</v>
      </c>
      <c r="DM55" s="147">
        <v>142.5</v>
      </c>
      <c r="DN55" s="147">
        <v>433.80000000000007</v>
      </c>
      <c r="DO55" s="147">
        <v>87.449999999999946</v>
      </c>
      <c r="DP55" s="147">
        <v>138.65000000000012</v>
      </c>
      <c r="DQ55" s="147">
        <v>74.05</v>
      </c>
      <c r="DR55" s="147">
        <v>23.000000000000004</v>
      </c>
      <c r="DS55" s="147">
        <v>101.95000000000002</v>
      </c>
      <c r="DT55" s="147">
        <v>84.300000000000011</v>
      </c>
      <c r="DU55" s="147">
        <v>114</v>
      </c>
      <c r="DV55" s="147">
        <v>118.94999999999999</v>
      </c>
      <c r="DW55" s="147">
        <v>83.500000000000043</v>
      </c>
      <c r="DX55" s="147">
        <v>60.350000000000016</v>
      </c>
      <c r="DY55" s="147">
        <v>331.95000000000005</v>
      </c>
      <c r="DZ55" s="147">
        <v>232.09999999999997</v>
      </c>
      <c r="EA55" s="147">
        <v>472.0000000000004</v>
      </c>
      <c r="EB55" s="147">
        <v>405.59999999999968</v>
      </c>
      <c r="EC55" s="147">
        <v>494.50000000000011</v>
      </c>
      <c r="ED55" s="147">
        <v>999.3499999999998</v>
      </c>
      <c r="EE55" s="147">
        <v>235.3</v>
      </c>
      <c r="EF55" s="147">
        <v>185.32999999999996</v>
      </c>
      <c r="EG55" s="147">
        <v>202.95000000000002</v>
      </c>
      <c r="EH55" s="147">
        <v>418.30000000000007</v>
      </c>
      <c r="EI55" s="147">
        <v>126.55000000000001</v>
      </c>
      <c r="EJ55" s="147">
        <v>234.40000000000006</v>
      </c>
      <c r="EK55" s="147">
        <v>13.149999999999995</v>
      </c>
      <c r="EL55" s="147">
        <v>22.499999999999982</v>
      </c>
      <c r="EM55" s="147">
        <v>130.75000000000003</v>
      </c>
      <c r="EN55" s="147">
        <v>128.6</v>
      </c>
      <c r="EO55" s="147">
        <v>171.1</v>
      </c>
      <c r="EP55" s="147">
        <v>148.19999999999999</v>
      </c>
      <c r="EQ55" s="147">
        <v>123.99999999999997</v>
      </c>
      <c r="ER55" s="147">
        <v>8.5000000000000018</v>
      </c>
      <c r="ES55" s="147">
        <v>395.14999999999992</v>
      </c>
      <c r="ET55" s="147">
        <v>1221.9000000000001</v>
      </c>
      <c r="EU55" s="147">
        <v>263.89999999999992</v>
      </c>
      <c r="EV55" s="147">
        <v>343.85</v>
      </c>
      <c r="EW55" s="147">
        <v>527.94999999999993</v>
      </c>
      <c r="EX55" s="147">
        <v>756.6</v>
      </c>
      <c r="EY55" s="147">
        <v>164413.67849999995</v>
      </c>
      <c r="EZ55" s="147">
        <v>0</v>
      </c>
      <c r="FA55" s="147">
        <v>164413.67849999995</v>
      </c>
      <c r="FB55" s="284">
        <v>0</v>
      </c>
      <c r="FC55" s="285">
        <v>0</v>
      </c>
      <c r="FD55" s="286">
        <v>64.82950000000001</v>
      </c>
      <c r="FE55" s="286">
        <v>94.749999999999986</v>
      </c>
      <c r="FF55" s="286">
        <v>206.1</v>
      </c>
      <c r="FG55" s="286">
        <v>241.94685000000001</v>
      </c>
      <c r="FH55" s="286">
        <v>151.54309499999999</v>
      </c>
      <c r="FI55" s="286">
        <v>654.49195499999996</v>
      </c>
      <c r="FJ55" s="286">
        <v>449.69136000000003</v>
      </c>
      <c r="FK55" s="286">
        <v>180</v>
      </c>
      <c r="FL55" s="286">
        <v>0</v>
      </c>
      <c r="FM55" s="286">
        <v>1030.5400000000002</v>
      </c>
      <c r="FN55" s="286">
        <v>3073.8927600000002</v>
      </c>
      <c r="FO55" s="284" t="s">
        <v>513</v>
      </c>
      <c r="FP55" s="287"/>
      <c r="FQ55" s="282" t="s">
        <v>512</v>
      </c>
      <c r="FR55" s="147">
        <f t="shared" ref="FR55:FS55" si="0">SUM(FR7:FR54)/2</f>
        <v>57073.877449999949</v>
      </c>
      <c r="FS55" s="147">
        <f t="shared" si="0"/>
        <v>57073.877449999949</v>
      </c>
      <c r="FT55" s="147">
        <f t="shared" ref="FT55:FU55" si="1">SUM(FT7:FT54)/2</f>
        <v>14967.806609999996</v>
      </c>
      <c r="FU55" s="147">
        <f t="shared" si="1"/>
        <v>16458.216112499998</v>
      </c>
      <c r="FV55" s="288"/>
      <c r="FW55" s="289"/>
      <c r="FX55" s="289"/>
      <c r="FY55" s="289"/>
      <c r="FZ55" s="289"/>
      <c r="GA55" s="289"/>
      <c r="GB55" s="289"/>
      <c r="GC55" s="289"/>
      <c r="GD55" s="289"/>
      <c r="GE55" s="289"/>
      <c r="GF55" s="289"/>
      <c r="GG55" s="289"/>
      <c r="GH55" s="289"/>
      <c r="HA55" s="289"/>
    </row>
    <row r="56" spans="1:209" s="291" customFormat="1" ht="12" customHeight="1" x14ac:dyDescent="0.2">
      <c r="B56" s="61" t="s">
        <v>162</v>
      </c>
      <c r="C56" s="61" t="s">
        <v>162</v>
      </c>
      <c r="D56" s="61" t="s">
        <v>159</v>
      </c>
      <c r="E56" s="61" t="s">
        <v>162</v>
      </c>
      <c r="F56" s="61" t="s">
        <v>162</v>
      </c>
      <c r="G56" s="61" t="s">
        <v>162</v>
      </c>
      <c r="H56" s="61" t="s">
        <v>162</v>
      </c>
      <c r="I56" s="61" t="s">
        <v>162</v>
      </c>
      <c r="J56" s="292" t="s">
        <v>162</v>
      </c>
      <c r="K56" s="61" t="s">
        <v>163</v>
      </c>
      <c r="L56" s="61" t="s">
        <v>163</v>
      </c>
      <c r="M56" s="61" t="s">
        <v>163</v>
      </c>
      <c r="N56" s="61" t="s">
        <v>163</v>
      </c>
      <c r="O56" s="61" t="s">
        <v>163</v>
      </c>
      <c r="P56" s="61" t="s">
        <v>163</v>
      </c>
      <c r="Q56" s="61" t="s">
        <v>163</v>
      </c>
      <c r="R56" s="61" t="s">
        <v>168</v>
      </c>
      <c r="S56" s="61" t="s">
        <v>168</v>
      </c>
      <c r="T56" s="61" t="s">
        <v>165</v>
      </c>
      <c r="U56" s="61" t="s">
        <v>162</v>
      </c>
      <c r="V56" s="61" t="s">
        <v>162</v>
      </c>
      <c r="W56" s="61" t="s">
        <v>162</v>
      </c>
      <c r="X56" s="61" t="s">
        <v>162</v>
      </c>
      <c r="Y56" s="61" t="s">
        <v>162</v>
      </c>
      <c r="Z56" s="61" t="s">
        <v>162</v>
      </c>
      <c r="AA56" s="61" t="s">
        <v>162</v>
      </c>
      <c r="AB56" s="61" t="s">
        <v>162</v>
      </c>
      <c r="AC56" s="61" t="s">
        <v>166</v>
      </c>
      <c r="AD56" s="61" t="s">
        <v>158</v>
      </c>
      <c r="AE56" s="61" t="s">
        <v>158</v>
      </c>
      <c r="AF56" s="61" t="s">
        <v>163</v>
      </c>
      <c r="AG56" s="61" t="s">
        <v>163</v>
      </c>
      <c r="AH56" s="61" t="s">
        <v>163</v>
      </c>
      <c r="AI56" s="61" t="s">
        <v>163</v>
      </c>
      <c r="AJ56" s="61" t="s">
        <v>159</v>
      </c>
      <c r="AK56" s="61" t="s">
        <v>159</v>
      </c>
      <c r="AL56" s="61" t="s">
        <v>159</v>
      </c>
      <c r="AM56" s="292" t="s">
        <v>158</v>
      </c>
      <c r="AN56" s="292" t="s">
        <v>158</v>
      </c>
      <c r="AO56" s="292" t="s">
        <v>158</v>
      </c>
      <c r="AP56" s="292" t="s">
        <v>158</v>
      </c>
      <c r="AQ56" s="61" t="s">
        <v>163</v>
      </c>
      <c r="AR56" s="61" t="s">
        <v>163</v>
      </c>
      <c r="AS56" s="61" t="s">
        <v>166</v>
      </c>
      <c r="AT56" s="61" t="s">
        <v>166</v>
      </c>
      <c r="AU56" s="61" t="s">
        <v>166</v>
      </c>
      <c r="AV56" s="61" t="s">
        <v>163</v>
      </c>
      <c r="AW56" s="291" t="s">
        <v>162</v>
      </c>
      <c r="AX56" s="61" t="s">
        <v>167</v>
      </c>
      <c r="AY56" s="61" t="s">
        <v>167</v>
      </c>
      <c r="AZ56" s="61" t="s">
        <v>167</v>
      </c>
      <c r="BA56" s="61" t="s">
        <v>167</v>
      </c>
      <c r="BB56" s="61" t="s">
        <v>167</v>
      </c>
      <c r="BC56" s="61" t="s">
        <v>167</v>
      </c>
      <c r="BD56" s="61" t="s">
        <v>167</v>
      </c>
      <c r="BE56" s="293" t="s">
        <v>163</v>
      </c>
      <c r="BF56" s="293" t="s">
        <v>163</v>
      </c>
      <c r="BG56" s="293" t="s">
        <v>163</v>
      </c>
      <c r="BH56" s="293" t="s">
        <v>163</v>
      </c>
      <c r="BI56" s="293" t="s">
        <v>163</v>
      </c>
      <c r="BJ56" s="293" t="s">
        <v>163</v>
      </c>
      <c r="BK56" s="61" t="s">
        <v>168</v>
      </c>
      <c r="BL56" s="61" t="s">
        <v>165</v>
      </c>
      <c r="BM56" s="61" t="s">
        <v>165</v>
      </c>
      <c r="BN56" s="61" t="s">
        <v>165</v>
      </c>
      <c r="BO56" s="61" t="s">
        <v>165</v>
      </c>
      <c r="BP56" s="61" t="s">
        <v>166</v>
      </c>
      <c r="BQ56" s="61" t="s">
        <v>166</v>
      </c>
      <c r="BR56" s="61" t="s">
        <v>166</v>
      </c>
      <c r="BS56" s="61" t="s">
        <v>166</v>
      </c>
      <c r="BT56" s="61" t="s">
        <v>167</v>
      </c>
      <c r="BU56" s="61" t="s">
        <v>167</v>
      </c>
      <c r="BV56" s="61" t="s">
        <v>167</v>
      </c>
      <c r="BW56" s="291" t="s">
        <v>166</v>
      </c>
      <c r="BX56" s="291" t="s">
        <v>166</v>
      </c>
      <c r="BY56" s="61" t="s">
        <v>163</v>
      </c>
      <c r="BZ56" s="61" t="s">
        <v>163</v>
      </c>
      <c r="CA56" s="61" t="s">
        <v>163</v>
      </c>
      <c r="CB56" s="61" t="s">
        <v>163</v>
      </c>
      <c r="CC56" s="61" t="s">
        <v>163</v>
      </c>
      <c r="CD56" s="61" t="s">
        <v>163</v>
      </c>
      <c r="CE56" s="61" t="s">
        <v>162</v>
      </c>
      <c r="CF56" s="61" t="s">
        <v>162</v>
      </c>
      <c r="CG56" s="61" t="s">
        <v>163</v>
      </c>
      <c r="CH56" s="61" t="s">
        <v>163</v>
      </c>
      <c r="CI56" s="61" t="s">
        <v>163</v>
      </c>
      <c r="CJ56" s="61" t="s">
        <v>163</v>
      </c>
      <c r="CK56" s="61" t="s">
        <v>163</v>
      </c>
      <c r="CL56" s="61" t="s">
        <v>159</v>
      </c>
      <c r="CM56" s="61" t="s">
        <v>159</v>
      </c>
      <c r="CN56" s="61" t="s">
        <v>159</v>
      </c>
      <c r="CO56" s="61" t="s">
        <v>167</v>
      </c>
      <c r="CP56" s="61" t="s">
        <v>167</v>
      </c>
      <c r="CQ56" s="61" t="s">
        <v>167</v>
      </c>
      <c r="CR56" s="61" t="s">
        <v>167</v>
      </c>
      <c r="CS56" s="61" t="s">
        <v>162</v>
      </c>
      <c r="CT56" s="61" t="s">
        <v>162</v>
      </c>
      <c r="CU56" s="61" t="s">
        <v>162</v>
      </c>
      <c r="CV56" s="61" t="s">
        <v>166</v>
      </c>
      <c r="CW56" s="61" t="s">
        <v>162</v>
      </c>
      <c r="CX56" s="61" t="s">
        <v>162</v>
      </c>
      <c r="CY56" s="61" t="s">
        <v>163</v>
      </c>
      <c r="CZ56" s="61" t="s">
        <v>167</v>
      </c>
      <c r="DA56" s="61" t="s">
        <v>163</v>
      </c>
      <c r="DB56" s="61" t="s">
        <v>163</v>
      </c>
      <c r="DC56" s="61" t="s">
        <v>163</v>
      </c>
      <c r="DD56" s="61" t="s">
        <v>159</v>
      </c>
      <c r="DE56" s="61" t="s">
        <v>163</v>
      </c>
      <c r="DF56" s="61" t="s">
        <v>163</v>
      </c>
      <c r="DG56" s="61" t="s">
        <v>163</v>
      </c>
      <c r="DH56" s="61" t="s">
        <v>163</v>
      </c>
      <c r="DI56" s="61" t="s">
        <v>158</v>
      </c>
      <c r="DJ56" s="61" t="s">
        <v>162</v>
      </c>
      <c r="DK56" s="61" t="s">
        <v>162</v>
      </c>
      <c r="DL56" s="61" t="s">
        <v>162</v>
      </c>
      <c r="DM56" s="61" t="s">
        <v>158</v>
      </c>
      <c r="DN56" s="61" t="s">
        <v>162</v>
      </c>
      <c r="DO56" s="61" t="s">
        <v>162</v>
      </c>
      <c r="DP56" s="61" t="s">
        <v>158</v>
      </c>
      <c r="DQ56" s="61" t="s">
        <v>162</v>
      </c>
      <c r="DR56" s="61" t="s">
        <v>162</v>
      </c>
      <c r="DS56" s="61" t="s">
        <v>166</v>
      </c>
      <c r="DT56" s="61" t="s">
        <v>166</v>
      </c>
      <c r="DU56" s="61" t="s">
        <v>166</v>
      </c>
      <c r="DV56" s="61" t="s">
        <v>166</v>
      </c>
      <c r="DW56" s="61" t="s">
        <v>162</v>
      </c>
      <c r="DX56" s="61" t="s">
        <v>162</v>
      </c>
      <c r="DY56" s="61" t="s">
        <v>162</v>
      </c>
      <c r="DZ56" s="61" t="s">
        <v>158</v>
      </c>
      <c r="EA56" s="61" t="s">
        <v>162</v>
      </c>
      <c r="EB56" s="61" t="s">
        <v>162</v>
      </c>
      <c r="EC56" s="61" t="s">
        <v>162</v>
      </c>
      <c r="ED56" s="61" t="s">
        <v>162</v>
      </c>
      <c r="EE56" s="61" t="s">
        <v>162</v>
      </c>
      <c r="EF56" s="61" t="s">
        <v>159</v>
      </c>
      <c r="EG56" s="61" t="s">
        <v>159</v>
      </c>
      <c r="EH56" s="61" t="s">
        <v>162</v>
      </c>
      <c r="EI56" s="61" t="s">
        <v>162</v>
      </c>
      <c r="EJ56" s="61" t="s">
        <v>158</v>
      </c>
      <c r="EK56" s="61" t="s">
        <v>162</v>
      </c>
      <c r="EL56" s="61" t="s">
        <v>162</v>
      </c>
      <c r="EM56" s="61" t="s">
        <v>168</v>
      </c>
      <c r="EN56" s="61" t="s">
        <v>168</v>
      </c>
      <c r="EO56" s="61" t="s">
        <v>168</v>
      </c>
      <c r="EP56" s="61" t="s">
        <v>168</v>
      </c>
      <c r="EQ56" s="61" t="s">
        <v>168</v>
      </c>
      <c r="ER56" s="61" t="s">
        <v>164</v>
      </c>
      <c r="ES56" s="61" t="s">
        <v>165</v>
      </c>
      <c r="ET56" s="61" t="s">
        <v>165</v>
      </c>
      <c r="EU56" s="61" t="s">
        <v>161</v>
      </c>
      <c r="EV56" s="61" t="s">
        <v>161</v>
      </c>
      <c r="EW56" s="61" t="s">
        <v>161</v>
      </c>
      <c r="EX56" s="61" t="s">
        <v>161</v>
      </c>
      <c r="EY56" s="61" t="s">
        <v>274</v>
      </c>
      <c r="EZ56" s="61" t="s">
        <v>274</v>
      </c>
      <c r="FA56" s="61" t="s">
        <v>274</v>
      </c>
      <c r="FB56" s="61"/>
      <c r="FD56" s="294" t="s">
        <v>162</v>
      </c>
      <c r="FE56" s="294" t="s">
        <v>158</v>
      </c>
      <c r="FF56" s="294" t="s">
        <v>158</v>
      </c>
      <c r="FG56" s="294" t="s">
        <v>158</v>
      </c>
      <c r="FH56" s="294" t="s">
        <v>158</v>
      </c>
      <c r="FI56" s="295" t="s">
        <v>159</v>
      </c>
      <c r="FJ56" s="295" t="s">
        <v>159</v>
      </c>
      <c r="FK56" s="294" t="s">
        <v>158</v>
      </c>
      <c r="FL56" s="295" t="s">
        <v>159</v>
      </c>
      <c r="FM56" s="295" t="s">
        <v>159</v>
      </c>
      <c r="FN56" s="296"/>
      <c r="FO56" s="296"/>
      <c r="FP56" s="296"/>
      <c r="FQ56" s="296"/>
      <c r="FR56" s="297"/>
      <c r="FS56" s="296"/>
      <c r="FT56" s="296"/>
      <c r="FU56" s="296"/>
      <c r="FW56" s="61"/>
      <c r="FX56" s="61"/>
      <c r="FY56" s="61"/>
      <c r="FZ56" s="61"/>
      <c r="GA56" s="61"/>
      <c r="GB56" s="61"/>
      <c r="GC56" s="61"/>
      <c r="GD56" s="61"/>
      <c r="GE56" s="61"/>
      <c r="GF56" s="61"/>
      <c r="GG56" s="61"/>
      <c r="GH56" s="61"/>
      <c r="HA56" s="61"/>
    </row>
    <row r="57" spans="1:209" s="291" customFormat="1" ht="12" customHeight="1" x14ac:dyDescent="0.2">
      <c r="B57" s="61" t="s">
        <v>172</v>
      </c>
      <c r="C57" s="61" t="s">
        <v>172</v>
      </c>
      <c r="D57" s="61" t="s">
        <v>173</v>
      </c>
      <c r="E57" s="61" t="s">
        <v>172</v>
      </c>
      <c r="F57" s="61" t="s">
        <v>172</v>
      </c>
      <c r="G57" s="61" t="s">
        <v>172</v>
      </c>
      <c r="H57" s="61" t="s">
        <v>172</v>
      </c>
      <c r="I57" s="61" t="s">
        <v>172</v>
      </c>
      <c r="J57" s="292" t="s">
        <v>172</v>
      </c>
      <c r="K57" s="61" t="s">
        <v>173</v>
      </c>
      <c r="L57" s="61" t="s">
        <v>173</v>
      </c>
      <c r="M57" s="61" t="s">
        <v>173</v>
      </c>
      <c r="N57" s="61" t="s">
        <v>173</v>
      </c>
      <c r="O57" s="61" t="s">
        <v>173</v>
      </c>
      <c r="P57" s="61" t="s">
        <v>173</v>
      </c>
      <c r="Q57" s="61" t="s">
        <v>173</v>
      </c>
      <c r="R57" s="61" t="s">
        <v>171</v>
      </c>
      <c r="S57" s="61" t="s">
        <v>171</v>
      </c>
      <c r="T57" s="61" t="s">
        <v>174</v>
      </c>
      <c r="U57" s="61" t="s">
        <v>172</v>
      </c>
      <c r="V57" s="61" t="s">
        <v>172</v>
      </c>
      <c r="W57" s="61" t="s">
        <v>172</v>
      </c>
      <c r="X57" s="61" t="s">
        <v>172</v>
      </c>
      <c r="Y57" s="61" t="s">
        <v>172</v>
      </c>
      <c r="Z57" s="61" t="s">
        <v>172</v>
      </c>
      <c r="AA57" s="61" t="s">
        <v>172</v>
      </c>
      <c r="AB57" s="61" t="s">
        <v>172</v>
      </c>
      <c r="AC57" s="61" t="s">
        <v>172</v>
      </c>
      <c r="AD57" s="61" t="s">
        <v>172</v>
      </c>
      <c r="AE57" s="61" t="s">
        <v>172</v>
      </c>
      <c r="AF57" s="61" t="s">
        <v>173</v>
      </c>
      <c r="AG57" s="61" t="s">
        <v>173</v>
      </c>
      <c r="AH57" s="61" t="s">
        <v>173</v>
      </c>
      <c r="AI57" s="61" t="s">
        <v>173</v>
      </c>
      <c r="AJ57" s="61" t="s">
        <v>173</v>
      </c>
      <c r="AK57" s="61" t="s">
        <v>173</v>
      </c>
      <c r="AL57" s="61" t="s">
        <v>173</v>
      </c>
      <c r="AM57" s="292" t="s">
        <v>172</v>
      </c>
      <c r="AN57" s="292" t="s">
        <v>172</v>
      </c>
      <c r="AO57" s="292" t="s">
        <v>172</v>
      </c>
      <c r="AP57" s="292" t="s">
        <v>172</v>
      </c>
      <c r="AQ57" s="61" t="s">
        <v>173</v>
      </c>
      <c r="AR57" s="61" t="s">
        <v>173</v>
      </c>
      <c r="AS57" s="61" t="s">
        <v>172</v>
      </c>
      <c r="AT57" s="61" t="s">
        <v>172</v>
      </c>
      <c r="AU57" s="61" t="s">
        <v>172</v>
      </c>
      <c r="AV57" s="61" t="s">
        <v>173</v>
      </c>
      <c r="AW57" s="291" t="s">
        <v>172</v>
      </c>
      <c r="AX57" s="61" t="s">
        <v>173</v>
      </c>
      <c r="AY57" s="61" t="s">
        <v>173</v>
      </c>
      <c r="AZ57" s="61" t="s">
        <v>173</v>
      </c>
      <c r="BA57" s="61" t="s">
        <v>173</v>
      </c>
      <c r="BB57" s="61" t="s">
        <v>173</v>
      </c>
      <c r="BC57" s="61" t="s">
        <v>173</v>
      </c>
      <c r="BD57" s="61" t="s">
        <v>173</v>
      </c>
      <c r="BE57" s="293" t="s">
        <v>173</v>
      </c>
      <c r="BF57" s="293" t="s">
        <v>173</v>
      </c>
      <c r="BG57" s="293" t="s">
        <v>173</v>
      </c>
      <c r="BH57" s="293" t="s">
        <v>173</v>
      </c>
      <c r="BI57" s="293" t="s">
        <v>173</v>
      </c>
      <c r="BJ57" s="293" t="s">
        <v>173</v>
      </c>
      <c r="BK57" s="61" t="s">
        <v>171</v>
      </c>
      <c r="BL57" s="61" t="s">
        <v>174</v>
      </c>
      <c r="BM57" s="61" t="s">
        <v>174</v>
      </c>
      <c r="BN57" s="61" t="s">
        <v>174</v>
      </c>
      <c r="BO57" s="61" t="s">
        <v>174</v>
      </c>
      <c r="BP57" s="61" t="s">
        <v>172</v>
      </c>
      <c r="BQ57" s="61" t="s">
        <v>172</v>
      </c>
      <c r="BR57" s="61" t="s">
        <v>172</v>
      </c>
      <c r="BS57" s="61" t="s">
        <v>172</v>
      </c>
      <c r="BT57" s="61" t="s">
        <v>173</v>
      </c>
      <c r="BU57" s="61" t="s">
        <v>173</v>
      </c>
      <c r="BV57" s="61" t="s">
        <v>173</v>
      </c>
      <c r="BW57" s="291" t="s">
        <v>172</v>
      </c>
      <c r="BX57" s="291" t="s">
        <v>172</v>
      </c>
      <c r="BY57" s="61" t="s">
        <v>173</v>
      </c>
      <c r="BZ57" s="61" t="s">
        <v>173</v>
      </c>
      <c r="CA57" s="61" t="s">
        <v>173</v>
      </c>
      <c r="CB57" s="61" t="s">
        <v>173</v>
      </c>
      <c r="CC57" s="292" t="s">
        <v>173</v>
      </c>
      <c r="CD57" s="61" t="s">
        <v>173</v>
      </c>
      <c r="CE57" s="292" t="s">
        <v>172</v>
      </c>
      <c r="CF57" s="292" t="s">
        <v>172</v>
      </c>
      <c r="CG57" s="61" t="s">
        <v>173</v>
      </c>
      <c r="CH57" s="61" t="s">
        <v>173</v>
      </c>
      <c r="CI57" s="61" t="s">
        <v>173</v>
      </c>
      <c r="CJ57" s="61" t="s">
        <v>173</v>
      </c>
      <c r="CK57" s="61" t="s">
        <v>173</v>
      </c>
      <c r="CL57" s="61" t="s">
        <v>173</v>
      </c>
      <c r="CM57" s="61" t="s">
        <v>173</v>
      </c>
      <c r="CN57" s="61" t="s">
        <v>173</v>
      </c>
      <c r="CO57" s="61" t="s">
        <v>173</v>
      </c>
      <c r="CP57" s="61" t="s">
        <v>173</v>
      </c>
      <c r="CQ57" s="61" t="s">
        <v>173</v>
      </c>
      <c r="CR57" s="61" t="s">
        <v>173</v>
      </c>
      <c r="CS57" s="61" t="s">
        <v>172</v>
      </c>
      <c r="CT57" s="61" t="s">
        <v>172</v>
      </c>
      <c r="CU57" s="61" t="s">
        <v>172</v>
      </c>
      <c r="CV57" s="61" t="s">
        <v>172</v>
      </c>
      <c r="CW57" s="61" t="s">
        <v>172</v>
      </c>
      <c r="CX57" s="61" t="s">
        <v>172</v>
      </c>
      <c r="CY57" s="61" t="s">
        <v>173</v>
      </c>
      <c r="CZ57" s="61" t="s">
        <v>173</v>
      </c>
      <c r="DA57" s="61" t="s">
        <v>173</v>
      </c>
      <c r="DB57" s="61" t="s">
        <v>173</v>
      </c>
      <c r="DC57" s="61" t="s">
        <v>173</v>
      </c>
      <c r="DD57" s="61" t="s">
        <v>173</v>
      </c>
      <c r="DE57" s="61" t="s">
        <v>173</v>
      </c>
      <c r="DF57" s="61" t="s">
        <v>173</v>
      </c>
      <c r="DG57" s="61" t="s">
        <v>173</v>
      </c>
      <c r="DH57" s="61" t="s">
        <v>173</v>
      </c>
      <c r="DI57" s="61" t="s">
        <v>172</v>
      </c>
      <c r="DJ57" s="61" t="s">
        <v>172</v>
      </c>
      <c r="DK57" s="61" t="s">
        <v>172</v>
      </c>
      <c r="DL57" s="61" t="s">
        <v>172</v>
      </c>
      <c r="DM57" s="61" t="s">
        <v>172</v>
      </c>
      <c r="DN57" s="61" t="s">
        <v>172</v>
      </c>
      <c r="DO57" s="61" t="s">
        <v>172</v>
      </c>
      <c r="DP57" s="61" t="s">
        <v>172</v>
      </c>
      <c r="DQ57" s="61" t="s">
        <v>172</v>
      </c>
      <c r="DR57" s="61" t="s">
        <v>172</v>
      </c>
      <c r="DS57" s="61" t="s">
        <v>172</v>
      </c>
      <c r="DT57" s="61" t="s">
        <v>172</v>
      </c>
      <c r="DU57" s="61" t="s">
        <v>172</v>
      </c>
      <c r="DV57" s="61" t="s">
        <v>172</v>
      </c>
      <c r="DW57" s="61" t="s">
        <v>172</v>
      </c>
      <c r="DX57" s="61" t="s">
        <v>172</v>
      </c>
      <c r="DY57" s="61" t="s">
        <v>172</v>
      </c>
      <c r="DZ57" s="61" t="s">
        <v>172</v>
      </c>
      <c r="EA57" s="61" t="s">
        <v>172</v>
      </c>
      <c r="EB57" s="61" t="s">
        <v>172</v>
      </c>
      <c r="EC57" s="61" t="s">
        <v>172</v>
      </c>
      <c r="ED57" s="61" t="s">
        <v>172</v>
      </c>
      <c r="EE57" s="61" t="s">
        <v>172</v>
      </c>
      <c r="EF57" s="61" t="s">
        <v>173</v>
      </c>
      <c r="EG57" s="61" t="s">
        <v>173</v>
      </c>
      <c r="EH57" s="61" t="s">
        <v>172</v>
      </c>
      <c r="EI57" s="61" t="s">
        <v>172</v>
      </c>
      <c r="EJ57" s="61" t="s">
        <v>172</v>
      </c>
      <c r="EK57" s="61" t="s">
        <v>172</v>
      </c>
      <c r="EL57" s="61" t="s">
        <v>172</v>
      </c>
      <c r="EM57" s="61" t="s">
        <v>171</v>
      </c>
      <c r="EN57" s="61" t="s">
        <v>171</v>
      </c>
      <c r="EO57" s="61" t="s">
        <v>171</v>
      </c>
      <c r="EP57" s="61" t="s">
        <v>171</v>
      </c>
      <c r="EQ57" s="61" t="s">
        <v>171</v>
      </c>
      <c r="ER57" s="61" t="s">
        <v>171</v>
      </c>
      <c r="ES57" s="61" t="s">
        <v>174</v>
      </c>
      <c r="ET57" s="61" t="s">
        <v>174</v>
      </c>
      <c r="EU57" s="61" t="s">
        <v>174</v>
      </c>
      <c r="EV57" s="61" t="s">
        <v>174</v>
      </c>
      <c r="EW57" s="61" t="s">
        <v>174</v>
      </c>
      <c r="EX57" s="61" t="s">
        <v>174</v>
      </c>
      <c r="EY57" s="61" t="s">
        <v>274</v>
      </c>
      <c r="EZ57" s="61" t="s">
        <v>274</v>
      </c>
      <c r="FA57" s="61" t="s">
        <v>274</v>
      </c>
      <c r="FB57" s="61"/>
      <c r="FD57" s="294" t="s">
        <v>514</v>
      </c>
      <c r="FE57" s="294" t="s">
        <v>514</v>
      </c>
      <c r="FF57" s="294" t="s">
        <v>514</v>
      </c>
      <c r="FG57" s="294" t="s">
        <v>514</v>
      </c>
      <c r="FH57" s="294" t="s">
        <v>514</v>
      </c>
      <c r="FI57" s="295" t="s">
        <v>515</v>
      </c>
      <c r="FJ57" s="295" t="s">
        <v>515</v>
      </c>
      <c r="FK57" s="294" t="s">
        <v>514</v>
      </c>
      <c r="FL57" s="295" t="s">
        <v>515</v>
      </c>
      <c r="FM57" s="295" t="s">
        <v>515</v>
      </c>
      <c r="FN57" s="296"/>
      <c r="FO57" s="296"/>
      <c r="FP57" s="296"/>
      <c r="FQ57" s="296"/>
      <c r="FR57" s="297"/>
      <c r="FS57" s="296"/>
      <c r="FT57" s="296"/>
      <c r="FU57" s="296"/>
      <c r="FW57" s="61"/>
      <c r="FX57" s="61"/>
      <c r="FY57" s="61"/>
      <c r="FZ57" s="61"/>
      <c r="GA57" s="61"/>
      <c r="GB57" s="61"/>
      <c r="GC57" s="61"/>
      <c r="GD57" s="61"/>
      <c r="GE57" s="61"/>
      <c r="GF57" s="61"/>
      <c r="GG57" s="61"/>
      <c r="GH57" s="61"/>
      <c r="HA57" s="61"/>
    </row>
    <row r="58" spans="1:209" s="291" customFormat="1" ht="12" customHeight="1" x14ac:dyDescent="0.2">
      <c r="B58" s="61" t="s">
        <v>170</v>
      </c>
      <c r="C58" s="61" t="s">
        <v>170</v>
      </c>
      <c r="D58" s="61" t="s">
        <v>137</v>
      </c>
      <c r="E58" s="61" t="s">
        <v>170</v>
      </c>
      <c r="F58" s="61" t="s">
        <v>170</v>
      </c>
      <c r="G58" s="61" t="s">
        <v>170</v>
      </c>
      <c r="H58" s="61" t="s">
        <v>170</v>
      </c>
      <c r="I58" s="61" t="s">
        <v>170</v>
      </c>
      <c r="J58" s="292" t="s">
        <v>170</v>
      </c>
      <c r="K58" s="61" t="s">
        <v>170</v>
      </c>
      <c r="L58" s="61" t="s">
        <v>170</v>
      </c>
      <c r="M58" s="61" t="s">
        <v>170</v>
      </c>
      <c r="N58" s="61" t="s">
        <v>170</v>
      </c>
      <c r="O58" s="61" t="s">
        <v>170</v>
      </c>
      <c r="P58" s="61" t="s">
        <v>170</v>
      </c>
      <c r="Q58" s="61" t="s">
        <v>170</v>
      </c>
      <c r="R58" s="61" t="s">
        <v>171</v>
      </c>
      <c r="S58" s="61" t="s">
        <v>171</v>
      </c>
      <c r="T58" s="61" t="s">
        <v>170</v>
      </c>
      <c r="U58" s="61" t="s">
        <v>170</v>
      </c>
      <c r="V58" s="61" t="s">
        <v>170</v>
      </c>
      <c r="W58" s="61" t="s">
        <v>170</v>
      </c>
      <c r="X58" s="61" t="s">
        <v>170</v>
      </c>
      <c r="Y58" s="61" t="s">
        <v>170</v>
      </c>
      <c r="Z58" s="61" t="s">
        <v>170</v>
      </c>
      <c r="AA58" s="61" t="s">
        <v>170</v>
      </c>
      <c r="AB58" s="61" t="s">
        <v>170</v>
      </c>
      <c r="AC58" s="61" t="s">
        <v>171</v>
      </c>
      <c r="AD58" s="61" t="s">
        <v>137</v>
      </c>
      <c r="AE58" s="61" t="s">
        <v>137</v>
      </c>
      <c r="AF58" s="61" t="s">
        <v>170</v>
      </c>
      <c r="AG58" s="61" t="s">
        <v>170</v>
      </c>
      <c r="AH58" s="61" t="s">
        <v>170</v>
      </c>
      <c r="AI58" s="61" t="s">
        <v>170</v>
      </c>
      <c r="AJ58" s="61" t="s">
        <v>137</v>
      </c>
      <c r="AK58" s="61" t="s">
        <v>137</v>
      </c>
      <c r="AL58" s="61" t="s">
        <v>137</v>
      </c>
      <c r="AM58" s="292" t="s">
        <v>137</v>
      </c>
      <c r="AN58" s="292" t="s">
        <v>137</v>
      </c>
      <c r="AO58" s="292" t="s">
        <v>137</v>
      </c>
      <c r="AP58" s="292" t="s">
        <v>137</v>
      </c>
      <c r="AQ58" s="61" t="s">
        <v>170</v>
      </c>
      <c r="AR58" s="61" t="s">
        <v>170</v>
      </c>
      <c r="AS58" s="61" t="s">
        <v>171</v>
      </c>
      <c r="AT58" s="61" t="s">
        <v>171</v>
      </c>
      <c r="AU58" s="61" t="s">
        <v>171</v>
      </c>
      <c r="AV58" s="61" t="s">
        <v>170</v>
      </c>
      <c r="AW58" s="291" t="s">
        <v>170</v>
      </c>
      <c r="AX58" s="61" t="s">
        <v>171</v>
      </c>
      <c r="AY58" s="61" t="s">
        <v>171</v>
      </c>
      <c r="AZ58" s="61" t="s">
        <v>171</v>
      </c>
      <c r="BA58" s="61" t="s">
        <v>171</v>
      </c>
      <c r="BB58" s="61" t="s">
        <v>171</v>
      </c>
      <c r="BC58" s="61" t="s">
        <v>171</v>
      </c>
      <c r="BD58" s="61" t="s">
        <v>171</v>
      </c>
      <c r="BE58" s="293" t="s">
        <v>170</v>
      </c>
      <c r="BF58" s="293" t="s">
        <v>170</v>
      </c>
      <c r="BG58" s="293" t="s">
        <v>170</v>
      </c>
      <c r="BH58" s="293" t="s">
        <v>170</v>
      </c>
      <c r="BI58" s="293" t="s">
        <v>170</v>
      </c>
      <c r="BJ58" s="293" t="s">
        <v>170</v>
      </c>
      <c r="BK58" s="61" t="s">
        <v>171</v>
      </c>
      <c r="BL58" s="61" t="s">
        <v>170</v>
      </c>
      <c r="BM58" s="61" t="s">
        <v>170</v>
      </c>
      <c r="BN58" s="61" t="s">
        <v>170</v>
      </c>
      <c r="BO58" s="61" t="s">
        <v>170</v>
      </c>
      <c r="BP58" s="61" t="s">
        <v>171</v>
      </c>
      <c r="BQ58" s="61" t="s">
        <v>171</v>
      </c>
      <c r="BR58" s="61" t="s">
        <v>171</v>
      </c>
      <c r="BS58" s="61" t="s">
        <v>171</v>
      </c>
      <c r="BT58" s="61" t="s">
        <v>171</v>
      </c>
      <c r="BU58" s="61" t="s">
        <v>171</v>
      </c>
      <c r="BV58" s="61" t="s">
        <v>171</v>
      </c>
      <c r="BW58" s="291" t="s">
        <v>171</v>
      </c>
      <c r="BX58" s="291" t="s">
        <v>171</v>
      </c>
      <c r="BY58" s="61" t="s">
        <v>170</v>
      </c>
      <c r="BZ58" s="61" t="s">
        <v>170</v>
      </c>
      <c r="CA58" s="61" t="s">
        <v>170</v>
      </c>
      <c r="CB58" s="61" t="s">
        <v>170</v>
      </c>
      <c r="CC58" s="292" t="s">
        <v>170</v>
      </c>
      <c r="CD58" s="61" t="s">
        <v>170</v>
      </c>
      <c r="CE58" s="292" t="s">
        <v>170</v>
      </c>
      <c r="CF58" s="292" t="s">
        <v>170</v>
      </c>
      <c r="CG58" s="61" t="s">
        <v>170</v>
      </c>
      <c r="CH58" s="61" t="s">
        <v>170</v>
      </c>
      <c r="CI58" s="61" t="s">
        <v>170</v>
      </c>
      <c r="CJ58" s="61" t="s">
        <v>170</v>
      </c>
      <c r="CK58" s="61" t="s">
        <v>170</v>
      </c>
      <c r="CL58" s="61" t="s">
        <v>137</v>
      </c>
      <c r="CM58" s="61" t="s">
        <v>137</v>
      </c>
      <c r="CN58" s="61" t="s">
        <v>137</v>
      </c>
      <c r="CO58" s="61" t="s">
        <v>171</v>
      </c>
      <c r="CP58" s="61" t="s">
        <v>171</v>
      </c>
      <c r="CQ58" s="61" t="s">
        <v>171</v>
      </c>
      <c r="CR58" s="61" t="s">
        <v>171</v>
      </c>
      <c r="CS58" s="61" t="s">
        <v>170</v>
      </c>
      <c r="CT58" s="61" t="s">
        <v>170</v>
      </c>
      <c r="CU58" s="61" t="s">
        <v>170</v>
      </c>
      <c r="CV58" s="61" t="s">
        <v>171</v>
      </c>
      <c r="CW58" s="61" t="s">
        <v>170</v>
      </c>
      <c r="CX58" s="61" t="s">
        <v>170</v>
      </c>
      <c r="CY58" s="61" t="s">
        <v>170</v>
      </c>
      <c r="CZ58" s="61" t="s">
        <v>171</v>
      </c>
      <c r="DA58" s="61" t="s">
        <v>170</v>
      </c>
      <c r="DB58" s="61" t="s">
        <v>170</v>
      </c>
      <c r="DC58" s="61" t="s">
        <v>170</v>
      </c>
      <c r="DD58" s="61" t="s">
        <v>137</v>
      </c>
      <c r="DE58" s="61" t="s">
        <v>170</v>
      </c>
      <c r="DF58" s="61" t="s">
        <v>170</v>
      </c>
      <c r="DG58" s="61" t="s">
        <v>170</v>
      </c>
      <c r="DH58" s="61" t="s">
        <v>170</v>
      </c>
      <c r="DI58" s="61" t="s">
        <v>137</v>
      </c>
      <c r="DJ58" s="61" t="s">
        <v>170</v>
      </c>
      <c r="DK58" s="61" t="s">
        <v>170</v>
      </c>
      <c r="DL58" s="61" t="s">
        <v>170</v>
      </c>
      <c r="DM58" s="61" t="s">
        <v>137</v>
      </c>
      <c r="DN58" s="61" t="s">
        <v>170</v>
      </c>
      <c r="DO58" s="61" t="s">
        <v>170</v>
      </c>
      <c r="DP58" s="61" t="s">
        <v>137</v>
      </c>
      <c r="DQ58" s="61" t="s">
        <v>170</v>
      </c>
      <c r="DR58" s="61" t="s">
        <v>170</v>
      </c>
      <c r="DS58" s="61" t="s">
        <v>171</v>
      </c>
      <c r="DT58" s="61" t="s">
        <v>171</v>
      </c>
      <c r="DU58" s="61" t="s">
        <v>171</v>
      </c>
      <c r="DV58" s="61" t="s">
        <v>171</v>
      </c>
      <c r="DW58" s="61" t="s">
        <v>170</v>
      </c>
      <c r="DX58" s="61" t="s">
        <v>170</v>
      </c>
      <c r="DY58" s="61" t="s">
        <v>170</v>
      </c>
      <c r="DZ58" s="61" t="s">
        <v>137</v>
      </c>
      <c r="EA58" s="61" t="s">
        <v>170</v>
      </c>
      <c r="EB58" s="61" t="s">
        <v>170</v>
      </c>
      <c r="EC58" s="61" t="s">
        <v>170</v>
      </c>
      <c r="ED58" s="61" t="s">
        <v>170</v>
      </c>
      <c r="EE58" s="61" t="s">
        <v>170</v>
      </c>
      <c r="EF58" s="61" t="s">
        <v>137</v>
      </c>
      <c r="EG58" s="61" t="s">
        <v>137</v>
      </c>
      <c r="EH58" s="61" t="s">
        <v>170</v>
      </c>
      <c r="EI58" s="61" t="s">
        <v>170</v>
      </c>
      <c r="EJ58" s="61" t="s">
        <v>137</v>
      </c>
      <c r="EK58" s="61" t="s">
        <v>170</v>
      </c>
      <c r="EL58" s="61" t="s">
        <v>170</v>
      </c>
      <c r="EM58" s="61" t="s">
        <v>171</v>
      </c>
      <c r="EN58" s="61" t="s">
        <v>171</v>
      </c>
      <c r="EO58" s="61" t="s">
        <v>171</v>
      </c>
      <c r="EP58" s="61" t="s">
        <v>171</v>
      </c>
      <c r="EQ58" s="61" t="s">
        <v>171</v>
      </c>
      <c r="ER58" s="61" t="s">
        <v>170</v>
      </c>
      <c r="ES58" s="61" t="s">
        <v>170</v>
      </c>
      <c r="ET58" s="61" t="s">
        <v>170</v>
      </c>
      <c r="EU58" s="61" t="s">
        <v>137</v>
      </c>
      <c r="EV58" s="61" t="s">
        <v>137</v>
      </c>
      <c r="EW58" s="61" t="s">
        <v>137</v>
      </c>
      <c r="EX58" s="61" t="s">
        <v>137</v>
      </c>
      <c r="EY58" s="61" t="s">
        <v>274</v>
      </c>
      <c r="EZ58" s="61" t="s">
        <v>274</v>
      </c>
      <c r="FA58" s="61" t="s">
        <v>274</v>
      </c>
      <c r="FB58" s="61"/>
      <c r="FD58" s="294" t="s">
        <v>170</v>
      </c>
      <c r="FE58" s="294" t="s">
        <v>137</v>
      </c>
      <c r="FF58" s="294" t="s">
        <v>137</v>
      </c>
      <c r="FG58" s="294" t="s">
        <v>170</v>
      </c>
      <c r="FH58" s="294" t="s">
        <v>137</v>
      </c>
      <c r="FI58" s="295" t="s">
        <v>137</v>
      </c>
      <c r="FJ58" s="295" t="s">
        <v>137</v>
      </c>
      <c r="FK58" s="294" t="s">
        <v>137</v>
      </c>
      <c r="FL58" s="295" t="s">
        <v>137</v>
      </c>
      <c r="FM58" s="295" t="s">
        <v>137</v>
      </c>
      <c r="FN58" s="296"/>
      <c r="FO58" s="296"/>
      <c r="FP58" s="296"/>
      <c r="FQ58" s="296"/>
      <c r="FR58" s="297"/>
      <c r="FS58" s="296"/>
      <c r="FT58" s="296"/>
      <c r="FU58" s="296"/>
      <c r="FW58" s="61"/>
      <c r="FX58" s="61"/>
      <c r="FY58" s="61"/>
      <c r="FZ58" s="61"/>
      <c r="GA58" s="61"/>
      <c r="GB58" s="61"/>
      <c r="GC58" s="61"/>
      <c r="GD58" s="61"/>
      <c r="GE58" s="61"/>
      <c r="GF58" s="61"/>
      <c r="GG58" s="61"/>
      <c r="GH58" s="61"/>
      <c r="HA58" s="61"/>
    </row>
    <row r="59" spans="1:209" s="59" customFormat="1" ht="12" customHeight="1" x14ac:dyDescent="0.2">
      <c r="B59" s="59">
        <v>1</v>
      </c>
      <c r="C59" s="59">
        <v>1</v>
      </c>
      <c r="D59" s="59">
        <v>1</v>
      </c>
      <c r="E59" s="59">
        <v>1</v>
      </c>
      <c r="F59" s="59">
        <v>1</v>
      </c>
      <c r="G59" s="59">
        <v>1</v>
      </c>
      <c r="H59" s="59">
        <v>1</v>
      </c>
      <c r="I59" s="59">
        <v>1</v>
      </c>
      <c r="J59" s="59">
        <v>1</v>
      </c>
      <c r="K59" s="59">
        <v>1</v>
      </c>
      <c r="L59" s="59">
        <v>1</v>
      </c>
      <c r="M59" s="59">
        <v>1</v>
      </c>
      <c r="N59" s="59">
        <v>1</v>
      </c>
      <c r="O59" s="59">
        <v>1</v>
      </c>
      <c r="P59" s="59">
        <v>1</v>
      </c>
      <c r="Q59" s="59">
        <v>1</v>
      </c>
      <c r="R59" s="59" t="s">
        <v>275</v>
      </c>
      <c r="S59" s="59" t="s">
        <v>275</v>
      </c>
      <c r="T59" s="59" t="s">
        <v>275</v>
      </c>
      <c r="U59" s="59">
        <v>1</v>
      </c>
      <c r="V59" s="59">
        <v>1</v>
      </c>
      <c r="W59" s="59">
        <v>1</v>
      </c>
      <c r="X59" s="59">
        <v>1</v>
      </c>
      <c r="Y59" s="59">
        <v>1</v>
      </c>
      <c r="Z59" s="59">
        <v>1</v>
      </c>
      <c r="AA59" s="59">
        <v>1</v>
      </c>
      <c r="AB59" s="59">
        <v>1</v>
      </c>
      <c r="AC59" s="59">
        <v>1</v>
      </c>
      <c r="AD59" s="59">
        <v>1</v>
      </c>
      <c r="AE59" s="59">
        <v>1</v>
      </c>
      <c r="AF59" s="59">
        <v>1</v>
      </c>
      <c r="AG59" s="59">
        <v>1</v>
      </c>
      <c r="AH59" s="59">
        <v>1</v>
      </c>
      <c r="AI59" s="59">
        <v>1</v>
      </c>
      <c r="AJ59" s="59">
        <v>1</v>
      </c>
      <c r="AK59" s="59">
        <v>1</v>
      </c>
      <c r="AL59" s="59">
        <v>1</v>
      </c>
      <c r="AM59" s="59">
        <v>1</v>
      </c>
      <c r="AN59" s="59">
        <v>1</v>
      </c>
      <c r="AO59" s="59" t="s">
        <v>275</v>
      </c>
      <c r="AP59" s="59" t="s">
        <v>275</v>
      </c>
      <c r="AQ59" s="59">
        <v>1</v>
      </c>
      <c r="AR59" s="59">
        <v>1</v>
      </c>
      <c r="AS59" s="59">
        <v>1</v>
      </c>
      <c r="AT59" s="59">
        <v>1</v>
      </c>
      <c r="AU59" s="59">
        <v>1</v>
      </c>
      <c r="AV59" s="59">
        <v>1</v>
      </c>
      <c r="AW59" s="59">
        <v>1</v>
      </c>
      <c r="AX59" s="59">
        <v>1</v>
      </c>
      <c r="AY59" s="59">
        <v>1</v>
      </c>
      <c r="AZ59" s="59">
        <v>1</v>
      </c>
      <c r="BA59" s="59">
        <v>1</v>
      </c>
      <c r="BB59" s="59">
        <v>1</v>
      </c>
      <c r="BC59" s="59">
        <v>1</v>
      </c>
      <c r="BD59" s="59">
        <v>1</v>
      </c>
      <c r="BE59" s="59">
        <v>1</v>
      </c>
      <c r="BF59" s="59">
        <v>1</v>
      </c>
      <c r="BG59" s="59">
        <v>1</v>
      </c>
      <c r="BH59" s="59">
        <v>1</v>
      </c>
      <c r="BI59" s="59">
        <v>1</v>
      </c>
      <c r="BJ59" s="59">
        <v>1</v>
      </c>
      <c r="BK59" s="59" t="s">
        <v>275</v>
      </c>
      <c r="BL59" s="59" t="s">
        <v>275</v>
      </c>
      <c r="BM59" s="59" t="s">
        <v>275</v>
      </c>
      <c r="BN59" s="59" t="s">
        <v>275</v>
      </c>
      <c r="BO59" s="59" t="s">
        <v>275</v>
      </c>
      <c r="BP59" s="59">
        <v>1</v>
      </c>
      <c r="BQ59" s="59">
        <v>1</v>
      </c>
      <c r="BR59" s="59">
        <v>1</v>
      </c>
      <c r="BS59" s="59">
        <v>1</v>
      </c>
      <c r="BT59" s="59">
        <v>1</v>
      </c>
      <c r="BU59" s="59">
        <v>1</v>
      </c>
      <c r="BV59" s="59">
        <v>1</v>
      </c>
      <c r="BW59" s="59">
        <v>1</v>
      </c>
      <c r="BX59" s="59" t="s">
        <v>275</v>
      </c>
      <c r="BY59" s="59">
        <v>1</v>
      </c>
      <c r="BZ59" s="59">
        <v>1</v>
      </c>
      <c r="CA59" s="59">
        <v>1</v>
      </c>
      <c r="CB59" s="59">
        <v>1</v>
      </c>
      <c r="CC59" s="59">
        <v>1</v>
      </c>
      <c r="CD59" s="59">
        <v>1</v>
      </c>
      <c r="CE59" s="59">
        <v>1</v>
      </c>
      <c r="CF59" s="59">
        <v>1</v>
      </c>
      <c r="CG59" s="59">
        <v>1</v>
      </c>
      <c r="CH59" s="59">
        <v>1</v>
      </c>
      <c r="CI59" s="59">
        <v>1</v>
      </c>
      <c r="CJ59" s="59">
        <v>1</v>
      </c>
      <c r="CK59" s="59">
        <v>1</v>
      </c>
      <c r="CL59" s="59">
        <v>1</v>
      </c>
      <c r="CM59" s="59">
        <v>1</v>
      </c>
      <c r="CN59" s="59">
        <v>1</v>
      </c>
      <c r="CO59" s="59">
        <v>1</v>
      </c>
      <c r="CP59" s="59">
        <v>1</v>
      </c>
      <c r="CQ59" s="59">
        <v>1</v>
      </c>
      <c r="CR59" s="59">
        <v>1</v>
      </c>
      <c r="CS59" s="59">
        <v>1</v>
      </c>
      <c r="CT59" s="59">
        <v>1</v>
      </c>
      <c r="CU59" s="59">
        <v>1</v>
      </c>
      <c r="CV59" s="59">
        <v>1</v>
      </c>
      <c r="CW59" s="59">
        <v>1</v>
      </c>
      <c r="CX59" s="59">
        <v>1</v>
      </c>
      <c r="CY59" s="59">
        <v>1</v>
      </c>
      <c r="CZ59" s="59">
        <v>1</v>
      </c>
      <c r="DA59" s="59">
        <v>1</v>
      </c>
      <c r="DB59" s="59">
        <v>1</v>
      </c>
      <c r="DC59" s="59" t="s">
        <v>275</v>
      </c>
      <c r="DD59" s="59">
        <v>1</v>
      </c>
      <c r="DE59" s="59" t="s">
        <v>275</v>
      </c>
      <c r="DF59" s="59" t="s">
        <v>275</v>
      </c>
      <c r="DG59" s="59" t="s">
        <v>275</v>
      </c>
      <c r="DH59" s="59" t="s">
        <v>275</v>
      </c>
      <c r="DI59" s="59" t="s">
        <v>275</v>
      </c>
      <c r="DJ59" s="59" t="s">
        <v>275</v>
      </c>
      <c r="DK59" s="59" t="s">
        <v>275</v>
      </c>
      <c r="DL59" s="59" t="s">
        <v>275</v>
      </c>
      <c r="DM59" s="59" t="s">
        <v>275</v>
      </c>
      <c r="DN59" s="59" t="s">
        <v>275</v>
      </c>
      <c r="DO59" s="59" t="s">
        <v>275</v>
      </c>
      <c r="DP59" s="59" t="s">
        <v>275</v>
      </c>
      <c r="DQ59" s="59" t="s">
        <v>275</v>
      </c>
      <c r="DR59" s="59" t="s">
        <v>275</v>
      </c>
      <c r="DS59" s="59" t="s">
        <v>275</v>
      </c>
      <c r="DT59" s="59" t="s">
        <v>275</v>
      </c>
      <c r="DU59" s="59" t="s">
        <v>275</v>
      </c>
      <c r="DV59" s="59" t="s">
        <v>275</v>
      </c>
      <c r="DW59" s="59" t="s">
        <v>275</v>
      </c>
      <c r="DX59" s="59" t="s">
        <v>275</v>
      </c>
      <c r="DY59" s="59" t="s">
        <v>275</v>
      </c>
      <c r="DZ59" s="59" t="s">
        <v>275</v>
      </c>
      <c r="EA59" s="59">
        <v>1</v>
      </c>
      <c r="EB59" s="59" t="s">
        <v>275</v>
      </c>
      <c r="EC59" s="59" t="s">
        <v>275</v>
      </c>
      <c r="ED59" s="59">
        <v>1</v>
      </c>
      <c r="EE59" s="59" t="s">
        <v>275</v>
      </c>
      <c r="EF59" s="59">
        <v>1</v>
      </c>
      <c r="EG59" s="59">
        <v>1</v>
      </c>
      <c r="EH59" s="59" t="s">
        <v>275</v>
      </c>
      <c r="EI59" s="59" t="s">
        <v>275</v>
      </c>
      <c r="EJ59" s="59" t="s">
        <v>275</v>
      </c>
      <c r="EK59" s="59">
        <v>1</v>
      </c>
      <c r="EL59" s="59">
        <v>1</v>
      </c>
      <c r="EM59" s="59" t="s">
        <v>275</v>
      </c>
      <c r="EN59" s="59" t="s">
        <v>275</v>
      </c>
      <c r="EO59" s="59" t="s">
        <v>275</v>
      </c>
      <c r="EP59" s="59" t="s">
        <v>275</v>
      </c>
      <c r="EQ59" s="59" t="s">
        <v>275</v>
      </c>
      <c r="ER59" s="59" t="s">
        <v>275</v>
      </c>
      <c r="ES59" s="59" t="s">
        <v>275</v>
      </c>
      <c r="ET59" s="59" t="s">
        <v>275</v>
      </c>
      <c r="EU59" s="59" t="s">
        <v>275</v>
      </c>
      <c r="EV59" s="59" t="s">
        <v>275</v>
      </c>
      <c r="EW59" s="59" t="s">
        <v>275</v>
      </c>
      <c r="EX59" s="59" t="s">
        <v>275</v>
      </c>
      <c r="EY59" s="61" t="s">
        <v>274</v>
      </c>
      <c r="EZ59" s="61" t="s">
        <v>274</v>
      </c>
      <c r="FA59" s="61" t="s">
        <v>274</v>
      </c>
      <c r="FD59" s="197">
        <v>1</v>
      </c>
      <c r="FE59" s="197">
        <v>1</v>
      </c>
      <c r="FF59" s="197">
        <v>1</v>
      </c>
      <c r="FG59" s="197">
        <v>1</v>
      </c>
      <c r="FH59" s="197" t="s">
        <v>275</v>
      </c>
      <c r="FI59" s="198">
        <v>1</v>
      </c>
      <c r="FJ59" s="198">
        <v>1</v>
      </c>
      <c r="FK59" s="197" t="s">
        <v>275</v>
      </c>
      <c r="FL59" s="198">
        <v>1</v>
      </c>
      <c r="FM59" s="198">
        <v>1</v>
      </c>
    </row>
    <row r="60" spans="1:209" s="59" customFormat="1" ht="12" customHeight="1" x14ac:dyDescent="0.2">
      <c r="B60" s="59" t="s">
        <v>516</v>
      </c>
      <c r="C60" s="59" t="s">
        <v>516</v>
      </c>
      <c r="D60" s="59" t="s">
        <v>517</v>
      </c>
      <c r="E60" s="59" t="s">
        <v>516</v>
      </c>
      <c r="F60" s="59" t="s">
        <v>516</v>
      </c>
      <c r="G60" s="59" t="s">
        <v>516</v>
      </c>
      <c r="H60" s="59" t="s">
        <v>516</v>
      </c>
      <c r="I60" s="59" t="s">
        <v>516</v>
      </c>
      <c r="J60" s="59" t="s">
        <v>207</v>
      </c>
      <c r="K60" s="59" t="s">
        <v>517</v>
      </c>
      <c r="L60" s="59" t="s">
        <v>517</v>
      </c>
      <c r="M60" s="59" t="s">
        <v>517</v>
      </c>
      <c r="N60" s="59" t="s">
        <v>517</v>
      </c>
      <c r="O60" s="59" t="s">
        <v>517</v>
      </c>
      <c r="P60" s="59" t="s">
        <v>517</v>
      </c>
      <c r="Q60" s="59" t="s">
        <v>517</v>
      </c>
      <c r="R60" s="59" t="s">
        <v>209</v>
      </c>
      <c r="S60" s="59" t="s">
        <v>209</v>
      </c>
      <c r="T60" s="59" t="s">
        <v>210</v>
      </c>
      <c r="U60" s="59" t="s">
        <v>516</v>
      </c>
      <c r="V60" s="59" t="s">
        <v>516</v>
      </c>
      <c r="W60" s="59" t="s">
        <v>516</v>
      </c>
      <c r="X60" s="59" t="s">
        <v>516</v>
      </c>
      <c r="Y60" s="59" t="s">
        <v>516</v>
      </c>
      <c r="Z60" s="59" t="s">
        <v>516</v>
      </c>
      <c r="AA60" s="59" t="s">
        <v>516</v>
      </c>
      <c r="AB60" s="59" t="s">
        <v>516</v>
      </c>
      <c r="AC60" s="59" t="s">
        <v>516</v>
      </c>
      <c r="AD60" s="59" t="s">
        <v>516</v>
      </c>
      <c r="AE60" s="59" t="s">
        <v>516</v>
      </c>
      <c r="AF60" s="59" t="s">
        <v>517</v>
      </c>
      <c r="AG60" s="59" t="s">
        <v>517</v>
      </c>
      <c r="AH60" s="59" t="s">
        <v>517</v>
      </c>
      <c r="AI60" s="59" t="s">
        <v>517</v>
      </c>
      <c r="AJ60" s="59" t="s">
        <v>517</v>
      </c>
      <c r="AK60" s="59" t="s">
        <v>517</v>
      </c>
      <c r="AL60" s="59" t="s">
        <v>517</v>
      </c>
      <c r="AM60" s="59" t="s">
        <v>516</v>
      </c>
      <c r="AN60" s="59" t="s">
        <v>516</v>
      </c>
      <c r="AO60" s="59" t="s">
        <v>207</v>
      </c>
      <c r="AP60" s="59" t="s">
        <v>207</v>
      </c>
      <c r="AQ60" s="59" t="s">
        <v>517</v>
      </c>
      <c r="AR60" s="59" t="s">
        <v>517</v>
      </c>
      <c r="AS60" s="59" t="s">
        <v>516</v>
      </c>
      <c r="AT60" s="59" t="s">
        <v>516</v>
      </c>
      <c r="AU60" s="59" t="s">
        <v>516</v>
      </c>
      <c r="AV60" s="59" t="s">
        <v>517</v>
      </c>
      <c r="AW60" s="59" t="s">
        <v>516</v>
      </c>
      <c r="AX60" s="59" t="s">
        <v>517</v>
      </c>
      <c r="AY60" s="59" t="s">
        <v>517</v>
      </c>
      <c r="AZ60" s="59" t="s">
        <v>517</v>
      </c>
      <c r="BA60" s="59" t="s">
        <v>517</v>
      </c>
      <c r="BB60" s="59" t="s">
        <v>517</v>
      </c>
      <c r="BC60" s="59" t="s">
        <v>517</v>
      </c>
      <c r="BD60" s="59" t="s">
        <v>517</v>
      </c>
      <c r="BE60" s="59" t="s">
        <v>517</v>
      </c>
      <c r="BF60" s="59" t="s">
        <v>517</v>
      </c>
      <c r="BG60" s="59" t="s">
        <v>517</v>
      </c>
      <c r="BH60" s="59" t="s">
        <v>517</v>
      </c>
      <c r="BI60" s="59" t="s">
        <v>517</v>
      </c>
      <c r="BJ60" s="59" t="s">
        <v>517</v>
      </c>
      <c r="BK60" s="59" t="s">
        <v>209</v>
      </c>
      <c r="BL60" s="59" t="s">
        <v>210</v>
      </c>
      <c r="BM60" s="59" t="s">
        <v>210</v>
      </c>
      <c r="BN60" s="59" t="s">
        <v>210</v>
      </c>
      <c r="BO60" s="59" t="s">
        <v>210</v>
      </c>
      <c r="BP60" s="59" t="s">
        <v>516</v>
      </c>
      <c r="BQ60" s="59" t="s">
        <v>516</v>
      </c>
      <c r="BR60" s="59" t="s">
        <v>516</v>
      </c>
      <c r="BS60" s="59" t="s">
        <v>516</v>
      </c>
      <c r="BT60" s="59" t="s">
        <v>517</v>
      </c>
      <c r="BU60" s="59" t="s">
        <v>517</v>
      </c>
      <c r="BV60" s="59" t="s">
        <v>517</v>
      </c>
      <c r="BW60" s="59" t="s">
        <v>516</v>
      </c>
      <c r="BX60" s="59" t="s">
        <v>516</v>
      </c>
      <c r="BY60" s="59" t="s">
        <v>517</v>
      </c>
      <c r="BZ60" s="59" t="s">
        <v>517</v>
      </c>
      <c r="CA60" s="59" t="s">
        <v>517</v>
      </c>
      <c r="CB60" s="59" t="s">
        <v>517</v>
      </c>
      <c r="CC60" s="59" t="s">
        <v>517</v>
      </c>
      <c r="CD60" s="59" t="s">
        <v>517</v>
      </c>
      <c r="CE60" s="59" t="s">
        <v>516</v>
      </c>
      <c r="CF60" s="59" t="s">
        <v>516</v>
      </c>
      <c r="CG60" s="59" t="s">
        <v>517</v>
      </c>
      <c r="CH60" s="59" t="s">
        <v>517</v>
      </c>
      <c r="CI60" s="59" t="s">
        <v>517</v>
      </c>
      <c r="CJ60" s="59" t="s">
        <v>517</v>
      </c>
      <c r="CK60" s="59" t="s">
        <v>517</v>
      </c>
      <c r="CL60" s="59" t="s">
        <v>517</v>
      </c>
      <c r="CM60" s="59" t="s">
        <v>517</v>
      </c>
      <c r="CN60" s="59" t="s">
        <v>517</v>
      </c>
      <c r="CO60" s="59" t="s">
        <v>517</v>
      </c>
      <c r="CP60" s="59" t="s">
        <v>517</v>
      </c>
      <c r="CQ60" s="59" t="s">
        <v>517</v>
      </c>
      <c r="CR60" s="59" t="s">
        <v>517</v>
      </c>
      <c r="CS60" s="59" t="s">
        <v>516</v>
      </c>
      <c r="CT60" s="59" t="s">
        <v>516</v>
      </c>
      <c r="CU60" s="59" t="s">
        <v>516</v>
      </c>
      <c r="CV60" s="59" t="s">
        <v>516</v>
      </c>
      <c r="CW60" s="59" t="s">
        <v>516</v>
      </c>
      <c r="CX60" s="59" t="s">
        <v>516</v>
      </c>
      <c r="CY60" s="59" t="s">
        <v>517</v>
      </c>
      <c r="CZ60" s="59" t="s">
        <v>517</v>
      </c>
      <c r="DA60" s="59" t="s">
        <v>517</v>
      </c>
      <c r="DB60" s="59" t="s">
        <v>517</v>
      </c>
      <c r="DC60" s="59" t="s">
        <v>208</v>
      </c>
      <c r="DD60" s="59" t="s">
        <v>517</v>
      </c>
      <c r="DE60" s="59" t="s">
        <v>208</v>
      </c>
      <c r="DF60" s="59" t="s">
        <v>208</v>
      </c>
      <c r="DG60" s="59" t="s">
        <v>208</v>
      </c>
      <c r="DH60" s="59" t="s">
        <v>208</v>
      </c>
      <c r="DI60" s="59" t="s">
        <v>207</v>
      </c>
      <c r="DJ60" s="59" t="s">
        <v>207</v>
      </c>
      <c r="DK60" s="59" t="s">
        <v>207</v>
      </c>
      <c r="DL60" s="59" t="s">
        <v>207</v>
      </c>
      <c r="DM60" s="59" t="s">
        <v>207</v>
      </c>
      <c r="DN60" s="59" t="s">
        <v>207</v>
      </c>
      <c r="DO60" s="59" t="s">
        <v>207</v>
      </c>
      <c r="DP60" s="59" t="s">
        <v>207</v>
      </c>
      <c r="DQ60" s="59" t="s">
        <v>207</v>
      </c>
      <c r="DR60" s="59" t="s">
        <v>207</v>
      </c>
      <c r="DS60" s="59" t="s">
        <v>207</v>
      </c>
      <c r="DT60" s="59" t="s">
        <v>207</v>
      </c>
      <c r="DU60" s="59" t="s">
        <v>207</v>
      </c>
      <c r="DV60" s="59" t="s">
        <v>207</v>
      </c>
      <c r="DW60" s="59" t="s">
        <v>207</v>
      </c>
      <c r="DX60" s="59" t="s">
        <v>207</v>
      </c>
      <c r="DY60" s="59" t="s">
        <v>207</v>
      </c>
      <c r="DZ60" s="59" t="s">
        <v>207</v>
      </c>
      <c r="EA60" s="59" t="s">
        <v>516</v>
      </c>
      <c r="EB60" s="59" t="s">
        <v>207</v>
      </c>
      <c r="EC60" s="59" t="s">
        <v>207</v>
      </c>
      <c r="ED60" s="59" t="s">
        <v>207</v>
      </c>
      <c r="EE60" s="59" t="s">
        <v>207</v>
      </c>
      <c r="EF60" s="59" t="s">
        <v>517</v>
      </c>
      <c r="EG60" s="59" t="s">
        <v>517</v>
      </c>
      <c r="EH60" s="59" t="s">
        <v>207</v>
      </c>
      <c r="EI60" s="59" t="s">
        <v>207</v>
      </c>
      <c r="EJ60" s="59" t="s">
        <v>207</v>
      </c>
      <c r="EK60" s="59" t="s">
        <v>516</v>
      </c>
      <c r="EL60" s="59" t="s">
        <v>516</v>
      </c>
      <c r="EM60" s="59" t="s">
        <v>209</v>
      </c>
      <c r="EN60" s="59" t="s">
        <v>209</v>
      </c>
      <c r="EO60" s="59" t="s">
        <v>209</v>
      </c>
      <c r="EP60" s="59" t="s">
        <v>209</v>
      </c>
      <c r="EQ60" s="59" t="s">
        <v>209</v>
      </c>
      <c r="ER60" s="59" t="s">
        <v>518</v>
      </c>
      <c r="ES60" s="59" t="s">
        <v>210</v>
      </c>
      <c r="ET60" s="59" t="s">
        <v>210</v>
      </c>
      <c r="EU60" s="59" t="s">
        <v>210</v>
      </c>
      <c r="EV60" s="59" t="s">
        <v>210</v>
      </c>
      <c r="EW60" s="59" t="s">
        <v>210</v>
      </c>
      <c r="EX60" s="59" t="s">
        <v>210</v>
      </c>
      <c r="EY60" s="61" t="s">
        <v>274</v>
      </c>
      <c r="EZ60" s="61" t="s">
        <v>274</v>
      </c>
      <c r="FA60" s="61" t="s">
        <v>274</v>
      </c>
      <c r="FB60" s="61"/>
      <c r="FD60" s="197" t="s">
        <v>519</v>
      </c>
      <c r="FE60" s="197" t="s">
        <v>519</v>
      </c>
      <c r="FF60" s="197" t="s">
        <v>519</v>
      </c>
      <c r="FG60" s="197" t="s">
        <v>519</v>
      </c>
      <c r="FH60" s="197" t="s">
        <v>519</v>
      </c>
      <c r="FI60" s="198" t="s">
        <v>520</v>
      </c>
      <c r="FJ60" s="198" t="s">
        <v>520</v>
      </c>
      <c r="FK60" s="197" t="s">
        <v>519</v>
      </c>
      <c r="FL60" s="198" t="s">
        <v>520</v>
      </c>
      <c r="FM60" s="198" t="s">
        <v>520</v>
      </c>
    </row>
    <row r="61" spans="1:209" s="60" customFormat="1" ht="12" customHeight="1" x14ac:dyDescent="0.2">
      <c r="B61" s="59" t="s">
        <v>275</v>
      </c>
      <c r="C61" s="59" t="s">
        <v>287</v>
      </c>
      <c r="D61" s="59" t="s">
        <v>356</v>
      </c>
      <c r="E61" s="59" t="s">
        <v>275</v>
      </c>
      <c r="F61" s="59" t="s">
        <v>275</v>
      </c>
      <c r="G61" s="59" t="s">
        <v>275</v>
      </c>
      <c r="H61" s="59" t="s">
        <v>287</v>
      </c>
      <c r="I61" s="59" t="s">
        <v>287</v>
      </c>
      <c r="J61" s="59" t="s">
        <v>287</v>
      </c>
      <c r="K61" s="59" t="s">
        <v>352</v>
      </c>
      <c r="L61" s="59" t="s">
        <v>352</v>
      </c>
      <c r="M61" s="59" t="s">
        <v>352</v>
      </c>
      <c r="N61" s="59" t="s">
        <v>352</v>
      </c>
      <c r="O61" s="59" t="s">
        <v>352</v>
      </c>
      <c r="P61" s="59" t="s">
        <v>352</v>
      </c>
      <c r="Q61" s="59" t="s">
        <v>352</v>
      </c>
      <c r="R61" s="61" t="s">
        <v>171</v>
      </c>
      <c r="S61" s="61" t="s">
        <v>171</v>
      </c>
      <c r="T61" s="61" t="s">
        <v>174</v>
      </c>
      <c r="U61" s="59" t="s">
        <v>275</v>
      </c>
      <c r="V61" s="59" t="s">
        <v>287</v>
      </c>
      <c r="W61" s="59" t="s">
        <v>275</v>
      </c>
      <c r="X61" s="59" t="s">
        <v>287</v>
      </c>
      <c r="Y61" s="59" t="s">
        <v>275</v>
      </c>
      <c r="Z61" s="59" t="s">
        <v>287</v>
      </c>
      <c r="AA61" s="59" t="s">
        <v>287</v>
      </c>
      <c r="AB61" s="59" t="s">
        <v>287</v>
      </c>
      <c r="AC61" s="59" t="s">
        <v>287</v>
      </c>
      <c r="AD61" s="59" t="s">
        <v>287</v>
      </c>
      <c r="AE61" s="59" t="s">
        <v>275</v>
      </c>
      <c r="AF61" s="59" t="s">
        <v>357</v>
      </c>
      <c r="AG61" s="59" t="s">
        <v>357</v>
      </c>
      <c r="AH61" s="59" t="s">
        <v>357</v>
      </c>
      <c r="AI61" s="59" t="s">
        <v>356</v>
      </c>
      <c r="AJ61" s="59" t="s">
        <v>353</v>
      </c>
      <c r="AK61" s="59" t="s">
        <v>353</v>
      </c>
      <c r="AL61" s="59" t="s">
        <v>353</v>
      </c>
      <c r="AM61" s="59" t="s">
        <v>275</v>
      </c>
      <c r="AN61" s="59" t="s">
        <v>275</v>
      </c>
      <c r="AO61" s="59" t="s">
        <v>287</v>
      </c>
      <c r="AP61" s="59" t="s">
        <v>287</v>
      </c>
      <c r="AQ61" s="59" t="s">
        <v>354</v>
      </c>
      <c r="AR61" s="59" t="s">
        <v>354</v>
      </c>
      <c r="AS61" s="59" t="s">
        <v>287</v>
      </c>
      <c r="AT61" s="59" t="s">
        <v>275</v>
      </c>
      <c r="AU61" s="59" t="s">
        <v>275</v>
      </c>
      <c r="AV61" s="59" t="s">
        <v>352</v>
      </c>
      <c r="AW61" s="59" t="s">
        <v>275</v>
      </c>
      <c r="AX61" s="59" t="s">
        <v>170</v>
      </c>
      <c r="AY61" s="59" t="s">
        <v>356</v>
      </c>
      <c r="AZ61" s="59" t="s">
        <v>356</v>
      </c>
      <c r="BA61" s="59" t="s">
        <v>356</v>
      </c>
      <c r="BB61" s="59" t="s">
        <v>356</v>
      </c>
      <c r="BC61" s="59" t="s">
        <v>356</v>
      </c>
      <c r="BD61" s="59" t="s">
        <v>356</v>
      </c>
      <c r="BE61" s="59" t="s">
        <v>352</v>
      </c>
      <c r="BF61" s="59" t="s">
        <v>352</v>
      </c>
      <c r="BG61" s="59" t="s">
        <v>352</v>
      </c>
      <c r="BH61" s="59" t="s">
        <v>352</v>
      </c>
      <c r="BI61" s="59" t="s">
        <v>352</v>
      </c>
      <c r="BJ61" s="59" t="s">
        <v>352</v>
      </c>
      <c r="BK61" s="61" t="s">
        <v>171</v>
      </c>
      <c r="BL61" s="61" t="s">
        <v>174</v>
      </c>
      <c r="BM61" s="61" t="s">
        <v>174</v>
      </c>
      <c r="BN61" s="61" t="s">
        <v>174</v>
      </c>
      <c r="BO61" s="61" t="s">
        <v>174</v>
      </c>
      <c r="BP61" s="61" t="s">
        <v>287</v>
      </c>
      <c r="BQ61" s="59" t="s">
        <v>275</v>
      </c>
      <c r="BR61" s="59" t="s">
        <v>275</v>
      </c>
      <c r="BS61" s="59" t="s">
        <v>275</v>
      </c>
      <c r="BT61" s="59" t="s">
        <v>356</v>
      </c>
      <c r="BU61" s="59" t="s">
        <v>356</v>
      </c>
      <c r="BV61" s="59" t="s">
        <v>356</v>
      </c>
      <c r="BW61" s="59" t="s">
        <v>275</v>
      </c>
      <c r="BX61" s="59" t="s">
        <v>287</v>
      </c>
      <c r="BY61" s="59" t="s">
        <v>352</v>
      </c>
      <c r="BZ61" s="59" t="s">
        <v>352</v>
      </c>
      <c r="CA61" s="59" t="s">
        <v>352</v>
      </c>
      <c r="CB61" s="59" t="s">
        <v>352</v>
      </c>
      <c r="CC61" s="59" t="s">
        <v>352</v>
      </c>
      <c r="CD61" s="59" t="s">
        <v>352</v>
      </c>
      <c r="CE61" s="59" t="s">
        <v>275</v>
      </c>
      <c r="CF61" s="59" t="s">
        <v>287</v>
      </c>
      <c r="CG61" s="59" t="s">
        <v>352</v>
      </c>
      <c r="CH61" s="59" t="s">
        <v>352</v>
      </c>
      <c r="CI61" s="59" t="s">
        <v>352</v>
      </c>
      <c r="CJ61" s="59" t="s">
        <v>352</v>
      </c>
      <c r="CK61" s="59" t="s">
        <v>352</v>
      </c>
      <c r="CL61" s="59" t="s">
        <v>356</v>
      </c>
      <c r="CM61" s="59" t="s">
        <v>356</v>
      </c>
      <c r="CN61" s="59" t="s">
        <v>356</v>
      </c>
      <c r="CO61" s="59" t="s">
        <v>356</v>
      </c>
      <c r="CP61" s="59" t="s">
        <v>356</v>
      </c>
      <c r="CQ61" s="59" t="s">
        <v>356</v>
      </c>
      <c r="CR61" s="59" t="s">
        <v>356</v>
      </c>
      <c r="CS61" s="59" t="s">
        <v>275</v>
      </c>
      <c r="CT61" s="59" t="s">
        <v>275</v>
      </c>
      <c r="CU61" s="59" t="s">
        <v>287</v>
      </c>
      <c r="CV61" s="59" t="s">
        <v>287</v>
      </c>
      <c r="CW61" s="59" t="s">
        <v>287</v>
      </c>
      <c r="CX61" s="59" t="s">
        <v>275</v>
      </c>
      <c r="CY61" s="59" t="s">
        <v>356</v>
      </c>
      <c r="CZ61" s="59" t="s">
        <v>356</v>
      </c>
      <c r="DA61" s="59" t="s">
        <v>352</v>
      </c>
      <c r="DB61" s="59" t="s">
        <v>352</v>
      </c>
      <c r="DC61" s="59" t="s">
        <v>359</v>
      </c>
      <c r="DD61" s="59" t="s">
        <v>359</v>
      </c>
      <c r="DE61" s="59" t="s">
        <v>360</v>
      </c>
      <c r="DF61" s="59" t="s">
        <v>360</v>
      </c>
      <c r="DG61" s="59" t="s">
        <v>360</v>
      </c>
      <c r="DH61" s="59" t="s">
        <v>360</v>
      </c>
      <c r="DI61" s="59" t="s">
        <v>287</v>
      </c>
      <c r="DJ61" s="59" t="s">
        <v>287</v>
      </c>
      <c r="DK61" s="59" t="s">
        <v>287</v>
      </c>
      <c r="DL61" s="59" t="s">
        <v>287</v>
      </c>
      <c r="DM61" s="59" t="s">
        <v>287</v>
      </c>
      <c r="DN61" s="59" t="s">
        <v>287</v>
      </c>
      <c r="DO61" s="59" t="s">
        <v>287</v>
      </c>
      <c r="DP61" s="59" t="s">
        <v>287</v>
      </c>
      <c r="DQ61" s="59" t="s">
        <v>287</v>
      </c>
      <c r="DR61" s="59" t="s">
        <v>287</v>
      </c>
      <c r="DS61" s="59" t="s">
        <v>287</v>
      </c>
      <c r="DT61" s="59" t="s">
        <v>287</v>
      </c>
      <c r="DU61" s="59" t="s">
        <v>287</v>
      </c>
      <c r="DV61" s="59" t="s">
        <v>287</v>
      </c>
      <c r="DW61" s="59" t="s">
        <v>287</v>
      </c>
      <c r="DX61" s="59" t="s">
        <v>287</v>
      </c>
      <c r="DY61" s="59" t="s">
        <v>287</v>
      </c>
      <c r="DZ61" s="59" t="s">
        <v>287</v>
      </c>
      <c r="EA61" s="59" t="s">
        <v>287</v>
      </c>
      <c r="EB61" s="59" t="s">
        <v>287</v>
      </c>
      <c r="EC61" s="59" t="s">
        <v>287</v>
      </c>
      <c r="ED61" s="59" t="s">
        <v>287</v>
      </c>
      <c r="EE61" s="59" t="s">
        <v>287</v>
      </c>
      <c r="EF61" s="59" t="s">
        <v>359</v>
      </c>
      <c r="EG61" s="59" t="s">
        <v>359</v>
      </c>
      <c r="EH61" s="59" t="s">
        <v>287</v>
      </c>
      <c r="EI61" s="59" t="s">
        <v>287</v>
      </c>
      <c r="EJ61" s="59" t="s">
        <v>287</v>
      </c>
      <c r="EK61" s="59" t="s">
        <v>287</v>
      </c>
      <c r="EL61" s="59" t="s">
        <v>287</v>
      </c>
      <c r="EM61" s="61" t="s">
        <v>171</v>
      </c>
      <c r="EN61" s="61" t="s">
        <v>171</v>
      </c>
      <c r="EO61" s="61" t="s">
        <v>171</v>
      </c>
      <c r="EP61" s="61" t="s">
        <v>171</v>
      </c>
      <c r="EQ61" s="61" t="s">
        <v>171</v>
      </c>
      <c r="ER61" s="61" t="s">
        <v>171</v>
      </c>
      <c r="ES61" s="61" t="s">
        <v>174</v>
      </c>
      <c r="ET61" s="61" t="s">
        <v>174</v>
      </c>
      <c r="EU61" s="61" t="s">
        <v>174</v>
      </c>
      <c r="EV61" s="61" t="s">
        <v>174</v>
      </c>
      <c r="EW61" s="61" t="s">
        <v>174</v>
      </c>
      <c r="EX61" s="61" t="s">
        <v>174</v>
      </c>
      <c r="EY61" s="61" t="s">
        <v>274</v>
      </c>
      <c r="EZ61" s="61" t="s">
        <v>274</v>
      </c>
      <c r="FA61" s="61" t="s">
        <v>274</v>
      </c>
      <c r="FK61" s="201"/>
      <c r="FL61" s="201"/>
      <c r="FM61" s="201"/>
    </row>
    <row r="62" spans="1:209" s="191" customFormat="1" ht="12" customHeight="1" x14ac:dyDescent="0.2">
      <c r="B62" s="61"/>
      <c r="C62" s="61"/>
      <c r="D62" s="61"/>
      <c r="E62" s="61"/>
      <c r="H62" s="197"/>
      <c r="I62" s="197"/>
      <c r="J62" s="197"/>
      <c r="K62" s="197"/>
      <c r="L62" s="197"/>
      <c r="M62" s="197"/>
      <c r="N62" s="197"/>
      <c r="O62" s="197"/>
      <c r="P62" s="197"/>
      <c r="Q62" s="197"/>
      <c r="R62" s="197"/>
      <c r="S62" s="197"/>
      <c r="T62" s="197"/>
      <c r="V62" s="197"/>
      <c r="X62" s="197"/>
      <c r="Z62" s="197"/>
      <c r="AA62" s="197"/>
      <c r="AB62" s="197"/>
      <c r="AC62" s="197"/>
      <c r="AD62" s="197"/>
      <c r="AF62" s="197"/>
      <c r="AG62" s="197"/>
      <c r="AH62" s="197"/>
      <c r="AI62" s="197"/>
      <c r="AJ62" s="197"/>
      <c r="AK62" s="197"/>
      <c r="AL62" s="197"/>
      <c r="AM62" s="197"/>
      <c r="AO62" s="197"/>
      <c r="AP62" s="197"/>
      <c r="AQ62" s="197"/>
      <c r="AR62" s="197"/>
      <c r="AS62" s="197"/>
      <c r="AV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2"/>
      <c r="BM62" s="192"/>
      <c r="BN62" s="192"/>
      <c r="BO62" s="192"/>
      <c r="BP62" s="192"/>
      <c r="BT62" s="197"/>
      <c r="BU62" s="197"/>
      <c r="BV62" s="197"/>
      <c r="BY62" s="197"/>
      <c r="BZ62" s="197"/>
      <c r="CA62" s="197"/>
      <c r="CB62" s="197"/>
      <c r="CC62" s="197"/>
      <c r="CD62" s="197"/>
      <c r="CE62" s="197"/>
      <c r="CF62" s="197"/>
      <c r="CG62" s="197"/>
      <c r="CH62" s="197"/>
      <c r="CI62" s="197"/>
      <c r="CJ62" s="197"/>
      <c r="CK62" s="197"/>
      <c r="CL62" s="197"/>
      <c r="CM62" s="197"/>
      <c r="CN62" s="197"/>
      <c r="CO62" s="197"/>
      <c r="CP62" s="197"/>
      <c r="CQ62" s="197"/>
      <c r="CR62" s="197"/>
      <c r="CU62" s="197"/>
      <c r="CV62" s="197"/>
      <c r="CW62" s="197"/>
      <c r="CX62" s="197"/>
      <c r="CY62" s="197"/>
      <c r="CZ62" s="197"/>
      <c r="DA62" s="197"/>
      <c r="DB62" s="197"/>
      <c r="DC62" s="197"/>
      <c r="DD62" s="197"/>
      <c r="DE62" s="197"/>
      <c r="DF62" s="197"/>
      <c r="DG62" s="197"/>
      <c r="DH62" s="197"/>
      <c r="DI62" s="197"/>
      <c r="DJ62" s="197"/>
      <c r="DK62" s="197"/>
      <c r="DL62" s="197"/>
      <c r="DM62" s="197"/>
      <c r="DN62" s="197"/>
      <c r="DO62" s="197"/>
      <c r="DP62" s="197"/>
      <c r="DQ62" s="197"/>
      <c r="DR62" s="197"/>
      <c r="DS62" s="197"/>
      <c r="DT62" s="197"/>
      <c r="DU62" s="197"/>
      <c r="DV62" s="197"/>
      <c r="DW62" s="197"/>
      <c r="DX62" s="197"/>
      <c r="DY62" s="197"/>
      <c r="DZ62" s="197"/>
      <c r="EA62" s="197"/>
      <c r="EB62" s="197"/>
      <c r="EC62" s="197"/>
      <c r="ED62" s="197"/>
      <c r="EE62" s="197"/>
      <c r="EF62" s="197"/>
      <c r="EG62" s="197"/>
      <c r="EH62" s="197"/>
      <c r="EI62" s="197"/>
      <c r="EJ62" s="197"/>
      <c r="EK62" s="197"/>
      <c r="EL62" s="197"/>
      <c r="EM62" s="197"/>
      <c r="EN62" s="197"/>
      <c r="EO62" s="197"/>
      <c r="EP62" s="197"/>
      <c r="EQ62" s="197"/>
      <c r="ER62" s="197"/>
      <c r="ES62" s="197"/>
      <c r="ET62" s="197"/>
      <c r="EU62" s="197"/>
      <c r="EV62" s="197"/>
      <c r="EW62" s="197"/>
      <c r="EX62" s="197"/>
      <c r="FF62" s="294" t="s">
        <v>158</v>
      </c>
      <c r="FK62" s="201"/>
      <c r="FL62" s="201"/>
      <c r="FM62" s="201"/>
    </row>
    <row r="63" spans="1:209" s="60" customFormat="1" ht="20.25" customHeight="1" x14ac:dyDescent="0.2">
      <c r="B63" s="298"/>
      <c r="C63" s="299" t="s">
        <v>521</v>
      </c>
      <c r="D63" s="300"/>
      <c r="H63" s="59"/>
      <c r="I63" s="59"/>
      <c r="J63" s="59"/>
      <c r="K63" s="59"/>
      <c r="L63" s="59"/>
      <c r="M63" s="59"/>
      <c r="BL63" s="36"/>
      <c r="BM63" s="36"/>
      <c r="BN63" s="36"/>
      <c r="BO63" s="36"/>
      <c r="BP63" s="36"/>
      <c r="CZ63" s="36"/>
      <c r="DA63" s="36"/>
      <c r="DB63" s="36"/>
      <c r="DC63" s="36"/>
      <c r="DD63" s="36"/>
      <c r="DE63" s="36"/>
      <c r="FK63" s="201"/>
      <c r="FL63" s="201"/>
      <c r="FM63" s="201"/>
    </row>
    <row r="64" spans="1:209" s="60" customFormat="1" ht="51.75" customHeight="1" x14ac:dyDescent="0.2">
      <c r="C64" s="59"/>
      <c r="D64" s="59"/>
      <c r="H64" s="59"/>
      <c r="I64" s="59"/>
      <c r="J64" s="59"/>
      <c r="K64" s="59"/>
      <c r="L64" s="59"/>
      <c r="M64" s="59"/>
      <c r="Q64" s="89"/>
      <c r="R64" s="89"/>
      <c r="S64" s="89"/>
      <c r="T64" s="89"/>
      <c r="U64" s="89"/>
      <c r="V64" s="89"/>
      <c r="BL64" s="36"/>
      <c r="BM64" s="36"/>
      <c r="BN64" s="36"/>
      <c r="BO64" s="36"/>
      <c r="BP64" s="36"/>
      <c r="CZ64" s="36"/>
      <c r="DA64" s="36"/>
      <c r="DB64" s="36"/>
      <c r="DC64" s="36"/>
      <c r="DD64" s="36"/>
      <c r="DE64" s="36"/>
      <c r="FK64" s="201"/>
      <c r="FL64" s="201"/>
      <c r="FM64" s="201"/>
    </row>
    <row r="65" spans="1:169" s="36" customFormat="1" x14ac:dyDescent="0.2">
      <c r="C65" s="88"/>
      <c r="D65" s="88"/>
      <c r="H65" s="88"/>
      <c r="I65" s="88"/>
      <c r="J65" s="88"/>
      <c r="K65" s="88"/>
      <c r="L65" s="88"/>
      <c r="M65" s="88"/>
      <c r="FK65" s="301"/>
      <c r="FL65" s="301"/>
      <c r="FM65" s="301"/>
    </row>
    <row r="66" spans="1:169" s="36" customFormat="1" x14ac:dyDescent="0.2">
      <c r="C66" s="88"/>
      <c r="D66" s="88"/>
      <c r="H66" s="88"/>
      <c r="I66" s="88"/>
      <c r="J66" s="88"/>
      <c r="K66" s="88"/>
      <c r="L66" s="88"/>
      <c r="M66" s="88"/>
      <c r="FK66" s="301"/>
      <c r="FL66" s="301"/>
      <c r="FM66" s="301"/>
    </row>
    <row r="67" spans="1:169" s="36" customFormat="1" x14ac:dyDescent="0.2">
      <c r="C67" s="88"/>
      <c r="D67" s="88"/>
      <c r="H67" s="88"/>
      <c r="I67" s="88"/>
      <c r="J67" s="88"/>
      <c r="K67" s="88"/>
      <c r="L67" s="88"/>
      <c r="M67" s="88"/>
      <c r="FK67" s="301"/>
      <c r="FL67" s="301"/>
      <c r="FM67" s="301"/>
    </row>
    <row r="68" spans="1:169" s="89" customFormat="1" x14ac:dyDescent="0.2">
      <c r="C68" s="302"/>
      <c r="D68" s="302"/>
      <c r="H68" s="302"/>
      <c r="I68" s="302"/>
      <c r="J68" s="302"/>
      <c r="K68" s="302"/>
      <c r="L68" s="302"/>
      <c r="M68" s="302"/>
      <c r="BL68" s="36"/>
      <c r="BM68" s="36"/>
      <c r="BN68" s="36"/>
      <c r="BO68" s="36"/>
      <c r="BP68" s="36"/>
      <c r="CZ68" s="36"/>
      <c r="DA68" s="36"/>
      <c r="DB68" s="36"/>
      <c r="DC68" s="36"/>
      <c r="DD68" s="36"/>
      <c r="DE68" s="36"/>
      <c r="FK68" s="303"/>
      <c r="FL68" s="303"/>
      <c r="FM68" s="303"/>
    </row>
    <row r="69" spans="1:169" s="36" customFormat="1" x14ac:dyDescent="0.2">
      <c r="C69" s="88"/>
      <c r="D69" s="88"/>
      <c r="H69" s="88"/>
      <c r="I69" s="88"/>
      <c r="J69" s="88"/>
      <c r="K69" s="88"/>
      <c r="L69" s="88"/>
      <c r="M69" s="88"/>
      <c r="EH69" s="60"/>
      <c r="EI69" s="60"/>
      <c r="EJ69" s="60"/>
      <c r="EK69" s="60"/>
      <c r="EL69" s="60"/>
      <c r="EM69" s="60"/>
      <c r="EN69" s="60"/>
      <c r="EO69" s="60"/>
      <c r="FK69" s="301"/>
      <c r="FL69" s="301"/>
      <c r="FM69" s="301"/>
    </row>
    <row r="70" spans="1:169" s="36" customFormat="1" x14ac:dyDescent="0.2">
      <c r="C70" s="88"/>
      <c r="D70" s="88"/>
      <c r="H70" s="88"/>
      <c r="I70" s="88"/>
      <c r="J70" s="88"/>
      <c r="K70" s="88"/>
      <c r="L70" s="88"/>
      <c r="M70" s="88"/>
      <c r="EH70" s="60"/>
      <c r="EI70" s="60"/>
      <c r="EJ70" s="60"/>
      <c r="EK70" s="60"/>
      <c r="EL70" s="60"/>
      <c r="EM70" s="60"/>
      <c r="EN70" s="60"/>
      <c r="EO70" s="60"/>
      <c r="FK70" s="301"/>
      <c r="FL70" s="301"/>
      <c r="FM70" s="301"/>
    </row>
    <row r="71" spans="1:169" s="36" customFormat="1" x14ac:dyDescent="0.2">
      <c r="C71" s="88"/>
      <c r="D71" s="88"/>
      <c r="H71" s="88"/>
      <c r="I71" s="88"/>
      <c r="J71" s="88"/>
      <c r="K71" s="88"/>
      <c r="L71" s="88"/>
      <c r="M71" s="88"/>
      <c r="EH71" s="60"/>
      <c r="EI71" s="60"/>
      <c r="EJ71" s="60"/>
      <c r="EK71" s="60"/>
      <c r="EL71" s="60"/>
      <c r="EM71" s="60"/>
      <c r="EN71" s="60"/>
      <c r="EO71" s="60"/>
      <c r="FK71" s="301"/>
      <c r="FL71" s="301"/>
      <c r="FM71" s="301"/>
    </row>
    <row r="72" spans="1:169" s="36" customFormat="1" x14ac:dyDescent="0.2">
      <c r="C72" s="88"/>
      <c r="D72" s="88"/>
      <c r="H72" s="88"/>
      <c r="I72" s="88"/>
      <c r="J72" s="88"/>
      <c r="K72" s="88"/>
      <c r="L72" s="88"/>
      <c r="M72" s="88"/>
      <c r="EH72" s="60"/>
      <c r="EI72" s="60"/>
      <c r="EJ72" s="60"/>
      <c r="EK72" s="60"/>
      <c r="EL72" s="60"/>
      <c r="EM72" s="60"/>
      <c r="EN72" s="60"/>
      <c r="EO72" s="60"/>
      <c r="FK72" s="301"/>
      <c r="FL72" s="301"/>
      <c r="FM72" s="301"/>
    </row>
    <row r="73" spans="1:169" s="36" customFormat="1" x14ac:dyDescent="0.2">
      <c r="C73" s="88"/>
      <c r="D73" s="88"/>
      <c r="H73" s="88"/>
      <c r="I73" s="88"/>
      <c r="J73" s="88"/>
      <c r="K73" s="88"/>
      <c r="L73" s="88"/>
      <c r="M73" s="88"/>
      <c r="FK73" s="301"/>
      <c r="FL73" s="301"/>
      <c r="FM73" s="301"/>
    </row>
    <row r="74" spans="1:169" s="36" customFormat="1" x14ac:dyDescent="0.2">
      <c r="C74" s="88"/>
      <c r="D74" s="88"/>
      <c r="H74" s="88"/>
      <c r="I74" s="88"/>
      <c r="J74" s="88"/>
      <c r="K74" s="88"/>
      <c r="L74" s="88"/>
      <c r="M74" s="88"/>
      <c r="FK74" s="301"/>
      <c r="FL74" s="301"/>
      <c r="FM74" s="301"/>
    </row>
    <row r="75" spans="1:169" s="36" customFormat="1" x14ac:dyDescent="0.2">
      <c r="C75" s="88"/>
      <c r="D75" s="88"/>
      <c r="H75" s="88"/>
      <c r="I75" s="88"/>
      <c r="J75" s="88"/>
      <c r="K75" s="88"/>
      <c r="L75" s="88"/>
      <c r="M75" s="88"/>
      <c r="FK75" s="301"/>
      <c r="FL75" s="301"/>
      <c r="FM75" s="301"/>
    </row>
    <row r="76" spans="1:169" s="36" customFormat="1" x14ac:dyDescent="0.2">
      <c r="C76" s="88"/>
      <c r="D76" s="88"/>
      <c r="H76" s="88"/>
      <c r="I76" s="88"/>
      <c r="J76" s="88"/>
      <c r="K76" s="88"/>
      <c r="L76" s="88"/>
      <c r="M76" s="88"/>
      <c r="FK76" s="301"/>
      <c r="FL76" s="301"/>
      <c r="FM76" s="301"/>
    </row>
    <row r="77" spans="1:169" s="36" customFormat="1" x14ac:dyDescent="0.2">
      <c r="C77" s="88"/>
      <c r="D77" s="88"/>
      <c r="H77" s="88"/>
      <c r="I77" s="88"/>
      <c r="J77" s="88"/>
      <c r="K77" s="88"/>
      <c r="L77" s="88"/>
      <c r="M77" s="88"/>
      <c r="FK77" s="301"/>
      <c r="FL77" s="301"/>
      <c r="FM77" s="301"/>
    </row>
    <row r="78" spans="1:169" x14ac:dyDescent="0.2">
      <c r="A78" s="36"/>
      <c r="B78" s="36"/>
      <c r="C78" s="88"/>
      <c r="D78" s="88"/>
      <c r="E78" s="36"/>
      <c r="F78" s="36"/>
      <c r="G78" s="36"/>
      <c r="H78" s="88"/>
      <c r="I78" s="88"/>
      <c r="J78" s="88"/>
      <c r="K78" s="88"/>
      <c r="L78" s="88"/>
      <c r="M78" s="88"/>
    </row>
    <row r="79" spans="1:169" x14ac:dyDescent="0.2">
      <c r="A79" s="36"/>
      <c r="B79" s="36"/>
      <c r="C79" s="88"/>
      <c r="D79" s="88"/>
      <c r="E79" s="36"/>
      <c r="F79" s="36"/>
      <c r="G79" s="36"/>
      <c r="H79" s="88"/>
      <c r="I79" s="88"/>
      <c r="J79" s="88"/>
      <c r="K79" s="88"/>
      <c r="L79" s="88"/>
      <c r="M79" s="88"/>
    </row>
    <row r="80" spans="1:169" x14ac:dyDescent="0.2">
      <c r="A80" s="36"/>
      <c r="B80" s="36"/>
      <c r="C80" s="88"/>
      <c r="D80" s="88"/>
      <c r="E80" s="36"/>
      <c r="F80" s="36"/>
      <c r="G80" s="36"/>
      <c r="H80" s="88"/>
      <c r="I80" s="88"/>
      <c r="J80" s="88"/>
      <c r="K80" s="88"/>
      <c r="L80" s="88"/>
      <c r="M80" s="88"/>
    </row>
    <row r="81" spans="1:13" x14ac:dyDescent="0.2">
      <c r="A81" s="36"/>
      <c r="B81" s="36"/>
      <c r="C81" s="88"/>
      <c r="D81" s="88"/>
      <c r="E81" s="36"/>
      <c r="F81" s="36"/>
      <c r="G81" s="36"/>
      <c r="H81" s="88"/>
      <c r="I81" s="88"/>
      <c r="J81" s="88"/>
      <c r="K81" s="88"/>
      <c r="L81" s="88"/>
      <c r="M81" s="88"/>
    </row>
    <row r="82" spans="1:13" x14ac:dyDescent="0.2">
      <c r="A82" s="36"/>
      <c r="B82" s="36"/>
      <c r="C82" s="88"/>
      <c r="D82" s="88"/>
      <c r="E82" s="36"/>
      <c r="F82" s="36"/>
      <c r="G82" s="36"/>
      <c r="H82" s="88"/>
      <c r="I82" s="88"/>
      <c r="J82" s="88"/>
      <c r="K82" s="88"/>
      <c r="L82" s="88"/>
      <c r="M82" s="88"/>
    </row>
    <row r="83" spans="1:13" x14ac:dyDescent="0.2">
      <c r="A83" s="36"/>
      <c r="B83" s="36"/>
      <c r="C83" s="88"/>
      <c r="D83" s="88"/>
      <c r="E83" s="36"/>
      <c r="F83" s="36"/>
      <c r="G83" s="36"/>
      <c r="H83" s="88"/>
      <c r="I83" s="88"/>
      <c r="J83" s="88"/>
      <c r="K83" s="88"/>
      <c r="L83" s="88"/>
      <c r="M83" s="88"/>
    </row>
    <row r="84" spans="1:13" x14ac:dyDescent="0.2">
      <c r="A84" s="36"/>
      <c r="B84" s="36"/>
      <c r="C84" s="88"/>
      <c r="D84" s="88"/>
      <c r="E84" s="36"/>
      <c r="F84" s="36"/>
      <c r="G84" s="36"/>
      <c r="H84" s="88"/>
      <c r="I84" s="88"/>
      <c r="J84" s="88"/>
      <c r="K84" s="88"/>
      <c r="L84" s="88"/>
      <c r="M84" s="88"/>
    </row>
    <row r="85" spans="1:13" x14ac:dyDescent="0.2">
      <c r="A85" s="36"/>
      <c r="B85" s="36"/>
      <c r="C85" s="88"/>
      <c r="D85" s="88"/>
      <c r="E85" s="36"/>
      <c r="F85" s="36"/>
      <c r="G85" s="36"/>
      <c r="H85" s="88"/>
      <c r="I85" s="88"/>
      <c r="J85" s="88"/>
      <c r="K85" s="88"/>
      <c r="L85" s="88"/>
      <c r="M85" s="88"/>
    </row>
    <row r="86" spans="1:13" x14ac:dyDescent="0.2">
      <c r="A86" s="36"/>
      <c r="B86" s="36"/>
      <c r="C86" s="88"/>
      <c r="D86" s="88"/>
      <c r="E86" s="36"/>
      <c r="F86" s="36"/>
      <c r="G86" s="36"/>
      <c r="H86" s="88"/>
      <c r="I86" s="88"/>
      <c r="J86" s="88"/>
      <c r="K86" s="88"/>
      <c r="L86" s="88"/>
      <c r="M86" s="88"/>
    </row>
    <row r="87" spans="1:13" x14ac:dyDescent="0.2">
      <c r="A87" s="36"/>
      <c r="B87" s="36"/>
      <c r="C87" s="88"/>
      <c r="D87" s="88"/>
      <c r="E87" s="36"/>
      <c r="F87" s="36"/>
      <c r="G87" s="36"/>
      <c r="H87" s="88"/>
      <c r="I87" s="88"/>
      <c r="J87" s="88"/>
      <c r="K87" s="88"/>
      <c r="L87" s="88"/>
      <c r="M87" s="88"/>
    </row>
    <row r="88" spans="1:13" x14ac:dyDescent="0.2">
      <c r="A88" s="36"/>
      <c r="B88" s="36"/>
      <c r="C88" s="88"/>
      <c r="D88" s="88"/>
      <c r="E88" s="36"/>
      <c r="F88" s="36"/>
      <c r="G88" s="36"/>
      <c r="H88" s="88"/>
      <c r="I88" s="88"/>
      <c r="J88" s="88"/>
      <c r="K88" s="88"/>
      <c r="L88" s="88"/>
      <c r="M88" s="88"/>
    </row>
    <row r="89" spans="1:13" x14ac:dyDescent="0.2">
      <c r="A89" s="36"/>
      <c r="B89" s="36"/>
      <c r="C89" s="88"/>
      <c r="D89" s="88"/>
      <c r="E89" s="36"/>
      <c r="F89" s="36"/>
      <c r="G89" s="36"/>
      <c r="H89" s="88"/>
      <c r="I89" s="88"/>
      <c r="J89" s="88"/>
      <c r="K89" s="88"/>
      <c r="L89" s="88"/>
      <c r="M89" s="88"/>
    </row>
    <row r="90" spans="1:13" x14ac:dyDescent="0.2">
      <c r="A90" s="36"/>
      <c r="B90" s="36"/>
      <c r="C90" s="88"/>
      <c r="D90" s="88"/>
      <c r="E90" s="36"/>
      <c r="F90" s="36"/>
      <c r="G90" s="36"/>
      <c r="H90" s="88"/>
      <c r="I90" s="88"/>
      <c r="J90" s="88"/>
      <c r="K90" s="88"/>
      <c r="L90" s="88"/>
      <c r="M90" s="88"/>
    </row>
    <row r="91" spans="1:13" x14ac:dyDescent="0.2">
      <c r="A91" s="36"/>
      <c r="B91" s="36"/>
      <c r="C91" s="88"/>
      <c r="D91" s="88"/>
      <c r="E91" s="36"/>
      <c r="F91" s="36"/>
      <c r="G91" s="36"/>
      <c r="H91" s="88"/>
      <c r="I91" s="88"/>
      <c r="J91" s="88"/>
      <c r="K91" s="88"/>
      <c r="L91" s="88"/>
      <c r="M91" s="88"/>
    </row>
    <row r="92" spans="1:13" x14ac:dyDescent="0.2">
      <c r="A92" s="36"/>
      <c r="B92" s="36"/>
      <c r="C92" s="88"/>
      <c r="D92" s="88"/>
      <c r="E92" s="36"/>
      <c r="F92" s="36"/>
      <c r="G92" s="36"/>
      <c r="H92" s="88"/>
      <c r="I92" s="88"/>
      <c r="J92" s="88"/>
      <c r="K92" s="88"/>
      <c r="L92" s="88"/>
      <c r="M92" s="88"/>
    </row>
    <row r="93" spans="1:13" x14ac:dyDescent="0.2">
      <c r="A93" s="36"/>
      <c r="B93" s="36"/>
      <c r="C93" s="88"/>
      <c r="D93" s="88"/>
      <c r="E93" s="36"/>
      <c r="F93" s="36"/>
      <c r="G93" s="36"/>
      <c r="H93" s="88"/>
      <c r="I93" s="88"/>
      <c r="J93" s="88"/>
      <c r="K93" s="88"/>
      <c r="L93" s="88"/>
      <c r="M93" s="88"/>
    </row>
    <row r="94" spans="1:13" x14ac:dyDescent="0.2">
      <c r="A94" s="36"/>
      <c r="B94" s="36"/>
      <c r="C94" s="88"/>
      <c r="D94" s="88"/>
      <c r="E94" s="36"/>
      <c r="F94" s="36"/>
      <c r="G94" s="36"/>
      <c r="H94" s="88"/>
      <c r="I94" s="88"/>
      <c r="J94" s="88"/>
      <c r="K94" s="88"/>
      <c r="L94" s="88"/>
      <c r="M94" s="88"/>
    </row>
    <row r="95" spans="1:13" x14ac:dyDescent="0.2">
      <c r="A95" s="36"/>
      <c r="B95" s="36"/>
      <c r="C95" s="88"/>
      <c r="D95" s="88"/>
      <c r="E95" s="36"/>
      <c r="F95" s="36"/>
      <c r="G95" s="36"/>
      <c r="H95" s="88"/>
      <c r="I95" s="88"/>
      <c r="J95" s="88"/>
      <c r="K95" s="88"/>
      <c r="L95" s="88"/>
      <c r="M95" s="88"/>
    </row>
    <row r="96" spans="1:13" x14ac:dyDescent="0.2">
      <c r="A96" s="36"/>
      <c r="B96" s="36"/>
      <c r="C96" s="88"/>
      <c r="D96" s="88"/>
      <c r="E96" s="36"/>
      <c r="F96" s="36"/>
      <c r="G96" s="36"/>
      <c r="H96" s="88"/>
      <c r="I96" s="88"/>
      <c r="J96" s="88"/>
      <c r="K96" s="88"/>
      <c r="L96" s="88"/>
      <c r="M96" s="88"/>
    </row>
    <row r="97" spans="1:13" x14ac:dyDescent="0.2">
      <c r="A97" s="36"/>
      <c r="B97" s="36"/>
      <c r="C97" s="88"/>
      <c r="D97" s="88"/>
      <c r="E97" s="36"/>
      <c r="F97" s="36"/>
      <c r="G97" s="36"/>
      <c r="H97" s="88"/>
      <c r="I97" s="88"/>
      <c r="J97" s="88"/>
      <c r="K97" s="88"/>
      <c r="L97" s="88"/>
      <c r="M97" s="88"/>
    </row>
    <row r="98" spans="1:13" x14ac:dyDescent="0.2">
      <c r="A98" s="36"/>
      <c r="B98" s="36"/>
      <c r="C98" s="88"/>
      <c r="D98" s="88"/>
      <c r="E98" s="36"/>
      <c r="F98" s="36"/>
      <c r="G98" s="36"/>
      <c r="H98" s="88"/>
      <c r="I98" s="88"/>
      <c r="J98" s="88"/>
      <c r="K98" s="88"/>
      <c r="L98" s="88"/>
      <c r="M98" s="88"/>
    </row>
    <row r="99" spans="1:13" x14ac:dyDescent="0.2">
      <c r="A99" s="36"/>
      <c r="B99" s="36"/>
      <c r="C99" s="88"/>
      <c r="D99" s="88"/>
      <c r="E99" s="36"/>
      <c r="F99" s="36"/>
      <c r="G99" s="36"/>
      <c r="H99" s="88"/>
      <c r="I99" s="88"/>
      <c r="J99" s="88"/>
      <c r="K99" s="88"/>
      <c r="L99" s="88"/>
      <c r="M99" s="88"/>
    </row>
    <row r="100" spans="1:13" x14ac:dyDescent="0.2">
      <c r="A100" s="36"/>
      <c r="B100" s="36"/>
      <c r="C100" s="88"/>
      <c r="D100" s="88"/>
      <c r="E100" s="36"/>
      <c r="F100" s="36"/>
      <c r="G100" s="36"/>
      <c r="H100" s="88"/>
      <c r="I100" s="88"/>
      <c r="J100" s="88"/>
      <c r="K100" s="88"/>
      <c r="L100" s="88"/>
      <c r="M100" s="88"/>
    </row>
    <row r="101" spans="1:13" x14ac:dyDescent="0.2">
      <c r="A101" s="36"/>
      <c r="B101" s="36"/>
      <c r="C101" s="88"/>
      <c r="D101" s="88"/>
      <c r="E101" s="36"/>
      <c r="F101" s="36"/>
      <c r="G101" s="36"/>
      <c r="H101" s="88"/>
      <c r="I101" s="88"/>
      <c r="J101" s="88"/>
      <c r="K101" s="88"/>
      <c r="L101" s="88"/>
      <c r="M101" s="88"/>
    </row>
    <row r="102" spans="1:13" x14ac:dyDescent="0.2">
      <c r="A102" s="36"/>
      <c r="B102" s="36"/>
      <c r="C102" s="88"/>
      <c r="D102" s="88"/>
      <c r="E102" s="36"/>
      <c r="F102" s="36"/>
      <c r="G102" s="36"/>
      <c r="H102" s="88"/>
      <c r="I102" s="88"/>
      <c r="J102" s="88"/>
      <c r="K102" s="88"/>
      <c r="L102" s="88"/>
      <c r="M102" s="88"/>
    </row>
    <row r="103" spans="1:13" x14ac:dyDescent="0.2">
      <c r="A103" s="36"/>
      <c r="B103" s="36"/>
      <c r="C103" s="88"/>
      <c r="D103" s="88"/>
      <c r="E103" s="36"/>
      <c r="F103" s="36"/>
      <c r="G103" s="36"/>
      <c r="H103" s="88"/>
      <c r="I103" s="88"/>
      <c r="J103" s="88"/>
      <c r="K103" s="88"/>
      <c r="L103" s="88"/>
      <c r="M103" s="88"/>
    </row>
    <row r="104" spans="1:13" x14ac:dyDescent="0.2">
      <c r="A104" s="36"/>
      <c r="B104" s="36"/>
      <c r="C104" s="88"/>
      <c r="D104" s="88"/>
      <c r="E104" s="36"/>
      <c r="F104" s="36"/>
      <c r="G104" s="36"/>
      <c r="H104" s="88"/>
      <c r="I104" s="88"/>
      <c r="J104" s="88"/>
      <c r="K104" s="88"/>
      <c r="L104" s="88"/>
      <c r="M104" s="88"/>
    </row>
    <row r="105" spans="1:13" x14ac:dyDescent="0.2">
      <c r="A105" s="36"/>
      <c r="B105" s="36"/>
      <c r="C105" s="88"/>
      <c r="D105" s="88"/>
      <c r="E105" s="36"/>
      <c r="F105" s="36"/>
      <c r="G105" s="36"/>
      <c r="H105" s="88"/>
      <c r="I105" s="88"/>
      <c r="J105" s="88"/>
      <c r="K105" s="88"/>
      <c r="L105" s="88"/>
      <c r="M105" s="88"/>
    </row>
    <row r="106" spans="1:13" x14ac:dyDescent="0.2">
      <c r="A106" s="36"/>
      <c r="B106" s="36"/>
      <c r="C106" s="88"/>
      <c r="D106" s="88"/>
      <c r="E106" s="36"/>
      <c r="F106" s="36"/>
      <c r="G106" s="36"/>
      <c r="H106" s="88"/>
      <c r="I106" s="88"/>
      <c r="J106" s="88"/>
      <c r="K106" s="88"/>
      <c r="L106" s="88"/>
      <c r="M106" s="88"/>
    </row>
    <row r="107" spans="1:13" x14ac:dyDescent="0.2">
      <c r="A107" s="36"/>
      <c r="B107" s="36"/>
      <c r="C107" s="88"/>
      <c r="D107" s="88"/>
      <c r="E107" s="36"/>
      <c r="F107" s="36"/>
      <c r="G107" s="36"/>
      <c r="H107" s="88"/>
      <c r="I107" s="88"/>
      <c r="J107" s="88"/>
      <c r="K107" s="88"/>
      <c r="L107" s="88"/>
      <c r="M107" s="88"/>
    </row>
    <row r="108" spans="1:13" x14ac:dyDescent="0.2">
      <c r="A108" s="36"/>
      <c r="B108" s="36"/>
      <c r="C108" s="88"/>
      <c r="D108" s="88"/>
      <c r="E108" s="36"/>
      <c r="F108" s="36"/>
      <c r="G108" s="36"/>
      <c r="H108" s="88"/>
      <c r="I108" s="88"/>
      <c r="J108" s="88"/>
      <c r="K108" s="88"/>
      <c r="L108" s="88"/>
      <c r="M108" s="88"/>
    </row>
    <row r="109" spans="1:13" x14ac:dyDescent="0.2">
      <c r="A109" s="36"/>
      <c r="B109" s="36"/>
      <c r="C109" s="88"/>
      <c r="D109" s="88"/>
      <c r="E109" s="36"/>
      <c r="F109" s="36"/>
      <c r="G109" s="36"/>
      <c r="H109" s="88"/>
      <c r="I109" s="88"/>
      <c r="J109" s="88"/>
      <c r="K109" s="88"/>
      <c r="L109" s="88"/>
      <c r="M109" s="88"/>
    </row>
    <row r="110" spans="1:13" x14ac:dyDescent="0.2">
      <c r="A110" s="36"/>
      <c r="B110" s="36"/>
      <c r="C110" s="88"/>
      <c r="D110" s="88"/>
      <c r="E110" s="36"/>
      <c r="F110" s="36"/>
      <c r="G110" s="36"/>
      <c r="H110" s="88"/>
      <c r="I110" s="88"/>
      <c r="J110" s="88"/>
      <c r="K110" s="88"/>
      <c r="L110" s="88"/>
      <c r="M110" s="88"/>
    </row>
    <row r="111" spans="1:13" x14ac:dyDescent="0.2">
      <c r="A111" s="36"/>
      <c r="B111" s="36"/>
      <c r="C111" s="88"/>
      <c r="D111" s="88"/>
      <c r="E111" s="36"/>
      <c r="F111" s="36"/>
      <c r="G111" s="36"/>
      <c r="H111" s="88"/>
      <c r="I111" s="88"/>
      <c r="J111" s="88"/>
      <c r="K111" s="88"/>
      <c r="L111" s="88"/>
      <c r="M111" s="88"/>
    </row>
    <row r="112" spans="1:13" x14ac:dyDescent="0.2">
      <c r="A112" s="36"/>
      <c r="B112" s="36"/>
      <c r="C112" s="88"/>
      <c r="D112" s="88"/>
      <c r="E112" s="36"/>
      <c r="F112" s="36"/>
      <c r="G112" s="36"/>
      <c r="H112" s="88"/>
      <c r="I112" s="88"/>
      <c r="J112" s="88"/>
      <c r="K112" s="88"/>
      <c r="L112" s="88"/>
      <c r="M112" s="88"/>
    </row>
    <row r="113" spans="1:13" x14ac:dyDescent="0.2">
      <c r="A113" s="36"/>
      <c r="B113" s="36"/>
      <c r="C113" s="88"/>
      <c r="D113" s="88"/>
      <c r="E113" s="36"/>
      <c r="F113" s="36"/>
      <c r="G113" s="36"/>
      <c r="H113" s="88"/>
      <c r="I113" s="88"/>
      <c r="J113" s="88"/>
      <c r="K113" s="88"/>
      <c r="L113" s="88"/>
      <c r="M113" s="88"/>
    </row>
    <row r="114" spans="1:13" x14ac:dyDescent="0.2">
      <c r="A114" s="36"/>
      <c r="B114" s="36"/>
      <c r="C114" s="88"/>
      <c r="D114" s="88"/>
      <c r="E114" s="36"/>
      <c r="F114" s="36"/>
      <c r="G114" s="36"/>
      <c r="H114" s="88"/>
      <c r="I114" s="88"/>
      <c r="J114" s="88"/>
      <c r="K114" s="88"/>
      <c r="L114" s="88"/>
      <c r="M114" s="88"/>
    </row>
    <row r="115" spans="1:13" x14ac:dyDescent="0.2">
      <c r="A115" s="36"/>
      <c r="B115" s="36"/>
      <c r="C115" s="88"/>
      <c r="D115" s="88"/>
      <c r="E115" s="36"/>
      <c r="F115" s="36"/>
      <c r="G115" s="36"/>
      <c r="H115" s="88"/>
      <c r="I115" s="88"/>
      <c r="J115" s="88"/>
      <c r="K115" s="88"/>
      <c r="L115" s="88"/>
      <c r="M115" s="88"/>
    </row>
    <row r="116" spans="1:13" x14ac:dyDescent="0.2">
      <c r="A116" s="36"/>
      <c r="B116" s="36"/>
      <c r="C116" s="88"/>
      <c r="D116" s="88"/>
      <c r="E116" s="36"/>
      <c r="F116" s="36"/>
      <c r="G116" s="36"/>
      <c r="H116" s="88"/>
      <c r="I116" s="88"/>
      <c r="J116" s="88"/>
      <c r="K116" s="88"/>
      <c r="L116" s="88"/>
      <c r="M116" s="88"/>
    </row>
    <row r="117" spans="1:13" x14ac:dyDescent="0.2">
      <c r="A117" s="36"/>
      <c r="B117" s="36"/>
      <c r="C117" s="88"/>
      <c r="D117" s="88"/>
      <c r="E117" s="36"/>
      <c r="F117" s="36"/>
      <c r="G117" s="36"/>
      <c r="H117" s="88"/>
      <c r="I117" s="88"/>
      <c r="J117" s="88"/>
      <c r="K117" s="88"/>
      <c r="L117" s="88"/>
      <c r="M117" s="88"/>
    </row>
    <row r="118" spans="1:13" x14ac:dyDescent="0.2">
      <c r="A118" s="36"/>
      <c r="B118" s="36"/>
      <c r="C118" s="88"/>
      <c r="D118" s="88"/>
      <c r="E118" s="36"/>
      <c r="F118" s="36"/>
      <c r="G118" s="36"/>
      <c r="H118" s="88"/>
      <c r="I118" s="88"/>
      <c r="J118" s="88"/>
      <c r="K118" s="88"/>
      <c r="L118" s="88"/>
      <c r="M118" s="88"/>
    </row>
    <row r="119" spans="1:13" x14ac:dyDescent="0.2">
      <c r="A119" s="36"/>
      <c r="B119" s="36"/>
      <c r="C119" s="88"/>
      <c r="D119" s="88"/>
      <c r="E119" s="36"/>
      <c r="F119" s="36"/>
      <c r="G119" s="36"/>
      <c r="H119" s="88"/>
      <c r="I119" s="88"/>
      <c r="J119" s="88"/>
      <c r="K119" s="88"/>
      <c r="L119" s="88"/>
      <c r="M119" s="88"/>
    </row>
    <row r="120" spans="1:13" x14ac:dyDescent="0.2">
      <c r="A120" s="36"/>
      <c r="B120" s="36"/>
      <c r="C120" s="88"/>
      <c r="D120" s="88"/>
      <c r="E120" s="36"/>
      <c r="F120" s="36"/>
      <c r="G120" s="36"/>
      <c r="H120" s="88"/>
      <c r="I120" s="88"/>
      <c r="J120" s="88"/>
      <c r="K120" s="88"/>
      <c r="L120" s="88"/>
      <c r="M120" s="88"/>
    </row>
    <row r="121" spans="1:13" x14ac:dyDescent="0.2">
      <c r="A121" s="36"/>
      <c r="B121" s="36"/>
      <c r="C121" s="88"/>
      <c r="D121" s="88"/>
      <c r="E121" s="36"/>
      <c r="F121" s="36"/>
      <c r="G121" s="36"/>
      <c r="H121" s="88"/>
      <c r="I121" s="88"/>
      <c r="J121" s="88"/>
      <c r="K121" s="88"/>
      <c r="L121" s="88"/>
      <c r="M121" s="88"/>
    </row>
    <row r="122" spans="1:13" x14ac:dyDescent="0.2">
      <c r="A122" s="36"/>
      <c r="B122" s="36"/>
      <c r="C122" s="88"/>
      <c r="D122" s="88"/>
      <c r="E122" s="36"/>
      <c r="F122" s="36"/>
      <c r="G122" s="36"/>
      <c r="H122" s="88"/>
      <c r="I122" s="88"/>
      <c r="J122" s="88"/>
      <c r="K122" s="88"/>
      <c r="L122" s="88"/>
      <c r="M122" s="88"/>
    </row>
    <row r="123" spans="1:13" x14ac:dyDescent="0.2">
      <c r="A123" s="36"/>
      <c r="B123" s="36"/>
      <c r="C123" s="88"/>
      <c r="D123" s="88"/>
      <c r="E123" s="36"/>
      <c r="F123" s="36"/>
      <c r="G123" s="36"/>
      <c r="H123" s="88"/>
      <c r="I123" s="88"/>
      <c r="J123" s="88"/>
      <c r="K123" s="88"/>
      <c r="L123" s="88"/>
      <c r="M123" s="88"/>
    </row>
    <row r="124" spans="1:13" x14ac:dyDescent="0.2">
      <c r="A124" s="36"/>
      <c r="B124" s="36"/>
      <c r="C124" s="88"/>
      <c r="D124" s="88"/>
      <c r="E124" s="36"/>
      <c r="F124" s="36"/>
      <c r="G124" s="36"/>
      <c r="H124" s="88"/>
      <c r="I124" s="88"/>
      <c r="J124" s="88"/>
      <c r="K124" s="88"/>
      <c r="L124" s="88"/>
      <c r="M124" s="88"/>
    </row>
    <row r="125" spans="1:13" x14ac:dyDescent="0.2">
      <c r="A125" s="36"/>
      <c r="B125" s="36"/>
      <c r="C125" s="88"/>
      <c r="D125" s="88"/>
      <c r="E125" s="36"/>
      <c r="F125" s="36"/>
      <c r="G125" s="36"/>
      <c r="H125" s="88"/>
      <c r="I125" s="88"/>
      <c r="J125" s="88"/>
      <c r="K125" s="88"/>
      <c r="L125" s="88"/>
      <c r="M125" s="88"/>
    </row>
    <row r="126" spans="1:13" x14ac:dyDescent="0.2">
      <c r="A126" s="36"/>
      <c r="B126" s="36"/>
      <c r="C126" s="88"/>
      <c r="D126" s="88"/>
      <c r="E126" s="36"/>
      <c r="F126" s="36"/>
      <c r="G126" s="36"/>
      <c r="H126" s="88"/>
      <c r="I126" s="88"/>
      <c r="J126" s="88"/>
      <c r="K126" s="88"/>
      <c r="L126" s="88"/>
      <c r="M126" s="88"/>
    </row>
    <row r="127" spans="1:13" x14ac:dyDescent="0.2">
      <c r="A127" s="36"/>
      <c r="B127" s="36"/>
      <c r="C127" s="88"/>
      <c r="D127" s="88"/>
      <c r="E127" s="36"/>
      <c r="F127" s="36"/>
      <c r="G127" s="36"/>
      <c r="H127" s="88"/>
      <c r="I127" s="88"/>
      <c r="J127" s="88"/>
      <c r="K127" s="88"/>
      <c r="L127" s="88"/>
      <c r="M127" s="88"/>
    </row>
    <row r="128" spans="1:13" x14ac:dyDescent="0.2">
      <c r="A128" s="36"/>
      <c r="B128" s="36"/>
      <c r="C128" s="88"/>
      <c r="D128" s="88"/>
      <c r="E128" s="36"/>
      <c r="F128" s="36"/>
      <c r="G128" s="36"/>
      <c r="H128" s="88"/>
      <c r="I128" s="88"/>
      <c r="J128" s="88"/>
      <c r="K128" s="88"/>
      <c r="L128" s="88"/>
      <c r="M128" s="88"/>
    </row>
    <row r="129" spans="1:13" x14ac:dyDescent="0.2">
      <c r="A129" s="36"/>
      <c r="B129" s="36"/>
      <c r="C129" s="88"/>
      <c r="D129" s="88"/>
      <c r="E129" s="36"/>
      <c r="F129" s="36"/>
      <c r="G129" s="36"/>
      <c r="H129" s="88"/>
      <c r="I129" s="88"/>
      <c r="J129" s="88"/>
      <c r="K129" s="88"/>
      <c r="L129" s="88"/>
      <c r="M129" s="88"/>
    </row>
    <row r="130" spans="1:13" x14ac:dyDescent="0.2">
      <c r="A130" s="36"/>
      <c r="B130" s="36"/>
      <c r="C130" s="88"/>
      <c r="D130" s="88"/>
      <c r="E130" s="36"/>
      <c r="F130" s="36"/>
      <c r="G130" s="36"/>
      <c r="H130" s="88"/>
      <c r="I130" s="88"/>
      <c r="J130" s="88"/>
      <c r="K130" s="88"/>
      <c r="L130" s="88"/>
      <c r="M130" s="88"/>
    </row>
    <row r="131" spans="1:13" x14ac:dyDescent="0.2">
      <c r="A131" s="36"/>
      <c r="B131" s="36"/>
      <c r="C131" s="88"/>
      <c r="D131" s="88"/>
      <c r="E131" s="36"/>
      <c r="F131" s="36"/>
      <c r="G131" s="36"/>
      <c r="H131" s="88"/>
      <c r="I131" s="88"/>
      <c r="J131" s="88"/>
      <c r="K131" s="88"/>
      <c r="L131" s="88"/>
      <c r="M131" s="88"/>
    </row>
    <row r="132" spans="1:13" x14ac:dyDescent="0.2">
      <c r="A132" s="36"/>
      <c r="B132" s="36"/>
      <c r="C132" s="88"/>
      <c r="D132" s="88"/>
      <c r="E132" s="36"/>
      <c r="F132" s="36"/>
      <c r="G132" s="36"/>
      <c r="H132" s="88"/>
      <c r="I132" s="88"/>
      <c r="J132" s="88"/>
      <c r="K132" s="88"/>
      <c r="L132" s="88"/>
      <c r="M132" s="88"/>
    </row>
    <row r="133" spans="1:13" x14ac:dyDescent="0.2">
      <c r="A133" s="36"/>
      <c r="B133" s="36"/>
      <c r="C133" s="88"/>
      <c r="D133" s="88"/>
      <c r="E133" s="36"/>
      <c r="F133" s="36"/>
      <c r="G133" s="36"/>
      <c r="H133" s="88"/>
      <c r="I133" s="88"/>
      <c r="J133" s="88"/>
      <c r="K133" s="88"/>
      <c r="L133" s="88"/>
      <c r="M133" s="88"/>
    </row>
    <row r="134" spans="1:13" x14ac:dyDescent="0.2">
      <c r="A134" s="36"/>
      <c r="B134" s="36"/>
      <c r="C134" s="88"/>
      <c r="D134" s="88"/>
      <c r="E134" s="36"/>
      <c r="F134" s="36"/>
      <c r="G134" s="36"/>
      <c r="H134" s="88"/>
      <c r="I134" s="88"/>
      <c r="J134" s="88"/>
      <c r="K134" s="88"/>
      <c r="L134" s="88"/>
      <c r="M134" s="88"/>
    </row>
    <row r="135" spans="1:13" x14ac:dyDescent="0.2">
      <c r="A135" s="36"/>
      <c r="B135" s="36"/>
      <c r="C135" s="88"/>
      <c r="D135" s="88"/>
      <c r="E135" s="36"/>
      <c r="F135" s="36"/>
      <c r="G135" s="36"/>
      <c r="H135" s="88"/>
      <c r="I135" s="88"/>
      <c r="J135" s="88"/>
      <c r="K135" s="88"/>
      <c r="L135" s="88"/>
      <c r="M135" s="88"/>
    </row>
    <row r="136" spans="1:13" x14ac:dyDescent="0.2">
      <c r="A136" s="36"/>
      <c r="B136" s="36"/>
      <c r="C136" s="88"/>
      <c r="D136" s="88"/>
      <c r="E136" s="36"/>
      <c r="F136" s="36"/>
      <c r="G136" s="36"/>
      <c r="H136" s="88"/>
      <c r="I136" s="88"/>
      <c r="J136" s="88"/>
      <c r="K136" s="88"/>
      <c r="L136" s="88"/>
      <c r="M136" s="88"/>
    </row>
    <row r="137" spans="1:13" x14ac:dyDescent="0.2">
      <c r="A137" s="36"/>
      <c r="B137" s="36"/>
      <c r="C137" s="88"/>
      <c r="D137" s="88"/>
      <c r="E137" s="36"/>
      <c r="F137" s="36"/>
      <c r="G137" s="36"/>
      <c r="H137" s="88"/>
      <c r="I137" s="88"/>
      <c r="J137" s="88"/>
      <c r="K137" s="88"/>
      <c r="L137" s="88"/>
      <c r="M137" s="88"/>
    </row>
    <row r="138" spans="1:13" x14ac:dyDescent="0.2">
      <c r="A138" s="36"/>
      <c r="B138" s="36"/>
      <c r="C138" s="88"/>
      <c r="D138" s="88"/>
      <c r="E138" s="36"/>
      <c r="F138" s="36"/>
      <c r="G138" s="36"/>
      <c r="H138" s="88"/>
      <c r="I138" s="88"/>
      <c r="J138" s="88"/>
      <c r="K138" s="88"/>
      <c r="L138" s="88"/>
      <c r="M138" s="88"/>
    </row>
    <row r="139" spans="1:13" x14ac:dyDescent="0.2">
      <c r="A139" s="36"/>
      <c r="B139" s="36"/>
      <c r="C139" s="88"/>
      <c r="D139" s="88"/>
      <c r="E139" s="36"/>
      <c r="F139" s="36"/>
      <c r="G139" s="36"/>
      <c r="H139" s="88"/>
      <c r="I139" s="88"/>
      <c r="J139" s="88"/>
      <c r="K139" s="88"/>
      <c r="L139" s="88"/>
      <c r="M139" s="88"/>
    </row>
    <row r="140" spans="1:13" x14ac:dyDescent="0.2">
      <c r="A140" s="36"/>
      <c r="B140" s="36"/>
      <c r="C140" s="88"/>
      <c r="D140" s="88"/>
      <c r="E140" s="36"/>
      <c r="F140" s="36"/>
      <c r="G140" s="36"/>
      <c r="H140" s="88"/>
      <c r="I140" s="88"/>
      <c r="J140" s="88"/>
      <c r="K140" s="88"/>
      <c r="L140" s="88"/>
      <c r="M140" s="88"/>
    </row>
    <row r="141" spans="1:13" x14ac:dyDescent="0.2">
      <c r="A141" s="36"/>
      <c r="B141" s="36"/>
      <c r="C141" s="88"/>
      <c r="D141" s="88"/>
      <c r="E141" s="36"/>
      <c r="F141" s="36"/>
      <c r="G141" s="36"/>
      <c r="H141" s="88"/>
      <c r="I141" s="88"/>
      <c r="J141" s="88"/>
      <c r="K141" s="88"/>
      <c r="L141" s="88"/>
      <c r="M141" s="88"/>
    </row>
    <row r="142" spans="1:13" x14ac:dyDescent="0.2">
      <c r="A142" s="36"/>
      <c r="B142" s="36"/>
      <c r="C142" s="88"/>
      <c r="D142" s="88"/>
      <c r="E142" s="36"/>
      <c r="F142" s="36"/>
      <c r="G142" s="36"/>
      <c r="H142" s="88"/>
      <c r="I142" s="88"/>
      <c r="J142" s="88"/>
      <c r="K142" s="88"/>
      <c r="L142" s="88"/>
      <c r="M142" s="88"/>
    </row>
    <row r="143" spans="1:13" x14ac:dyDescent="0.2">
      <c r="A143" s="36"/>
      <c r="B143" s="36"/>
      <c r="C143" s="88"/>
      <c r="D143" s="88"/>
      <c r="E143" s="36"/>
      <c r="F143" s="36"/>
      <c r="G143" s="36"/>
      <c r="H143" s="88"/>
      <c r="I143" s="88"/>
      <c r="J143" s="88"/>
      <c r="K143" s="88"/>
      <c r="L143" s="88"/>
      <c r="M143" s="88"/>
    </row>
    <row r="144" spans="1:13" x14ac:dyDescent="0.2">
      <c r="A144" s="36"/>
      <c r="B144" s="36"/>
      <c r="C144" s="88"/>
      <c r="D144" s="88"/>
      <c r="E144" s="36"/>
      <c r="F144" s="36"/>
      <c r="G144" s="36"/>
      <c r="H144" s="88"/>
      <c r="I144" s="88"/>
      <c r="J144" s="88"/>
      <c r="K144" s="88"/>
      <c r="L144" s="88"/>
      <c r="M144" s="88"/>
    </row>
    <row r="145" spans="1:13" x14ac:dyDescent="0.2">
      <c r="A145" s="36"/>
      <c r="B145" s="36"/>
      <c r="C145" s="88"/>
      <c r="D145" s="88"/>
      <c r="E145" s="36"/>
      <c r="F145" s="36"/>
      <c r="G145" s="36"/>
      <c r="H145" s="88"/>
      <c r="I145" s="88"/>
      <c r="J145" s="88"/>
      <c r="K145" s="88"/>
      <c r="L145" s="88"/>
      <c r="M145" s="88"/>
    </row>
    <row r="146" spans="1:13" x14ac:dyDescent="0.2">
      <c r="A146" s="36"/>
      <c r="B146" s="36"/>
      <c r="C146" s="88"/>
      <c r="D146" s="88"/>
      <c r="E146" s="36"/>
      <c r="F146" s="36"/>
      <c r="G146" s="36"/>
      <c r="H146" s="88"/>
      <c r="I146" s="88"/>
      <c r="J146" s="88"/>
      <c r="K146" s="88"/>
      <c r="L146" s="88"/>
      <c r="M146" s="88"/>
    </row>
    <row r="147" spans="1:13" x14ac:dyDescent="0.2">
      <c r="A147" s="36"/>
      <c r="B147" s="36"/>
      <c r="C147" s="88"/>
      <c r="D147" s="88"/>
      <c r="E147" s="36"/>
      <c r="F147" s="36"/>
      <c r="G147" s="36"/>
      <c r="H147" s="88"/>
      <c r="I147" s="88"/>
      <c r="J147" s="88"/>
      <c r="K147" s="88"/>
      <c r="L147" s="88"/>
      <c r="M147" s="88"/>
    </row>
    <row r="148" spans="1:13" x14ac:dyDescent="0.2">
      <c r="A148" s="36"/>
      <c r="B148" s="36"/>
      <c r="C148" s="88"/>
      <c r="D148" s="88"/>
      <c r="E148" s="36"/>
      <c r="F148" s="36"/>
      <c r="G148" s="36"/>
      <c r="H148" s="88"/>
      <c r="I148" s="88"/>
      <c r="J148" s="88"/>
      <c r="K148" s="88"/>
      <c r="L148" s="88"/>
      <c r="M148" s="88"/>
    </row>
    <row r="149" spans="1:13" x14ac:dyDescent="0.2">
      <c r="A149" s="36"/>
      <c r="B149" s="36"/>
      <c r="C149" s="88"/>
      <c r="D149" s="88"/>
      <c r="E149" s="36"/>
      <c r="F149" s="36"/>
      <c r="G149" s="36"/>
      <c r="H149" s="88"/>
      <c r="I149" s="88"/>
      <c r="J149" s="88"/>
      <c r="K149" s="88"/>
      <c r="L149" s="88"/>
      <c r="M149" s="88"/>
    </row>
    <row r="150" spans="1:13" x14ac:dyDescent="0.2">
      <c r="A150" s="36"/>
      <c r="B150" s="36"/>
      <c r="C150" s="88"/>
      <c r="D150" s="88"/>
      <c r="E150" s="36"/>
      <c r="F150" s="36"/>
      <c r="G150" s="36"/>
      <c r="H150" s="88"/>
      <c r="I150" s="88"/>
      <c r="J150" s="88"/>
      <c r="K150" s="88"/>
      <c r="L150" s="88"/>
      <c r="M150" s="88"/>
    </row>
    <row r="151" spans="1:13" x14ac:dyDescent="0.2">
      <c r="A151" s="36"/>
      <c r="B151" s="36"/>
      <c r="C151" s="88"/>
      <c r="D151" s="88"/>
      <c r="E151" s="36"/>
      <c r="F151" s="36"/>
      <c r="G151" s="36"/>
      <c r="H151" s="88"/>
      <c r="I151" s="88"/>
      <c r="J151" s="88"/>
      <c r="K151" s="88"/>
      <c r="L151" s="88"/>
      <c r="M151" s="88"/>
    </row>
    <row r="152" spans="1:13" x14ac:dyDescent="0.2">
      <c r="A152" s="36"/>
      <c r="B152" s="36"/>
      <c r="C152" s="88"/>
      <c r="D152" s="88"/>
      <c r="E152" s="36"/>
      <c r="F152" s="36"/>
      <c r="G152" s="36"/>
      <c r="H152" s="88"/>
      <c r="I152" s="88"/>
      <c r="J152" s="88"/>
      <c r="K152" s="88"/>
      <c r="L152" s="88"/>
      <c r="M152" s="88"/>
    </row>
    <row r="153" spans="1:13" x14ac:dyDescent="0.2">
      <c r="A153" s="36"/>
      <c r="B153" s="36"/>
      <c r="C153" s="88"/>
      <c r="D153" s="88"/>
      <c r="E153" s="36"/>
      <c r="F153" s="36"/>
      <c r="G153" s="36"/>
      <c r="H153" s="88"/>
      <c r="I153" s="88"/>
      <c r="J153" s="88"/>
      <c r="K153" s="88"/>
      <c r="L153" s="88"/>
      <c r="M153" s="88"/>
    </row>
    <row r="154" spans="1:13" x14ac:dyDescent="0.2">
      <c r="A154" s="36"/>
      <c r="B154" s="36"/>
      <c r="C154" s="88"/>
      <c r="D154" s="88"/>
      <c r="E154" s="36"/>
      <c r="F154" s="36"/>
      <c r="G154" s="36"/>
      <c r="H154" s="88"/>
      <c r="I154" s="88"/>
      <c r="J154" s="88"/>
      <c r="K154" s="88"/>
      <c r="L154" s="88"/>
      <c r="M154" s="88"/>
    </row>
    <row r="155" spans="1:13" x14ac:dyDescent="0.2">
      <c r="A155" s="36"/>
      <c r="B155" s="36"/>
      <c r="C155" s="88"/>
      <c r="D155" s="88"/>
      <c r="E155" s="36"/>
      <c r="F155" s="36"/>
      <c r="G155" s="36"/>
      <c r="H155" s="88"/>
      <c r="I155" s="88"/>
      <c r="J155" s="88"/>
      <c r="K155" s="88"/>
      <c r="L155" s="88"/>
      <c r="M155" s="88"/>
    </row>
    <row r="156" spans="1:13" x14ac:dyDescent="0.2">
      <c r="A156" s="36"/>
      <c r="B156" s="36"/>
      <c r="C156" s="88"/>
      <c r="D156" s="88"/>
      <c r="E156" s="36"/>
      <c r="F156" s="36"/>
      <c r="G156" s="36"/>
      <c r="H156" s="88"/>
      <c r="I156" s="88"/>
      <c r="J156" s="88"/>
      <c r="K156" s="88"/>
      <c r="L156" s="88"/>
      <c r="M156" s="88"/>
    </row>
    <row r="157" spans="1:13" x14ac:dyDescent="0.2">
      <c r="A157" s="36"/>
      <c r="B157" s="36"/>
      <c r="C157" s="88"/>
      <c r="D157" s="88"/>
      <c r="E157" s="36"/>
      <c r="F157" s="36"/>
      <c r="G157" s="36"/>
      <c r="H157" s="88"/>
      <c r="I157" s="88"/>
      <c r="J157" s="88"/>
      <c r="K157" s="88"/>
      <c r="L157" s="88"/>
      <c r="M157" s="88"/>
    </row>
    <row r="158" spans="1:13" x14ac:dyDescent="0.2">
      <c r="A158" s="36"/>
      <c r="B158" s="36"/>
      <c r="C158" s="88"/>
      <c r="D158" s="88"/>
      <c r="E158" s="36"/>
      <c r="F158" s="36"/>
      <c r="G158" s="36"/>
      <c r="H158" s="88"/>
      <c r="I158" s="88"/>
      <c r="J158" s="88"/>
      <c r="K158" s="88"/>
      <c r="L158" s="88"/>
      <c r="M158" s="88"/>
    </row>
    <row r="159" spans="1:13" x14ac:dyDescent="0.2">
      <c r="A159" s="36"/>
      <c r="B159" s="36"/>
      <c r="C159" s="88"/>
      <c r="D159" s="88"/>
      <c r="E159" s="36"/>
      <c r="F159" s="36"/>
      <c r="G159" s="36"/>
      <c r="H159" s="88"/>
      <c r="I159" s="88"/>
      <c r="J159" s="88"/>
      <c r="K159" s="88"/>
      <c r="L159" s="88"/>
      <c r="M159" s="88"/>
    </row>
    <row r="160" spans="1:13" x14ac:dyDescent="0.2">
      <c r="A160" s="36"/>
      <c r="B160" s="36"/>
      <c r="C160" s="88"/>
      <c r="D160" s="88"/>
      <c r="E160" s="36"/>
      <c r="F160" s="36"/>
      <c r="G160" s="36"/>
      <c r="H160" s="88"/>
      <c r="I160" s="88"/>
      <c r="J160" s="88"/>
      <c r="K160" s="88"/>
      <c r="L160" s="88"/>
      <c r="M160" s="88"/>
    </row>
    <row r="161" spans="1:13" x14ac:dyDescent="0.2">
      <c r="A161" s="36"/>
      <c r="B161" s="36"/>
      <c r="C161" s="88"/>
      <c r="D161" s="88"/>
      <c r="E161" s="36"/>
      <c r="F161" s="36"/>
      <c r="G161" s="36"/>
      <c r="H161" s="88"/>
      <c r="I161" s="88"/>
      <c r="J161" s="88"/>
      <c r="K161" s="88"/>
      <c r="L161" s="88"/>
      <c r="M161" s="88"/>
    </row>
    <row r="162" spans="1:13" x14ac:dyDescent="0.2">
      <c r="A162" s="36"/>
      <c r="B162" s="36"/>
      <c r="C162" s="88"/>
      <c r="D162" s="88"/>
      <c r="E162" s="36"/>
      <c r="F162" s="36"/>
      <c r="G162" s="36"/>
      <c r="H162" s="88"/>
      <c r="I162" s="88"/>
      <c r="J162" s="88"/>
      <c r="K162" s="88"/>
      <c r="L162" s="88"/>
      <c r="M162" s="88"/>
    </row>
    <row r="163" spans="1:13" x14ac:dyDescent="0.2">
      <c r="A163" s="36"/>
      <c r="B163" s="36"/>
      <c r="C163" s="88"/>
      <c r="D163" s="88"/>
      <c r="E163" s="36"/>
      <c r="F163" s="36"/>
      <c r="G163" s="36"/>
      <c r="H163" s="88"/>
      <c r="I163" s="88"/>
      <c r="J163" s="88"/>
      <c r="K163" s="88"/>
      <c r="L163" s="88"/>
      <c r="M163" s="88"/>
    </row>
    <row r="164" spans="1:13" x14ac:dyDescent="0.2">
      <c r="A164" s="36"/>
      <c r="B164" s="36"/>
      <c r="C164" s="88"/>
      <c r="D164" s="88"/>
      <c r="E164" s="36"/>
      <c r="F164" s="36"/>
      <c r="G164" s="36"/>
      <c r="H164" s="88"/>
      <c r="I164" s="88"/>
      <c r="J164" s="88"/>
      <c r="K164" s="88"/>
      <c r="L164" s="88"/>
      <c r="M164" s="88"/>
    </row>
    <row r="165" spans="1:13" x14ac:dyDescent="0.2">
      <c r="A165" s="36"/>
      <c r="B165" s="36"/>
      <c r="C165" s="88"/>
      <c r="D165" s="88"/>
      <c r="E165" s="36"/>
      <c r="F165" s="36"/>
      <c r="G165" s="36"/>
      <c r="H165" s="88"/>
      <c r="I165" s="88"/>
      <c r="J165" s="88"/>
      <c r="K165" s="88"/>
      <c r="L165" s="88"/>
      <c r="M165" s="88"/>
    </row>
    <row r="166" spans="1:13" x14ac:dyDescent="0.2">
      <c r="A166" s="36"/>
      <c r="B166" s="36"/>
      <c r="C166" s="88"/>
      <c r="D166" s="88"/>
      <c r="E166" s="36"/>
      <c r="F166" s="36"/>
      <c r="G166" s="36"/>
      <c r="H166" s="88"/>
      <c r="I166" s="88"/>
      <c r="J166" s="88"/>
      <c r="K166" s="88"/>
      <c r="L166" s="88"/>
      <c r="M166" s="88"/>
    </row>
    <row r="167" spans="1:13" x14ac:dyDescent="0.2">
      <c r="A167" s="36"/>
      <c r="B167" s="36"/>
      <c r="C167" s="88"/>
      <c r="D167" s="88"/>
      <c r="E167" s="36"/>
      <c r="F167" s="36"/>
      <c r="G167" s="36"/>
      <c r="H167" s="88"/>
      <c r="I167" s="88"/>
      <c r="J167" s="88"/>
      <c r="K167" s="88"/>
      <c r="L167" s="88"/>
      <c r="M167" s="88"/>
    </row>
    <row r="168" spans="1:13" x14ac:dyDescent="0.2">
      <c r="A168" s="36"/>
      <c r="B168" s="36"/>
      <c r="C168" s="88"/>
      <c r="D168" s="88"/>
      <c r="E168" s="36"/>
      <c r="F168" s="36"/>
      <c r="G168" s="36"/>
      <c r="H168" s="88"/>
      <c r="I168" s="88"/>
      <c r="J168" s="88"/>
      <c r="K168" s="88"/>
      <c r="L168" s="88"/>
      <c r="M168" s="88"/>
    </row>
    <row r="169" spans="1:13" x14ac:dyDescent="0.2">
      <c r="A169" s="36"/>
      <c r="B169" s="36"/>
      <c r="C169" s="88"/>
      <c r="D169" s="88"/>
      <c r="E169" s="36"/>
      <c r="F169" s="36"/>
      <c r="G169" s="36"/>
      <c r="H169" s="88"/>
      <c r="I169" s="88"/>
      <c r="J169" s="88"/>
      <c r="K169" s="88"/>
      <c r="L169" s="88"/>
      <c r="M169" s="88"/>
    </row>
    <row r="170" spans="1:13" x14ac:dyDescent="0.2">
      <c r="A170" s="36"/>
      <c r="B170" s="36"/>
      <c r="C170" s="88"/>
      <c r="D170" s="88"/>
      <c r="E170" s="36"/>
      <c r="F170" s="36"/>
      <c r="G170" s="36"/>
      <c r="H170" s="88"/>
      <c r="I170" s="88"/>
      <c r="J170" s="88"/>
      <c r="K170" s="88"/>
      <c r="L170" s="88"/>
      <c r="M170" s="88"/>
    </row>
    <row r="171" spans="1:13" x14ac:dyDescent="0.2">
      <c r="A171" s="36"/>
      <c r="B171" s="36"/>
      <c r="C171" s="88"/>
      <c r="D171" s="88"/>
      <c r="E171" s="36"/>
      <c r="F171" s="36"/>
      <c r="G171" s="36"/>
      <c r="H171" s="88"/>
      <c r="I171" s="88"/>
      <c r="J171" s="88"/>
      <c r="K171" s="88"/>
      <c r="L171" s="88"/>
      <c r="M171" s="88"/>
    </row>
    <row r="172" spans="1:13" x14ac:dyDescent="0.2">
      <c r="A172" s="36"/>
      <c r="B172" s="36"/>
      <c r="C172" s="88"/>
      <c r="D172" s="88"/>
      <c r="E172" s="36"/>
      <c r="F172" s="36"/>
      <c r="G172" s="36"/>
      <c r="H172" s="88"/>
      <c r="I172" s="88"/>
      <c r="J172" s="88"/>
      <c r="K172" s="88"/>
      <c r="L172" s="88"/>
      <c r="M172" s="88"/>
    </row>
    <row r="173" spans="1:13" x14ac:dyDescent="0.2">
      <c r="A173" s="36"/>
      <c r="B173" s="36"/>
      <c r="C173" s="88"/>
      <c r="D173" s="88"/>
      <c r="E173" s="36"/>
      <c r="F173" s="36"/>
      <c r="G173" s="36"/>
      <c r="H173" s="88"/>
      <c r="I173" s="88"/>
      <c r="J173" s="88"/>
      <c r="K173" s="88"/>
      <c r="L173" s="88"/>
      <c r="M173" s="88"/>
    </row>
    <row r="174" spans="1:13" x14ac:dyDescent="0.2">
      <c r="A174" s="36"/>
      <c r="B174" s="36"/>
      <c r="C174" s="88"/>
      <c r="D174" s="88"/>
      <c r="E174" s="36"/>
      <c r="F174" s="36"/>
      <c r="G174" s="36"/>
      <c r="H174" s="88"/>
      <c r="I174" s="88"/>
      <c r="J174" s="88"/>
      <c r="K174" s="88"/>
      <c r="L174" s="88"/>
      <c r="M174" s="88"/>
    </row>
    <row r="175" spans="1:13" x14ac:dyDescent="0.2">
      <c r="A175" s="36"/>
      <c r="B175" s="36"/>
      <c r="C175" s="88"/>
      <c r="D175" s="88"/>
      <c r="E175" s="36"/>
      <c r="F175" s="36"/>
      <c r="G175" s="36"/>
      <c r="H175" s="88"/>
      <c r="I175" s="88"/>
      <c r="J175" s="88"/>
      <c r="K175" s="88"/>
      <c r="L175" s="88"/>
      <c r="M175" s="88"/>
    </row>
    <row r="176" spans="1:13" x14ac:dyDescent="0.2">
      <c r="A176" s="36"/>
      <c r="B176" s="36"/>
      <c r="C176" s="88"/>
      <c r="D176" s="88"/>
      <c r="E176" s="36"/>
      <c r="F176" s="36"/>
      <c r="G176" s="36"/>
      <c r="H176" s="88"/>
      <c r="I176" s="88"/>
      <c r="J176" s="88"/>
      <c r="K176" s="88"/>
      <c r="L176" s="88"/>
      <c r="M176" s="88"/>
    </row>
    <row r="177" spans="1:13" x14ac:dyDescent="0.2">
      <c r="A177" s="36"/>
      <c r="B177" s="36"/>
      <c r="C177" s="88"/>
      <c r="D177" s="88"/>
      <c r="E177" s="36"/>
      <c r="F177" s="36"/>
      <c r="G177" s="36"/>
      <c r="H177" s="88"/>
      <c r="I177" s="88"/>
      <c r="J177" s="88"/>
      <c r="K177" s="88"/>
      <c r="L177" s="88"/>
      <c r="M177" s="88"/>
    </row>
    <row r="178" spans="1:13" x14ac:dyDescent="0.2">
      <c r="A178" s="36"/>
      <c r="B178" s="36"/>
      <c r="C178" s="88"/>
      <c r="D178" s="88"/>
      <c r="E178" s="36"/>
      <c r="F178" s="36"/>
      <c r="G178" s="36"/>
      <c r="H178" s="88"/>
      <c r="I178" s="88"/>
      <c r="J178" s="88"/>
      <c r="K178" s="88"/>
      <c r="L178" s="88"/>
      <c r="M178" s="88"/>
    </row>
    <row r="179" spans="1:13" x14ac:dyDescent="0.2">
      <c r="A179" s="36"/>
      <c r="B179" s="36"/>
      <c r="C179" s="88"/>
      <c r="D179" s="88"/>
      <c r="E179" s="36"/>
      <c r="F179" s="36"/>
      <c r="G179" s="36"/>
      <c r="H179" s="88"/>
      <c r="I179" s="88"/>
      <c r="J179" s="88"/>
      <c r="K179" s="88"/>
      <c r="L179" s="88"/>
      <c r="M179" s="88"/>
    </row>
    <row r="180" spans="1:13" x14ac:dyDescent="0.2">
      <c r="A180" s="36"/>
      <c r="B180" s="36"/>
      <c r="C180" s="88"/>
      <c r="D180" s="88"/>
      <c r="E180" s="36"/>
      <c r="F180" s="36"/>
      <c r="G180" s="36"/>
      <c r="H180" s="88"/>
      <c r="I180" s="88"/>
      <c r="J180" s="88"/>
      <c r="K180" s="88"/>
      <c r="L180" s="88"/>
      <c r="M180" s="88"/>
    </row>
    <row r="181" spans="1:13" x14ac:dyDescent="0.2">
      <c r="A181" s="36"/>
      <c r="B181" s="36"/>
      <c r="C181" s="88"/>
      <c r="D181" s="88"/>
      <c r="E181" s="36"/>
      <c r="F181" s="36"/>
      <c r="G181" s="36"/>
      <c r="H181" s="88"/>
      <c r="I181" s="88"/>
      <c r="J181" s="88"/>
      <c r="K181" s="88"/>
      <c r="L181" s="88"/>
      <c r="M181" s="88"/>
    </row>
    <row r="182" spans="1:13" x14ac:dyDescent="0.2">
      <c r="A182" s="36"/>
      <c r="B182" s="36"/>
      <c r="C182" s="88"/>
      <c r="D182" s="88"/>
      <c r="E182" s="36"/>
      <c r="F182" s="36"/>
      <c r="G182" s="36"/>
      <c r="H182" s="88"/>
      <c r="I182" s="88"/>
      <c r="J182" s="88"/>
      <c r="K182" s="88"/>
      <c r="L182" s="88"/>
      <c r="M182" s="88"/>
    </row>
    <row r="183" spans="1:13" x14ac:dyDescent="0.2">
      <c r="A183" s="36"/>
      <c r="B183" s="36"/>
      <c r="C183" s="88"/>
      <c r="D183" s="88"/>
      <c r="E183" s="36"/>
      <c r="F183" s="36"/>
      <c r="G183" s="36"/>
      <c r="H183" s="88"/>
      <c r="I183" s="88"/>
      <c r="J183" s="88"/>
      <c r="K183" s="88"/>
      <c r="L183" s="88"/>
      <c r="M183" s="88"/>
    </row>
    <row r="184" spans="1:13" x14ac:dyDescent="0.2">
      <c r="A184" s="36"/>
      <c r="B184" s="36"/>
      <c r="C184" s="88"/>
      <c r="D184" s="88"/>
      <c r="E184" s="36"/>
      <c r="F184" s="36"/>
      <c r="G184" s="36"/>
      <c r="H184" s="88"/>
      <c r="I184" s="88"/>
      <c r="J184" s="88"/>
      <c r="K184" s="88"/>
      <c r="L184" s="88"/>
      <c r="M184" s="88"/>
    </row>
    <row r="185" spans="1:13" x14ac:dyDescent="0.2">
      <c r="A185" s="36"/>
      <c r="B185" s="36"/>
      <c r="C185" s="88"/>
      <c r="D185" s="88"/>
      <c r="E185" s="36"/>
      <c r="F185" s="36"/>
      <c r="G185" s="36"/>
      <c r="H185" s="88"/>
      <c r="I185" s="88"/>
      <c r="J185" s="88"/>
      <c r="K185" s="88"/>
      <c r="L185" s="88"/>
      <c r="M185" s="88"/>
    </row>
    <row r="186" spans="1:13" x14ac:dyDescent="0.2">
      <c r="A186" s="36"/>
      <c r="B186" s="36"/>
      <c r="C186" s="88"/>
      <c r="D186" s="88"/>
      <c r="E186" s="36"/>
      <c r="F186" s="36"/>
      <c r="G186" s="36"/>
      <c r="H186" s="88"/>
      <c r="I186" s="88"/>
      <c r="J186" s="88"/>
      <c r="K186" s="88"/>
      <c r="L186" s="88"/>
      <c r="M186" s="88"/>
    </row>
    <row r="187" spans="1:13" x14ac:dyDescent="0.2">
      <c r="A187" s="36"/>
      <c r="B187" s="36"/>
      <c r="C187" s="88"/>
      <c r="D187" s="88"/>
      <c r="E187" s="36"/>
      <c r="F187" s="36"/>
      <c r="G187" s="36"/>
      <c r="H187" s="88"/>
      <c r="I187" s="88"/>
      <c r="J187" s="88"/>
      <c r="K187" s="88"/>
      <c r="L187" s="88"/>
      <c r="M187" s="88"/>
    </row>
    <row r="188" spans="1:13" x14ac:dyDescent="0.2">
      <c r="A188" s="36"/>
      <c r="B188" s="36"/>
      <c r="C188" s="88"/>
      <c r="D188" s="88"/>
      <c r="E188" s="36"/>
      <c r="F188" s="36"/>
      <c r="G188" s="36"/>
      <c r="H188" s="88"/>
      <c r="I188" s="88"/>
      <c r="J188" s="88"/>
      <c r="K188" s="88"/>
      <c r="L188" s="88"/>
      <c r="M188" s="88"/>
    </row>
    <row r="189" spans="1:13" x14ac:dyDescent="0.2">
      <c r="A189" s="36"/>
      <c r="B189" s="36"/>
      <c r="C189" s="88"/>
      <c r="D189" s="88"/>
      <c r="E189" s="36"/>
      <c r="F189" s="36"/>
      <c r="G189" s="36"/>
      <c r="H189" s="88"/>
      <c r="I189" s="88"/>
      <c r="J189" s="88"/>
      <c r="K189" s="88"/>
      <c r="L189" s="88"/>
      <c r="M189" s="88"/>
    </row>
    <row r="190" spans="1:13" x14ac:dyDescent="0.2">
      <c r="A190" s="36"/>
      <c r="B190" s="36"/>
      <c r="C190" s="88"/>
      <c r="D190" s="88"/>
      <c r="E190" s="36"/>
      <c r="F190" s="36"/>
      <c r="G190" s="36"/>
      <c r="H190" s="88"/>
      <c r="I190" s="88"/>
      <c r="J190" s="88"/>
      <c r="K190" s="88"/>
      <c r="L190" s="88"/>
      <c r="M190" s="88"/>
    </row>
    <row r="191" spans="1:13" x14ac:dyDescent="0.2">
      <c r="A191" s="36"/>
      <c r="B191" s="36"/>
      <c r="C191" s="88"/>
      <c r="D191" s="88"/>
      <c r="E191" s="36"/>
      <c r="F191" s="36"/>
      <c r="G191" s="36"/>
      <c r="H191" s="88"/>
      <c r="I191" s="88"/>
      <c r="J191" s="88"/>
      <c r="K191" s="88"/>
      <c r="L191" s="88"/>
      <c r="M191" s="88"/>
    </row>
    <row r="192" spans="1:13" x14ac:dyDescent="0.2">
      <c r="A192" s="36"/>
      <c r="B192" s="36"/>
      <c r="C192" s="88"/>
      <c r="D192" s="88"/>
      <c r="E192" s="36"/>
      <c r="F192" s="36"/>
      <c r="G192" s="36"/>
      <c r="H192" s="88"/>
      <c r="I192" s="88"/>
      <c r="J192" s="88"/>
      <c r="K192" s="88"/>
      <c r="L192" s="88"/>
      <c r="M192" s="88"/>
    </row>
    <row r="193" spans="1:13" x14ac:dyDescent="0.2">
      <c r="A193" s="36"/>
      <c r="B193" s="36"/>
      <c r="C193" s="88"/>
      <c r="D193" s="88"/>
      <c r="E193" s="36"/>
      <c r="F193" s="36"/>
      <c r="G193" s="36"/>
      <c r="H193" s="88"/>
      <c r="I193" s="88"/>
      <c r="J193" s="88"/>
      <c r="K193" s="88"/>
      <c r="L193" s="88"/>
      <c r="M193" s="88"/>
    </row>
    <row r="194" spans="1:13" x14ac:dyDescent="0.2">
      <c r="A194" s="36"/>
      <c r="B194" s="36"/>
      <c r="C194" s="88"/>
      <c r="D194" s="88"/>
      <c r="E194" s="36"/>
      <c r="F194" s="36"/>
      <c r="G194" s="36"/>
      <c r="H194" s="88"/>
      <c r="I194" s="88"/>
      <c r="J194" s="88"/>
      <c r="K194" s="88"/>
      <c r="L194" s="88"/>
      <c r="M194" s="88"/>
    </row>
    <row r="195" spans="1:13" x14ac:dyDescent="0.2">
      <c r="A195" s="36"/>
      <c r="B195" s="36"/>
      <c r="C195" s="88"/>
      <c r="D195" s="88"/>
      <c r="E195" s="36"/>
      <c r="F195" s="36"/>
      <c r="G195" s="36"/>
      <c r="H195" s="88"/>
      <c r="I195" s="88"/>
      <c r="J195" s="88"/>
      <c r="K195" s="88"/>
      <c r="L195" s="88"/>
      <c r="M195" s="88"/>
    </row>
    <row r="196" spans="1:13" x14ac:dyDescent="0.2">
      <c r="A196" s="36"/>
      <c r="B196" s="36"/>
      <c r="C196" s="88"/>
      <c r="D196" s="88"/>
      <c r="E196" s="36"/>
      <c r="F196" s="36"/>
      <c r="G196" s="36"/>
      <c r="H196" s="88"/>
      <c r="I196" s="88"/>
      <c r="J196" s="88"/>
      <c r="K196" s="88"/>
      <c r="L196" s="88"/>
      <c r="M196" s="88"/>
    </row>
    <row r="197" spans="1:13" x14ac:dyDescent="0.2">
      <c r="A197" s="36"/>
      <c r="B197" s="36"/>
      <c r="C197" s="88"/>
      <c r="D197" s="88"/>
      <c r="E197" s="36"/>
      <c r="F197" s="36"/>
      <c r="G197" s="36"/>
      <c r="H197" s="88"/>
      <c r="I197" s="88"/>
      <c r="J197" s="88"/>
      <c r="K197" s="88"/>
      <c r="L197" s="88"/>
      <c r="M197" s="88"/>
    </row>
    <row r="198" spans="1:13" x14ac:dyDescent="0.2">
      <c r="A198" s="36"/>
      <c r="B198" s="36"/>
      <c r="C198" s="88"/>
      <c r="D198" s="88"/>
      <c r="E198" s="36"/>
      <c r="F198" s="36"/>
      <c r="G198" s="36"/>
      <c r="H198" s="88"/>
      <c r="I198" s="88"/>
      <c r="J198" s="88"/>
      <c r="K198" s="88"/>
      <c r="L198" s="88"/>
      <c r="M198" s="88"/>
    </row>
    <row r="199" spans="1:13" x14ac:dyDescent="0.2">
      <c r="A199" s="36"/>
      <c r="B199" s="36"/>
      <c r="C199" s="88"/>
      <c r="D199" s="88"/>
      <c r="E199" s="36"/>
      <c r="F199" s="36"/>
      <c r="G199" s="36"/>
      <c r="H199" s="88"/>
      <c r="I199" s="88"/>
      <c r="J199" s="88"/>
      <c r="K199" s="88"/>
      <c r="L199" s="88"/>
      <c r="M199" s="88"/>
    </row>
    <row r="200" spans="1:13" x14ac:dyDescent="0.2">
      <c r="A200" s="36"/>
      <c r="B200" s="36"/>
      <c r="C200" s="88"/>
      <c r="D200" s="88"/>
      <c r="E200" s="36"/>
      <c r="F200" s="36"/>
      <c r="G200" s="36"/>
      <c r="H200" s="88"/>
      <c r="I200" s="88"/>
      <c r="J200" s="88"/>
      <c r="K200" s="88"/>
      <c r="L200" s="88"/>
      <c r="M200" s="88"/>
    </row>
    <row r="201" spans="1:13" x14ac:dyDescent="0.2">
      <c r="A201" s="36"/>
      <c r="B201" s="36"/>
      <c r="C201" s="88"/>
      <c r="D201" s="88"/>
      <c r="E201" s="36"/>
      <c r="F201" s="36"/>
      <c r="G201" s="36"/>
      <c r="H201" s="88"/>
      <c r="I201" s="88"/>
      <c r="J201" s="88"/>
      <c r="K201" s="88"/>
      <c r="L201" s="88"/>
      <c r="M201" s="88"/>
    </row>
    <row r="202" spans="1:13" x14ac:dyDescent="0.2">
      <c r="A202" s="36"/>
      <c r="B202" s="36"/>
      <c r="C202" s="88"/>
      <c r="D202" s="88"/>
      <c r="E202" s="36"/>
      <c r="F202" s="36"/>
      <c r="G202" s="36"/>
      <c r="H202" s="88"/>
      <c r="I202" s="88"/>
      <c r="J202" s="88"/>
      <c r="K202" s="88"/>
      <c r="L202" s="88"/>
      <c r="M202" s="88"/>
    </row>
    <row r="203" spans="1:13" x14ac:dyDescent="0.2">
      <c r="A203" s="36"/>
      <c r="B203" s="36"/>
      <c r="C203" s="88"/>
      <c r="D203" s="88"/>
      <c r="E203" s="36"/>
      <c r="F203" s="36"/>
      <c r="G203" s="36"/>
      <c r="H203" s="88"/>
      <c r="I203" s="88"/>
      <c r="J203" s="88"/>
      <c r="K203" s="88"/>
      <c r="L203" s="88"/>
      <c r="M203" s="88"/>
    </row>
    <row r="204" spans="1:13" x14ac:dyDescent="0.2">
      <c r="A204" s="36"/>
      <c r="B204" s="36"/>
      <c r="C204" s="88"/>
      <c r="D204" s="88"/>
      <c r="E204" s="36"/>
      <c r="F204" s="36"/>
      <c r="G204" s="36"/>
      <c r="H204" s="88"/>
      <c r="I204" s="88"/>
      <c r="J204" s="88"/>
      <c r="K204" s="88"/>
      <c r="L204" s="88"/>
      <c r="M204" s="88"/>
    </row>
    <row r="205" spans="1:13" x14ac:dyDescent="0.2">
      <c r="A205" s="36"/>
      <c r="B205" s="36"/>
      <c r="C205" s="88"/>
      <c r="D205" s="88"/>
      <c r="E205" s="36"/>
      <c r="F205" s="36"/>
      <c r="G205" s="36"/>
      <c r="H205" s="88"/>
      <c r="I205" s="88"/>
      <c r="J205" s="88"/>
      <c r="K205" s="88"/>
      <c r="L205" s="88"/>
      <c r="M205" s="88"/>
    </row>
    <row r="206" spans="1:13" x14ac:dyDescent="0.2">
      <c r="A206" s="36"/>
      <c r="B206" s="36"/>
      <c r="C206" s="88"/>
      <c r="D206" s="88"/>
      <c r="E206" s="36"/>
      <c r="F206" s="36"/>
      <c r="G206" s="36"/>
      <c r="H206" s="88"/>
      <c r="I206" s="88"/>
      <c r="J206" s="88"/>
      <c r="K206" s="88"/>
      <c r="L206" s="88"/>
      <c r="M206" s="88"/>
    </row>
    <row r="207" spans="1:13" x14ac:dyDescent="0.2">
      <c r="A207" s="36"/>
      <c r="B207" s="36"/>
      <c r="C207" s="88"/>
      <c r="D207" s="88"/>
      <c r="E207" s="36"/>
      <c r="F207" s="36"/>
      <c r="G207" s="36"/>
      <c r="H207" s="88"/>
      <c r="I207" s="88"/>
      <c r="J207" s="88"/>
      <c r="K207" s="88"/>
      <c r="L207" s="88"/>
      <c r="M207" s="88"/>
    </row>
    <row r="208" spans="1:13" x14ac:dyDescent="0.2">
      <c r="A208" s="36"/>
      <c r="B208" s="36"/>
      <c r="C208" s="88"/>
      <c r="D208" s="88"/>
      <c r="E208" s="36"/>
      <c r="F208" s="36"/>
      <c r="G208" s="36"/>
      <c r="H208" s="88"/>
      <c r="I208" s="88"/>
      <c r="J208" s="88"/>
      <c r="K208" s="88"/>
      <c r="L208" s="88"/>
      <c r="M208" s="88"/>
    </row>
    <row r="209" spans="1:13" x14ac:dyDescent="0.2">
      <c r="A209" s="36"/>
      <c r="B209" s="36"/>
      <c r="C209" s="88"/>
      <c r="D209" s="88"/>
      <c r="E209" s="36"/>
      <c r="F209" s="36"/>
      <c r="G209" s="36"/>
      <c r="H209" s="88"/>
      <c r="I209" s="88"/>
      <c r="J209" s="88"/>
      <c r="K209" s="88"/>
      <c r="L209" s="88"/>
      <c r="M209" s="88"/>
    </row>
    <row r="210" spans="1:13" x14ac:dyDescent="0.2">
      <c r="A210" s="36"/>
      <c r="B210" s="36"/>
      <c r="C210" s="88"/>
      <c r="D210" s="88"/>
      <c r="E210" s="36"/>
      <c r="F210" s="36"/>
      <c r="G210" s="36"/>
      <c r="H210" s="88"/>
      <c r="I210" s="88"/>
      <c r="J210" s="88"/>
      <c r="K210" s="88"/>
      <c r="L210" s="88"/>
      <c r="M210" s="88"/>
    </row>
    <row r="211" spans="1:13" x14ac:dyDescent="0.2">
      <c r="A211" s="36"/>
      <c r="B211" s="36"/>
      <c r="C211" s="88"/>
      <c r="D211" s="88"/>
      <c r="E211" s="36"/>
      <c r="F211" s="36"/>
      <c r="G211" s="36"/>
      <c r="H211" s="88"/>
      <c r="I211" s="88"/>
      <c r="J211" s="88"/>
      <c r="K211" s="88"/>
      <c r="L211" s="88"/>
      <c r="M211" s="88"/>
    </row>
    <row r="212" spans="1:13" x14ac:dyDescent="0.2">
      <c r="A212" s="36"/>
      <c r="B212" s="36"/>
      <c r="C212" s="88"/>
      <c r="D212" s="88"/>
      <c r="E212" s="36"/>
      <c r="F212" s="36"/>
      <c r="G212" s="36"/>
      <c r="H212" s="88"/>
      <c r="I212" s="88"/>
      <c r="J212" s="88"/>
      <c r="K212" s="88"/>
      <c r="L212" s="88"/>
      <c r="M212" s="88"/>
    </row>
    <row r="213" spans="1:13" x14ac:dyDescent="0.2">
      <c r="A213" s="36"/>
      <c r="B213" s="36"/>
      <c r="C213" s="88"/>
      <c r="D213" s="88"/>
      <c r="E213" s="36"/>
      <c r="F213" s="36"/>
      <c r="G213" s="36"/>
      <c r="H213" s="88"/>
      <c r="I213" s="88"/>
      <c r="J213" s="88"/>
      <c r="K213" s="88"/>
      <c r="L213" s="88"/>
      <c r="M213" s="88"/>
    </row>
    <row r="214" spans="1:13" x14ac:dyDescent="0.2">
      <c r="A214" s="36"/>
      <c r="B214" s="36"/>
      <c r="C214" s="88"/>
      <c r="D214" s="88"/>
      <c r="E214" s="36"/>
      <c r="F214" s="36"/>
      <c r="G214" s="36"/>
      <c r="H214" s="88"/>
      <c r="I214" s="88"/>
      <c r="J214" s="88"/>
      <c r="K214" s="88"/>
      <c r="L214" s="88"/>
      <c r="M214" s="88"/>
    </row>
    <row r="215" spans="1:13" x14ac:dyDescent="0.2">
      <c r="A215" s="36"/>
      <c r="B215" s="36"/>
      <c r="C215" s="88"/>
      <c r="D215" s="88"/>
      <c r="E215" s="36"/>
      <c r="F215" s="36"/>
      <c r="G215" s="36"/>
      <c r="H215" s="88"/>
      <c r="I215" s="88"/>
      <c r="J215" s="88"/>
      <c r="K215" s="88"/>
      <c r="L215" s="88"/>
      <c r="M215" s="88"/>
    </row>
    <row r="216" spans="1:13" x14ac:dyDescent="0.2">
      <c r="A216" s="36"/>
      <c r="B216" s="36"/>
      <c r="C216" s="88"/>
      <c r="D216" s="88"/>
      <c r="E216" s="36"/>
      <c r="F216" s="36"/>
      <c r="G216" s="36"/>
      <c r="H216" s="88"/>
      <c r="I216" s="88"/>
      <c r="J216" s="88"/>
      <c r="K216" s="88"/>
      <c r="L216" s="88"/>
      <c r="M216" s="88"/>
    </row>
    <row r="217" spans="1:13" x14ac:dyDescent="0.2">
      <c r="A217" s="36"/>
      <c r="B217" s="36"/>
      <c r="C217" s="88"/>
      <c r="D217" s="88"/>
      <c r="E217" s="36"/>
      <c r="F217" s="36"/>
      <c r="G217" s="36"/>
      <c r="H217" s="88"/>
      <c r="I217" s="88"/>
      <c r="J217" s="88"/>
      <c r="K217" s="88"/>
      <c r="L217" s="88"/>
      <c r="M217" s="88"/>
    </row>
    <row r="218" spans="1:13" x14ac:dyDescent="0.2">
      <c r="A218" s="36"/>
      <c r="B218" s="36"/>
      <c r="C218" s="88"/>
      <c r="D218" s="88"/>
      <c r="E218" s="36"/>
      <c r="F218" s="36"/>
      <c r="G218" s="36"/>
      <c r="H218" s="88"/>
      <c r="I218" s="88"/>
      <c r="J218" s="88"/>
      <c r="K218" s="88"/>
      <c r="L218" s="88"/>
      <c r="M218" s="88"/>
    </row>
    <row r="219" spans="1:13" x14ac:dyDescent="0.2">
      <c r="A219" s="36"/>
      <c r="B219" s="36"/>
      <c r="C219" s="88"/>
      <c r="D219" s="88"/>
      <c r="E219" s="36"/>
      <c r="F219" s="36"/>
      <c r="G219" s="36"/>
      <c r="H219" s="88"/>
      <c r="I219" s="88"/>
      <c r="J219" s="88"/>
      <c r="K219" s="88"/>
      <c r="L219" s="88"/>
      <c r="M219" s="88"/>
    </row>
    <row r="220" spans="1:13" x14ac:dyDescent="0.2">
      <c r="A220" s="36"/>
      <c r="B220" s="36"/>
      <c r="C220" s="88"/>
      <c r="D220" s="88"/>
      <c r="E220" s="36"/>
      <c r="F220" s="36"/>
      <c r="G220" s="36"/>
      <c r="H220" s="88"/>
      <c r="I220" s="88"/>
      <c r="J220" s="88"/>
      <c r="K220" s="88"/>
      <c r="L220" s="88"/>
      <c r="M220" s="88"/>
    </row>
    <row r="221" spans="1:13" x14ac:dyDescent="0.2">
      <c r="A221" s="36"/>
      <c r="B221" s="36"/>
      <c r="C221" s="88"/>
      <c r="D221" s="88"/>
      <c r="E221" s="36"/>
      <c r="F221" s="36"/>
      <c r="G221" s="36"/>
      <c r="H221" s="88"/>
      <c r="I221" s="88"/>
      <c r="J221" s="88"/>
      <c r="K221" s="88"/>
      <c r="L221" s="88"/>
      <c r="M221" s="88"/>
    </row>
    <row r="222" spans="1:13" x14ac:dyDescent="0.2">
      <c r="A222" s="36"/>
      <c r="B222" s="36"/>
      <c r="C222" s="88"/>
      <c r="D222" s="88"/>
      <c r="E222" s="36"/>
      <c r="F222" s="36"/>
      <c r="G222" s="36"/>
      <c r="H222" s="88"/>
      <c r="I222" s="88"/>
      <c r="J222" s="88"/>
      <c r="K222" s="88"/>
      <c r="L222" s="88"/>
      <c r="M222" s="88"/>
    </row>
    <row r="223" spans="1:13" x14ac:dyDescent="0.2">
      <c r="A223" s="36"/>
      <c r="B223" s="36"/>
      <c r="C223" s="88"/>
      <c r="D223" s="88"/>
      <c r="E223" s="36"/>
      <c r="F223" s="36"/>
      <c r="G223" s="36"/>
      <c r="H223" s="88"/>
      <c r="I223" s="88"/>
      <c r="J223" s="88"/>
      <c r="K223" s="88"/>
      <c r="L223" s="88"/>
      <c r="M223" s="88"/>
    </row>
    <row r="224" spans="1:13" x14ac:dyDescent="0.2">
      <c r="A224" s="36"/>
      <c r="B224" s="36"/>
      <c r="C224" s="88"/>
      <c r="D224" s="88"/>
      <c r="E224" s="36"/>
      <c r="F224" s="36"/>
      <c r="G224" s="36"/>
      <c r="H224" s="88"/>
      <c r="I224" s="88"/>
      <c r="J224" s="88"/>
      <c r="K224" s="88"/>
      <c r="L224" s="88"/>
      <c r="M224" s="88"/>
    </row>
    <row r="225" spans="1:13" x14ac:dyDescent="0.2">
      <c r="A225" s="36"/>
      <c r="B225" s="36"/>
      <c r="C225" s="88"/>
      <c r="D225" s="88"/>
      <c r="E225" s="36"/>
      <c r="F225" s="36"/>
      <c r="G225" s="36"/>
      <c r="H225" s="88"/>
      <c r="I225" s="88"/>
      <c r="J225" s="88"/>
      <c r="K225" s="88"/>
      <c r="L225" s="88"/>
      <c r="M225" s="88"/>
    </row>
    <row r="226" spans="1:13" x14ac:dyDescent="0.2">
      <c r="A226" s="36"/>
      <c r="B226" s="36"/>
      <c r="C226" s="88"/>
      <c r="D226" s="88"/>
      <c r="E226" s="36"/>
      <c r="F226" s="36"/>
      <c r="G226" s="36"/>
      <c r="H226" s="88"/>
      <c r="I226" s="88"/>
      <c r="J226" s="88"/>
      <c r="K226" s="88"/>
      <c r="L226" s="88"/>
      <c r="M226" s="88"/>
    </row>
    <row r="227" spans="1:13" x14ac:dyDescent="0.2">
      <c r="A227" s="36"/>
      <c r="B227" s="36"/>
      <c r="C227" s="88"/>
      <c r="D227" s="88"/>
      <c r="E227" s="36"/>
      <c r="F227" s="36"/>
      <c r="G227" s="36"/>
      <c r="H227" s="88"/>
      <c r="I227" s="88"/>
      <c r="J227" s="88"/>
      <c r="K227" s="88"/>
      <c r="L227" s="88"/>
      <c r="M227" s="88"/>
    </row>
    <row r="228" spans="1:13" x14ac:dyDescent="0.2">
      <c r="A228" s="36"/>
      <c r="B228" s="36"/>
      <c r="C228" s="88"/>
      <c r="D228" s="88"/>
      <c r="E228" s="36"/>
      <c r="F228" s="36"/>
      <c r="G228" s="36"/>
      <c r="H228" s="88"/>
      <c r="I228" s="88"/>
      <c r="J228" s="88"/>
      <c r="K228" s="88"/>
      <c r="L228" s="88"/>
      <c r="M228" s="88"/>
    </row>
    <row r="229" spans="1:13" x14ac:dyDescent="0.2">
      <c r="A229" s="36"/>
      <c r="B229" s="36"/>
      <c r="C229" s="88"/>
      <c r="D229" s="88"/>
      <c r="E229" s="36"/>
      <c r="F229" s="36"/>
      <c r="G229" s="36"/>
      <c r="H229" s="88"/>
      <c r="I229" s="88"/>
      <c r="J229" s="88"/>
      <c r="K229" s="88"/>
      <c r="L229" s="88"/>
      <c r="M229" s="88"/>
    </row>
    <row r="230" spans="1:13" x14ac:dyDescent="0.2">
      <c r="A230" s="36"/>
      <c r="B230" s="36"/>
      <c r="C230" s="88"/>
      <c r="D230" s="88"/>
      <c r="E230" s="36"/>
      <c r="F230" s="36"/>
      <c r="G230" s="36"/>
      <c r="H230" s="88"/>
      <c r="I230" s="88"/>
      <c r="J230" s="88"/>
      <c r="K230" s="88"/>
      <c r="L230" s="88"/>
      <c r="M230" s="88"/>
    </row>
    <row r="231" spans="1:13" x14ac:dyDescent="0.2">
      <c r="A231" s="36"/>
      <c r="B231" s="36"/>
      <c r="C231" s="88"/>
      <c r="D231" s="88"/>
      <c r="E231" s="36"/>
      <c r="F231" s="36"/>
      <c r="G231" s="36"/>
      <c r="H231" s="88"/>
      <c r="I231" s="88"/>
      <c r="J231" s="88"/>
      <c r="K231" s="88"/>
      <c r="L231" s="88"/>
      <c r="M231" s="88"/>
    </row>
    <row r="232" spans="1:13" x14ac:dyDescent="0.2">
      <c r="A232" s="36"/>
      <c r="B232" s="36"/>
      <c r="C232" s="88"/>
      <c r="D232" s="88"/>
      <c r="E232" s="36"/>
      <c r="F232" s="36"/>
      <c r="G232" s="36"/>
      <c r="H232" s="88"/>
      <c r="I232" s="88"/>
      <c r="J232" s="88"/>
      <c r="K232" s="88"/>
      <c r="L232" s="88"/>
      <c r="M232" s="88"/>
    </row>
    <row r="233" spans="1:13" x14ac:dyDescent="0.2">
      <c r="A233" s="36"/>
      <c r="B233" s="36"/>
      <c r="C233" s="88"/>
      <c r="D233" s="88"/>
      <c r="E233" s="36"/>
      <c r="F233" s="36"/>
      <c r="G233" s="36"/>
      <c r="H233" s="88"/>
      <c r="I233" s="88"/>
      <c r="J233" s="88"/>
      <c r="K233" s="88"/>
      <c r="L233" s="88"/>
      <c r="M233" s="88"/>
    </row>
    <row r="234" spans="1:13" x14ac:dyDescent="0.2">
      <c r="A234" s="36"/>
      <c r="B234" s="36"/>
      <c r="C234" s="88"/>
      <c r="D234" s="88"/>
      <c r="E234" s="36"/>
      <c r="F234" s="36"/>
      <c r="G234" s="36"/>
      <c r="H234" s="88"/>
      <c r="I234" s="88"/>
      <c r="J234" s="88"/>
      <c r="K234" s="88"/>
      <c r="L234" s="88"/>
      <c r="M234" s="88"/>
    </row>
    <row r="235" spans="1:13" x14ac:dyDescent="0.2">
      <c r="A235" s="36"/>
      <c r="B235" s="36"/>
      <c r="C235" s="88"/>
      <c r="D235" s="88"/>
      <c r="E235" s="36"/>
      <c r="F235" s="36"/>
      <c r="G235" s="36"/>
      <c r="H235" s="88"/>
      <c r="I235" s="88"/>
      <c r="J235" s="88"/>
      <c r="K235" s="88"/>
      <c r="L235" s="88"/>
      <c r="M235" s="88"/>
    </row>
    <row r="236" spans="1:13" x14ac:dyDescent="0.2">
      <c r="A236" s="36"/>
      <c r="B236" s="36"/>
      <c r="C236" s="88"/>
      <c r="D236" s="88"/>
      <c r="E236" s="36"/>
      <c r="F236" s="36"/>
      <c r="G236" s="36"/>
      <c r="H236" s="88"/>
      <c r="I236" s="88"/>
      <c r="J236" s="88"/>
      <c r="K236" s="88"/>
      <c r="L236" s="88"/>
      <c r="M236" s="88"/>
    </row>
    <row r="237" spans="1:13" x14ac:dyDescent="0.2">
      <c r="B237" s="36"/>
      <c r="C237" s="36"/>
      <c r="D237" s="36"/>
      <c r="E237" s="36"/>
      <c r="F237" s="36"/>
      <c r="G237" s="36"/>
      <c r="H237" s="36"/>
    </row>
    <row r="238" spans="1:13" x14ac:dyDescent="0.2">
      <c r="B238" s="36"/>
      <c r="C238" s="36"/>
      <c r="D238" s="36"/>
      <c r="E238" s="36"/>
      <c r="F238" s="36"/>
      <c r="G238" s="36"/>
      <c r="H238" s="36"/>
    </row>
    <row r="239" spans="1:13" x14ac:dyDescent="0.2">
      <c r="B239" s="36"/>
      <c r="C239" s="36"/>
      <c r="D239" s="36"/>
      <c r="E239" s="36"/>
      <c r="F239" s="36"/>
      <c r="G239" s="36"/>
      <c r="H239" s="36"/>
    </row>
    <row r="240" spans="1:13" x14ac:dyDescent="0.2">
      <c r="B240" s="36"/>
      <c r="C240" s="36"/>
      <c r="D240" s="36"/>
      <c r="E240" s="36"/>
      <c r="F240" s="36"/>
      <c r="G240" s="36"/>
      <c r="H240" s="36"/>
    </row>
    <row r="241" spans="2:8" x14ac:dyDescent="0.2">
      <c r="B241" s="36"/>
      <c r="C241" s="36"/>
      <c r="D241" s="36"/>
      <c r="E241" s="36"/>
      <c r="F241" s="36"/>
      <c r="G241" s="36"/>
      <c r="H241" s="36"/>
    </row>
    <row r="242" spans="2:8" x14ac:dyDescent="0.2">
      <c r="B242" s="36"/>
      <c r="C242" s="36"/>
      <c r="D242" s="36"/>
      <c r="E242" s="36"/>
      <c r="F242" s="36"/>
      <c r="G242" s="36"/>
      <c r="H242" s="36"/>
    </row>
    <row r="243" spans="2:8" x14ac:dyDescent="0.2">
      <c r="B243" s="36"/>
      <c r="C243" s="36"/>
      <c r="D243" s="36"/>
      <c r="E243" s="36"/>
      <c r="F243" s="36"/>
      <c r="G243" s="36"/>
      <c r="H243" s="36"/>
    </row>
    <row r="244" spans="2:8" x14ac:dyDescent="0.2">
      <c r="B244" s="36"/>
      <c r="C244" s="36"/>
      <c r="D244" s="36"/>
      <c r="E244" s="36"/>
      <c r="F244" s="36"/>
      <c r="G244" s="36"/>
      <c r="H244" s="36"/>
    </row>
  </sheetData>
  <mergeCells count="39">
    <mergeCell ref="A3:F3"/>
    <mergeCell ref="A4:FA4"/>
    <mergeCell ref="FD4:FN4"/>
    <mergeCell ref="FQ4:FQ6"/>
    <mergeCell ref="FR4:FU4"/>
    <mergeCell ref="A5:A6"/>
    <mergeCell ref="B5:D5"/>
    <mergeCell ref="E5:T5"/>
    <mergeCell ref="U5:V5"/>
    <mergeCell ref="W5:AE5"/>
    <mergeCell ref="CL5:CM5"/>
    <mergeCell ref="AF5:AI5"/>
    <mergeCell ref="AJ5:AL5"/>
    <mergeCell ref="AM5:AP5"/>
    <mergeCell ref="AQ5:AR5"/>
    <mergeCell ref="AT5:AV5"/>
    <mergeCell ref="AW5:BO5"/>
    <mergeCell ref="BP5:BV5"/>
    <mergeCell ref="BW5:BX5"/>
    <mergeCell ref="BY5:CF5"/>
    <mergeCell ref="CG5:CI5"/>
    <mergeCell ref="CJ5:CK5"/>
    <mergeCell ref="FE5:FF5"/>
    <mergeCell ref="CO5:CR5"/>
    <mergeCell ref="CW5:CX5"/>
    <mergeCell ref="CY5:CZ5"/>
    <mergeCell ref="DA5:DB5"/>
    <mergeCell ref="DE5:DH5"/>
    <mergeCell ref="DI5:DL5"/>
    <mergeCell ref="DM5:DN5"/>
    <mergeCell ref="DS5:DV5"/>
    <mergeCell ref="EH5:EI5"/>
    <mergeCell ref="EK5:EL5"/>
    <mergeCell ref="EW5:EX5"/>
    <mergeCell ref="FL5:FM5"/>
    <mergeCell ref="FR5:FR6"/>
    <mergeCell ref="FS5:FS6"/>
    <mergeCell ref="FT5:FT6"/>
    <mergeCell ref="FU5:FU6"/>
  </mergeCells>
  <conditionalFormatting sqref="EY7:EY54">
    <cfRule type="cellIs" dxfId="26" priority="5" stopIfTrue="1" operator="equal">
      <formula>0</formula>
    </cfRule>
    <cfRule type="cellIs" dxfId="25" priority="6" stopIfTrue="1" operator="lessThan">
      <formula>0.009</formula>
    </cfRule>
  </conditionalFormatting>
  <conditionalFormatting sqref="FA7:FB54">
    <cfRule type="cellIs" dxfId="24" priority="3" stopIfTrue="1" operator="equal">
      <formula>0</formula>
    </cfRule>
  </conditionalFormatting>
  <conditionalFormatting sqref="FA7:FN54">
    <cfRule type="cellIs" dxfId="23" priority="4" stopIfTrue="1" operator="lessThan">
      <formula>0.009</formula>
    </cfRule>
  </conditionalFormatting>
  <conditionalFormatting sqref="FD7:FN54">
    <cfRule type="cellIs" dxfId="22" priority="1" stopIfTrue="1" operator="equal">
      <formula>0</formula>
    </cfRule>
  </conditionalFormatting>
  <conditionalFormatting sqref="FG7:FM54">
    <cfRule type="cellIs" dxfId="21" priority="2" stopIfTrue="1" operator="lessThan">
      <formula>0.009</formula>
    </cfRule>
  </conditionalFormatting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96110-205D-471D-8A38-35F4B4FEFA8F}">
  <dimension ref="A1:HJ71"/>
  <sheetViews>
    <sheetView showGridLines="0"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D1"/>
    </sheetView>
  </sheetViews>
  <sheetFormatPr baseColWidth="10" defaultColWidth="7.5703125" defaultRowHeight="15" x14ac:dyDescent="0.2"/>
  <cols>
    <col min="1" max="1" width="9.42578125" style="360" customWidth="1"/>
    <col min="2" max="2" width="8.5703125" style="360" customWidth="1"/>
    <col min="3" max="100" width="25.42578125" style="360" customWidth="1"/>
    <col min="101" max="106" width="25.7109375" style="360" customWidth="1"/>
    <col min="107" max="140" width="25.42578125" style="360" customWidth="1"/>
    <col min="141" max="143" width="29.42578125" style="360" customWidth="1"/>
    <col min="144" max="164" width="25.42578125" style="360" customWidth="1"/>
    <col min="165" max="165" width="26.42578125" style="360" customWidth="1"/>
    <col min="166" max="170" width="18.5703125" style="360" customWidth="1"/>
    <col min="171" max="195" width="28.7109375" style="360" customWidth="1"/>
    <col min="196" max="196" width="20.140625" style="360" customWidth="1"/>
    <col min="197" max="211" width="20.5703125" style="360" customWidth="1"/>
    <col min="212" max="4705" width="7.5703125" style="360"/>
    <col min="4706" max="4706" width="8.140625" style="360" customWidth="1"/>
    <col min="4707" max="16384" width="7.5703125" style="360"/>
  </cols>
  <sheetData>
    <row r="1" spans="1:218" s="89" customFormat="1" ht="132" customHeight="1" thickBot="1" x14ac:dyDescent="0.4">
      <c r="A1" s="871">
        <v>45218</v>
      </c>
      <c r="B1" s="871"/>
      <c r="C1" s="871"/>
      <c r="D1" s="871"/>
      <c r="E1" s="305"/>
      <c r="F1" s="306"/>
      <c r="G1" s="306"/>
      <c r="H1" s="306"/>
      <c r="I1" s="306"/>
      <c r="J1" s="306"/>
      <c r="K1" s="306"/>
      <c r="L1" s="306"/>
      <c r="M1" s="307"/>
      <c r="N1" s="306"/>
      <c r="O1" s="306"/>
      <c r="P1" s="306"/>
      <c r="Q1" s="306"/>
      <c r="R1" s="307"/>
      <c r="S1" s="307"/>
      <c r="T1" s="307"/>
      <c r="U1" s="307"/>
      <c r="V1" s="306"/>
      <c r="W1" s="306"/>
      <c r="X1" s="308"/>
      <c r="Y1" s="306"/>
      <c r="Z1" s="306"/>
      <c r="AA1" s="306"/>
      <c r="AB1" s="306"/>
      <c r="AC1" s="306"/>
      <c r="AD1" s="306"/>
      <c r="AE1" s="306"/>
      <c r="AF1" s="306"/>
      <c r="AG1" s="306"/>
      <c r="AH1" s="306"/>
      <c r="AI1" s="306"/>
      <c r="AJ1" s="306"/>
      <c r="AK1" s="306"/>
      <c r="AL1" s="306"/>
      <c r="AM1" s="306"/>
      <c r="AN1" s="872">
        <f>+[1]SINAC!B4</f>
        <v>45218</v>
      </c>
      <c r="AO1" s="872"/>
      <c r="AP1" s="872"/>
      <c r="AQ1" s="872"/>
      <c r="AR1" s="872"/>
      <c r="AS1" s="872"/>
      <c r="AT1" s="872"/>
      <c r="AU1" s="872"/>
      <c r="AV1" s="872"/>
      <c r="AW1" s="872"/>
      <c r="AX1" s="872"/>
      <c r="AY1" s="306"/>
      <c r="AZ1" s="306"/>
      <c r="BA1" s="306"/>
      <c r="BB1" s="306"/>
      <c r="BC1" s="306"/>
      <c r="BD1" s="306"/>
      <c r="BE1" s="306"/>
      <c r="BF1" s="306"/>
      <c r="BG1" s="306"/>
      <c r="BH1" s="306"/>
      <c r="BI1" s="306"/>
      <c r="BJ1" s="306"/>
      <c r="BK1" s="306"/>
      <c r="BL1" s="306"/>
      <c r="BM1" s="306"/>
      <c r="BN1" s="306"/>
      <c r="BO1" s="306"/>
      <c r="BP1" s="306"/>
      <c r="BQ1" s="306"/>
      <c r="BR1" s="306"/>
      <c r="BS1" s="306"/>
      <c r="BT1" s="306"/>
      <c r="BU1" s="306"/>
      <c r="BV1" s="306"/>
      <c r="BW1" s="306"/>
      <c r="BX1" s="306"/>
      <c r="BY1" s="306"/>
      <c r="BZ1" s="306"/>
      <c r="CA1" s="306"/>
      <c r="CB1" s="306"/>
      <c r="CC1" s="306"/>
      <c r="CD1" s="148"/>
      <c r="CE1" s="148"/>
      <c r="CF1" s="148"/>
      <c r="CG1" s="148"/>
      <c r="CH1" s="306"/>
      <c r="CI1" s="306"/>
      <c r="CJ1" s="306"/>
      <c r="CK1" s="308"/>
      <c r="CL1" s="308"/>
      <c r="CM1" s="308"/>
      <c r="CN1" s="308"/>
      <c r="CO1" s="308"/>
      <c r="CP1" s="308"/>
      <c r="CQ1" s="308"/>
      <c r="CR1" s="308"/>
      <c r="CS1" s="308"/>
      <c r="CT1" s="308"/>
      <c r="CU1" s="308"/>
      <c r="CV1" s="308"/>
      <c r="CW1" s="308"/>
      <c r="CX1" s="308"/>
      <c r="CY1" s="308"/>
      <c r="CZ1" s="308"/>
      <c r="DA1" s="308"/>
      <c r="DB1" s="308"/>
      <c r="DC1" s="308"/>
      <c r="DD1" s="308"/>
      <c r="DE1" s="309"/>
      <c r="DF1" s="310"/>
      <c r="DG1" s="310"/>
      <c r="DH1" s="310"/>
      <c r="DI1" s="310"/>
      <c r="DJ1" s="310"/>
      <c r="DK1" s="310"/>
      <c r="DL1" s="306"/>
      <c r="DM1" s="310"/>
      <c r="DN1" s="310"/>
      <c r="DO1" s="310"/>
      <c r="DP1" s="310"/>
      <c r="DQ1" s="310"/>
      <c r="DR1" s="310"/>
      <c r="DS1" s="310"/>
      <c r="DT1" s="306"/>
      <c r="DU1" s="306"/>
      <c r="DV1" s="306"/>
      <c r="DW1" s="306"/>
      <c r="DX1" s="306"/>
      <c r="DY1" s="306"/>
      <c r="DZ1" s="310"/>
      <c r="EA1" s="310"/>
      <c r="EB1" s="310"/>
      <c r="EC1" s="310"/>
      <c r="ED1" s="310"/>
      <c r="EE1" s="310"/>
      <c r="EF1" s="310"/>
      <c r="EG1" s="310"/>
      <c r="EH1" s="310"/>
      <c r="EI1" s="310"/>
      <c r="EJ1" s="310"/>
      <c r="EK1" s="310"/>
      <c r="EL1" s="310"/>
      <c r="EM1" s="310"/>
      <c r="EN1" s="310"/>
      <c r="EO1" s="306"/>
      <c r="EP1" s="306"/>
      <c r="EQ1" s="310"/>
      <c r="ER1" s="310"/>
      <c r="ES1" s="310"/>
      <c r="ET1" s="306"/>
      <c r="EU1" s="306"/>
      <c r="EV1" s="306"/>
      <c r="EW1" s="306"/>
      <c r="EX1" s="310"/>
      <c r="EY1" s="306"/>
      <c r="EZ1" s="310"/>
      <c r="FA1" s="306"/>
      <c r="FB1" s="306"/>
      <c r="FC1" s="308"/>
      <c r="FD1" s="310"/>
      <c r="FE1" s="310"/>
      <c r="FF1" s="310"/>
      <c r="FG1" s="310"/>
      <c r="FH1" s="310"/>
      <c r="FI1" s="309"/>
      <c r="FJ1" s="310"/>
      <c r="FK1" s="310"/>
      <c r="FL1" s="310"/>
      <c r="FM1" s="310"/>
      <c r="FN1" s="310"/>
      <c r="FO1" s="310"/>
      <c r="FP1" s="310"/>
      <c r="FQ1" s="310"/>
      <c r="FR1" s="310"/>
      <c r="FS1" s="311"/>
      <c r="FT1" s="306"/>
      <c r="FU1" s="306"/>
      <c r="FV1" s="306"/>
      <c r="FW1" s="306"/>
      <c r="FX1" s="306"/>
      <c r="FY1" s="306"/>
      <c r="FZ1" s="306"/>
      <c r="GA1" s="306"/>
      <c r="GB1" s="306"/>
      <c r="GC1" s="306"/>
      <c r="GD1" s="306"/>
      <c r="GE1" s="306"/>
      <c r="GF1" s="306"/>
      <c r="GG1" s="306"/>
      <c r="GH1" s="306"/>
      <c r="GI1" s="306"/>
      <c r="GJ1" s="306"/>
      <c r="GK1" s="306"/>
      <c r="GL1" s="306"/>
      <c r="GM1" s="306"/>
      <c r="GN1" s="306"/>
      <c r="GO1" s="312"/>
      <c r="GP1" s="312"/>
      <c r="GQ1" s="312"/>
      <c r="GR1" s="312"/>
      <c r="GS1" s="312"/>
      <c r="GT1" s="312"/>
      <c r="GU1" s="312"/>
      <c r="GV1" s="312"/>
      <c r="GW1" s="312"/>
      <c r="GX1" s="312"/>
      <c r="GY1" s="312"/>
      <c r="GZ1" s="312"/>
      <c r="HA1" s="312"/>
      <c r="HB1" s="312"/>
      <c r="HC1" s="312"/>
    </row>
    <row r="2" spans="1:218" s="119" customFormat="1" ht="33.75" customHeight="1" thickBot="1" x14ac:dyDescent="0.3">
      <c r="A2" s="313">
        <v>6</v>
      </c>
      <c r="B2" s="314"/>
      <c r="C2" s="873" t="s">
        <v>13</v>
      </c>
      <c r="D2" s="874"/>
      <c r="E2" s="875"/>
      <c r="F2" s="867" t="s">
        <v>15</v>
      </c>
      <c r="G2" s="868"/>
      <c r="H2" s="868"/>
      <c r="I2" s="868"/>
      <c r="J2" s="868"/>
      <c r="K2" s="868"/>
      <c r="L2" s="868"/>
      <c r="M2" s="868"/>
      <c r="N2" s="868"/>
      <c r="O2" s="868"/>
      <c r="P2" s="868"/>
      <c r="Q2" s="868"/>
      <c r="R2" s="868"/>
      <c r="S2" s="868"/>
      <c r="T2" s="868"/>
      <c r="U2" s="869"/>
      <c r="V2" s="866" t="s">
        <v>17</v>
      </c>
      <c r="W2" s="866"/>
      <c r="X2" s="856" t="s">
        <v>94</v>
      </c>
      <c r="Y2" s="876"/>
      <c r="Z2" s="876"/>
      <c r="AA2" s="876"/>
      <c r="AB2" s="876"/>
      <c r="AC2" s="876"/>
      <c r="AD2" s="876"/>
      <c r="AE2" s="876"/>
      <c r="AF2" s="857"/>
      <c r="AG2" s="866" t="s">
        <v>28</v>
      </c>
      <c r="AH2" s="866"/>
      <c r="AI2" s="866"/>
      <c r="AJ2" s="866"/>
      <c r="AK2" s="866" t="s">
        <v>22</v>
      </c>
      <c r="AL2" s="866"/>
      <c r="AM2" s="866"/>
      <c r="AN2" s="866" t="s">
        <v>19</v>
      </c>
      <c r="AO2" s="866"/>
      <c r="AP2" s="866"/>
      <c r="AQ2" s="866"/>
      <c r="AR2" s="866" t="s">
        <v>370</v>
      </c>
      <c r="AS2" s="866"/>
      <c r="AT2" s="317" t="s">
        <v>32</v>
      </c>
      <c r="AU2" s="866" t="s">
        <v>34</v>
      </c>
      <c r="AV2" s="866"/>
      <c r="AW2" s="866"/>
      <c r="AX2" s="867" t="s">
        <v>36</v>
      </c>
      <c r="AY2" s="868"/>
      <c r="AZ2" s="868"/>
      <c r="BA2" s="868"/>
      <c r="BB2" s="868"/>
      <c r="BC2" s="868"/>
      <c r="BD2" s="868"/>
      <c r="BE2" s="868"/>
      <c r="BF2" s="868"/>
      <c r="BG2" s="868"/>
      <c r="BH2" s="868"/>
      <c r="BI2" s="868"/>
      <c r="BJ2" s="868"/>
      <c r="BK2" s="868"/>
      <c r="BL2" s="868"/>
      <c r="BM2" s="868"/>
      <c r="BN2" s="868"/>
      <c r="BO2" s="868"/>
      <c r="BP2" s="869"/>
      <c r="BQ2" s="866" t="s">
        <v>38</v>
      </c>
      <c r="BR2" s="866"/>
      <c r="BS2" s="866"/>
      <c r="BT2" s="866"/>
      <c r="BU2" s="866"/>
      <c r="BV2" s="866"/>
      <c r="BW2" s="866"/>
      <c r="BX2" s="867" t="s">
        <v>40</v>
      </c>
      <c r="BY2" s="869"/>
      <c r="BZ2" s="870" t="s">
        <v>345</v>
      </c>
      <c r="CA2" s="870"/>
      <c r="CB2" s="870"/>
      <c r="CC2" s="870"/>
      <c r="CD2" s="870"/>
      <c r="CE2" s="870"/>
      <c r="CF2" s="870"/>
      <c r="CG2" s="318"/>
      <c r="CH2" s="870" t="s">
        <v>46</v>
      </c>
      <c r="CI2" s="870"/>
      <c r="CJ2" s="870"/>
      <c r="CK2" s="859" t="s">
        <v>48</v>
      </c>
      <c r="CL2" s="860"/>
      <c r="CM2" s="861" t="s">
        <v>371</v>
      </c>
      <c r="CN2" s="862"/>
      <c r="CO2" s="319" t="s">
        <v>96</v>
      </c>
      <c r="CP2" s="863" t="s">
        <v>102</v>
      </c>
      <c r="CQ2" s="864"/>
      <c r="CR2" s="864"/>
      <c r="CS2" s="865"/>
      <c r="CT2" s="318" t="s">
        <v>52</v>
      </c>
      <c r="CU2" s="318" t="s">
        <v>372</v>
      </c>
      <c r="CV2" s="318" t="s">
        <v>24</v>
      </c>
      <c r="CW2" s="318" t="s">
        <v>329</v>
      </c>
      <c r="CX2" s="854" t="s">
        <v>100</v>
      </c>
      <c r="CY2" s="855"/>
      <c r="CZ2" s="854" t="s">
        <v>373</v>
      </c>
      <c r="DA2" s="855"/>
      <c r="DB2" s="856" t="s">
        <v>277</v>
      </c>
      <c r="DC2" s="857"/>
      <c r="DD2" s="318" t="s">
        <v>56</v>
      </c>
      <c r="DE2" s="320" t="s">
        <v>278</v>
      </c>
      <c r="DF2" s="854" t="s">
        <v>62</v>
      </c>
      <c r="DG2" s="858"/>
      <c r="DH2" s="858"/>
      <c r="DI2" s="855"/>
      <c r="DJ2" s="854" t="s">
        <v>84</v>
      </c>
      <c r="DK2" s="858"/>
      <c r="DL2" s="858"/>
      <c r="DM2" s="855"/>
      <c r="DN2" s="858"/>
      <c r="DO2" s="855"/>
      <c r="DP2" s="320" t="s">
        <v>374</v>
      </c>
      <c r="DQ2" s="320" t="s">
        <v>375</v>
      </c>
      <c r="DR2" s="318" t="s">
        <v>60</v>
      </c>
      <c r="DS2" s="320" t="s">
        <v>42</v>
      </c>
      <c r="DT2" s="854" t="s">
        <v>54</v>
      </c>
      <c r="DU2" s="858"/>
      <c r="DV2" s="858"/>
      <c r="DW2" s="855"/>
      <c r="DX2" s="318" t="s">
        <v>64</v>
      </c>
      <c r="DY2" s="318" t="s">
        <v>88</v>
      </c>
      <c r="DZ2" s="318" t="s">
        <v>106</v>
      </c>
      <c r="EA2" s="320" t="s">
        <v>108</v>
      </c>
      <c r="EB2" s="320" t="s">
        <v>110</v>
      </c>
      <c r="EC2" s="320" t="s">
        <v>112</v>
      </c>
      <c r="ED2" s="320" t="s">
        <v>114</v>
      </c>
      <c r="EE2" s="320" t="s">
        <v>116</v>
      </c>
      <c r="EF2" s="320" t="s">
        <v>279</v>
      </c>
      <c r="EG2" s="320" t="s">
        <v>122</v>
      </c>
      <c r="EH2" s="318" t="s">
        <v>120</v>
      </c>
      <c r="EI2" s="854" t="s">
        <v>124</v>
      </c>
      <c r="EJ2" s="855"/>
      <c r="EK2" s="322" t="s">
        <v>126</v>
      </c>
      <c r="EL2" s="856" t="s">
        <v>349</v>
      </c>
      <c r="EM2" s="857"/>
      <c r="EN2" s="320" t="s">
        <v>68</v>
      </c>
      <c r="EO2" s="320" t="s">
        <v>70</v>
      </c>
      <c r="EP2" s="320" t="s">
        <v>377</v>
      </c>
      <c r="EQ2" s="318" t="s">
        <v>215</v>
      </c>
      <c r="ER2" s="320" t="s">
        <v>378</v>
      </c>
      <c r="ES2" s="323" t="s">
        <v>379</v>
      </c>
      <c r="ET2" s="318" t="s">
        <v>218</v>
      </c>
      <c r="EU2" s="318" t="s">
        <v>98</v>
      </c>
      <c r="EV2" s="324" t="s">
        <v>128</v>
      </c>
      <c r="EW2" s="324" t="s">
        <v>130</v>
      </c>
      <c r="EX2" s="854" t="s">
        <v>82</v>
      </c>
      <c r="EY2" s="855"/>
      <c r="EZ2" s="318" t="s">
        <v>522</v>
      </c>
      <c r="FA2" s="854" t="s">
        <v>58</v>
      </c>
      <c r="FB2" s="855"/>
      <c r="FC2" s="324" t="s">
        <v>523</v>
      </c>
      <c r="FD2" s="320" t="s">
        <v>385</v>
      </c>
      <c r="FE2" s="316" t="s">
        <v>386</v>
      </c>
      <c r="FF2" s="316" t="s">
        <v>387</v>
      </c>
      <c r="FG2" s="316" t="s">
        <v>153</v>
      </c>
      <c r="FH2" s="856" t="s">
        <v>155</v>
      </c>
      <c r="FI2" s="857"/>
      <c r="FJ2" s="325"/>
      <c r="FK2" s="844" t="s">
        <v>524</v>
      </c>
      <c r="FL2" s="845"/>
      <c r="FM2" s="845"/>
      <c r="FN2" s="846"/>
      <c r="FO2" s="844" t="s">
        <v>525</v>
      </c>
      <c r="FP2" s="845"/>
      <c r="FQ2" s="845"/>
      <c r="FR2" s="845"/>
      <c r="FS2" s="845"/>
      <c r="FT2" s="845"/>
      <c r="FU2" s="845"/>
      <c r="FV2" s="845"/>
      <c r="FW2" s="845"/>
      <c r="FX2" s="845"/>
      <c r="FY2" s="845"/>
      <c r="FZ2" s="846"/>
      <c r="GA2" s="844" t="s">
        <v>526</v>
      </c>
      <c r="GB2" s="845"/>
      <c r="GC2" s="845"/>
      <c r="GD2" s="846"/>
      <c r="GE2" s="844" t="s">
        <v>527</v>
      </c>
      <c r="GF2" s="845"/>
      <c r="GG2" s="845"/>
      <c r="GH2" s="846"/>
      <c r="GI2" s="844" t="s">
        <v>528</v>
      </c>
      <c r="GJ2" s="845"/>
      <c r="GK2" s="845"/>
      <c r="GL2" s="845"/>
      <c r="GM2" s="845"/>
      <c r="GN2" s="845"/>
      <c r="GO2" s="846"/>
      <c r="GP2" s="847" t="s">
        <v>529</v>
      </c>
      <c r="GQ2" s="848"/>
      <c r="GR2" s="848"/>
      <c r="GS2" s="848"/>
      <c r="GT2" s="848"/>
      <c r="GU2" s="848"/>
      <c r="GV2" s="848"/>
      <c r="GW2" s="848"/>
      <c r="GX2" s="848"/>
      <c r="GY2" s="848"/>
      <c r="GZ2" s="848"/>
      <c r="HA2" s="848"/>
      <c r="HB2" s="848"/>
      <c r="HC2" s="849"/>
    </row>
    <row r="3" spans="1:218" s="332" customFormat="1" x14ac:dyDescent="0.25">
      <c r="A3" s="850" t="s">
        <v>530</v>
      </c>
      <c r="B3" s="852" t="s">
        <v>175</v>
      </c>
      <c r="C3" s="326">
        <v>101</v>
      </c>
      <c r="D3" s="327">
        <v>102</v>
      </c>
      <c r="E3" s="327">
        <v>147</v>
      </c>
      <c r="F3" s="327">
        <v>103</v>
      </c>
      <c r="G3" s="327">
        <v>104</v>
      </c>
      <c r="H3" s="327">
        <v>105</v>
      </c>
      <c r="I3" s="327">
        <v>106</v>
      </c>
      <c r="J3" s="327">
        <v>107</v>
      </c>
      <c r="K3" s="327">
        <v>2165</v>
      </c>
      <c r="L3" s="327">
        <v>110</v>
      </c>
      <c r="M3" s="327">
        <v>208</v>
      </c>
      <c r="N3" s="327">
        <v>109</v>
      </c>
      <c r="O3" s="327">
        <v>144</v>
      </c>
      <c r="P3" s="327">
        <v>113</v>
      </c>
      <c r="Q3" s="327">
        <v>114</v>
      </c>
      <c r="R3" s="327">
        <v>193</v>
      </c>
      <c r="S3" s="327">
        <v>2150</v>
      </c>
      <c r="T3" s="327">
        <v>907</v>
      </c>
      <c r="U3" s="327">
        <v>2161</v>
      </c>
      <c r="V3" s="327">
        <v>150</v>
      </c>
      <c r="W3" s="327">
        <v>149</v>
      </c>
      <c r="X3" s="327">
        <v>266</v>
      </c>
      <c r="Y3" s="327">
        <v>117</v>
      </c>
      <c r="Z3" s="327">
        <v>119</v>
      </c>
      <c r="AA3" s="327">
        <v>267</v>
      </c>
      <c r="AB3" s="327">
        <v>268</v>
      </c>
      <c r="AC3" s="327">
        <v>120</v>
      </c>
      <c r="AD3" s="327">
        <v>189</v>
      </c>
      <c r="AE3" s="327">
        <v>121</v>
      </c>
      <c r="AF3" s="327">
        <v>122</v>
      </c>
      <c r="AG3" s="327">
        <v>142</v>
      </c>
      <c r="AH3" s="327">
        <v>143</v>
      </c>
      <c r="AI3" s="327">
        <v>125</v>
      </c>
      <c r="AJ3" s="327">
        <v>187</v>
      </c>
      <c r="AK3" s="327">
        <v>288</v>
      </c>
      <c r="AL3" s="327">
        <v>115</v>
      </c>
      <c r="AM3" s="327">
        <v>239</v>
      </c>
      <c r="AN3" s="327">
        <v>127</v>
      </c>
      <c r="AO3" s="327">
        <v>126</v>
      </c>
      <c r="AP3" s="327">
        <v>216</v>
      </c>
      <c r="AQ3" s="327">
        <v>198</v>
      </c>
      <c r="AR3" s="327">
        <v>138</v>
      </c>
      <c r="AS3" s="327">
        <v>139</v>
      </c>
      <c r="AT3" s="327">
        <v>163</v>
      </c>
      <c r="AU3" s="327">
        <v>298</v>
      </c>
      <c r="AV3" s="327">
        <v>299</v>
      </c>
      <c r="AW3" s="327">
        <v>219</v>
      </c>
      <c r="AX3" s="327">
        <v>191</v>
      </c>
      <c r="AY3" s="327">
        <v>174</v>
      </c>
      <c r="AZ3" s="327">
        <v>240</v>
      </c>
      <c r="BA3" s="327">
        <v>241</v>
      </c>
      <c r="BB3" s="327">
        <v>242</v>
      </c>
      <c r="BC3" s="327">
        <v>995</v>
      </c>
      <c r="BD3" s="327">
        <v>996</v>
      </c>
      <c r="BE3" s="327">
        <v>997</v>
      </c>
      <c r="BF3" s="327">
        <v>194</v>
      </c>
      <c r="BG3" s="327">
        <v>196</v>
      </c>
      <c r="BH3" s="327">
        <v>207</v>
      </c>
      <c r="BI3" s="327">
        <v>236</v>
      </c>
      <c r="BJ3" s="327">
        <v>795</v>
      </c>
      <c r="BK3" s="327">
        <v>285</v>
      </c>
      <c r="BL3" s="327">
        <v>2148</v>
      </c>
      <c r="BM3" s="327">
        <v>900</v>
      </c>
      <c r="BN3" s="327">
        <v>901</v>
      </c>
      <c r="BO3" s="327">
        <v>905</v>
      </c>
      <c r="BP3" s="327">
        <v>906</v>
      </c>
      <c r="BQ3" s="327">
        <v>151</v>
      </c>
      <c r="BR3" s="327">
        <v>152</v>
      </c>
      <c r="BS3" s="327">
        <v>153</v>
      </c>
      <c r="BT3" s="327">
        <v>154</v>
      </c>
      <c r="BU3" s="327">
        <v>756</v>
      </c>
      <c r="BV3" s="327">
        <v>156</v>
      </c>
      <c r="BW3" s="327">
        <v>155</v>
      </c>
      <c r="BX3" s="327">
        <v>182</v>
      </c>
      <c r="BY3" s="327">
        <v>999</v>
      </c>
      <c r="BZ3" s="327">
        <v>197</v>
      </c>
      <c r="CA3" s="327">
        <v>203</v>
      </c>
      <c r="CB3" s="327">
        <v>204</v>
      </c>
      <c r="CC3" s="327">
        <v>230</v>
      </c>
      <c r="CD3" s="327">
        <v>209</v>
      </c>
      <c r="CE3" s="327">
        <v>888</v>
      </c>
      <c r="CF3" s="328">
        <v>796</v>
      </c>
      <c r="CG3" s="328">
        <v>2146</v>
      </c>
      <c r="CH3" s="327">
        <v>252</v>
      </c>
      <c r="CI3" s="327">
        <v>249</v>
      </c>
      <c r="CJ3" s="327">
        <v>250</v>
      </c>
      <c r="CK3" s="327">
        <v>248</v>
      </c>
      <c r="CL3" s="327">
        <v>2159</v>
      </c>
      <c r="CM3" s="327">
        <v>263</v>
      </c>
      <c r="CN3" s="327">
        <v>265</v>
      </c>
      <c r="CO3" s="327">
        <v>758</v>
      </c>
      <c r="CP3" s="327">
        <v>786</v>
      </c>
      <c r="CQ3" s="327">
        <v>787</v>
      </c>
      <c r="CR3" s="327">
        <v>788</v>
      </c>
      <c r="CS3" s="327">
        <v>789</v>
      </c>
      <c r="CT3" s="327">
        <v>212</v>
      </c>
      <c r="CU3" s="327">
        <v>251</v>
      </c>
      <c r="CV3" s="327">
        <v>188</v>
      </c>
      <c r="CW3" s="327">
        <v>755</v>
      </c>
      <c r="CX3" s="327">
        <v>775</v>
      </c>
      <c r="CY3" s="327">
        <v>777</v>
      </c>
      <c r="CZ3" s="327">
        <v>924</v>
      </c>
      <c r="DA3" s="327">
        <v>926</v>
      </c>
      <c r="DB3" s="327">
        <v>202</v>
      </c>
      <c r="DC3" s="327">
        <v>904</v>
      </c>
      <c r="DD3" s="327">
        <v>213</v>
      </c>
      <c r="DE3" s="327">
        <v>232</v>
      </c>
      <c r="DF3" s="327">
        <v>225</v>
      </c>
      <c r="DG3" s="327">
        <v>760</v>
      </c>
      <c r="DH3" s="327">
        <v>2171</v>
      </c>
      <c r="DI3" s="327">
        <v>2201</v>
      </c>
      <c r="DJ3" s="327">
        <v>201</v>
      </c>
      <c r="DK3" s="327">
        <v>226</v>
      </c>
      <c r="DL3" s="327">
        <v>258</v>
      </c>
      <c r="DM3" s="327">
        <v>259</v>
      </c>
      <c r="DN3" s="327">
        <v>215</v>
      </c>
      <c r="DO3" s="327">
        <v>917</v>
      </c>
      <c r="DP3" s="327">
        <v>238</v>
      </c>
      <c r="DQ3" s="327">
        <v>247</v>
      </c>
      <c r="DR3" s="327">
        <v>214</v>
      </c>
      <c r="DS3" s="327">
        <v>223</v>
      </c>
      <c r="DT3" s="327">
        <v>211</v>
      </c>
      <c r="DU3" s="327">
        <v>2175</v>
      </c>
      <c r="DV3" s="327">
        <v>2178</v>
      </c>
      <c r="DW3" s="327">
        <v>2181</v>
      </c>
      <c r="DX3" s="327">
        <v>228</v>
      </c>
      <c r="DY3" s="327">
        <v>260</v>
      </c>
      <c r="DZ3" s="327">
        <v>2128</v>
      </c>
      <c r="EA3" s="327">
        <v>2131</v>
      </c>
      <c r="EB3" s="327">
        <v>2135</v>
      </c>
      <c r="EC3" s="327">
        <v>2152</v>
      </c>
      <c r="ED3" s="327">
        <v>2154</v>
      </c>
      <c r="EE3" s="327">
        <v>2184</v>
      </c>
      <c r="EF3" s="327">
        <v>2190</v>
      </c>
      <c r="EG3" s="327">
        <v>289</v>
      </c>
      <c r="EH3" s="327">
        <v>920</v>
      </c>
      <c r="EI3" s="327">
        <v>296</v>
      </c>
      <c r="EJ3" s="327">
        <v>297</v>
      </c>
      <c r="EK3" s="327">
        <v>2194</v>
      </c>
      <c r="EL3" s="327">
        <v>337</v>
      </c>
      <c r="EM3" s="327">
        <v>338</v>
      </c>
      <c r="EN3" s="327">
        <v>233</v>
      </c>
      <c r="EO3" s="327">
        <v>234</v>
      </c>
      <c r="EP3" s="327">
        <v>235</v>
      </c>
      <c r="EQ3" s="327">
        <v>237</v>
      </c>
      <c r="ER3" s="327">
        <v>261</v>
      </c>
      <c r="ES3" s="327">
        <v>303</v>
      </c>
      <c r="ET3" s="327">
        <v>253</v>
      </c>
      <c r="EU3" s="327">
        <v>770</v>
      </c>
      <c r="EV3" s="327">
        <v>1262</v>
      </c>
      <c r="EW3" s="327">
        <v>1263</v>
      </c>
      <c r="EX3" s="327">
        <v>257</v>
      </c>
      <c r="EY3" s="327">
        <v>256</v>
      </c>
      <c r="EZ3" s="327">
        <v>222</v>
      </c>
      <c r="FA3" s="327">
        <v>199</v>
      </c>
      <c r="FB3" s="329">
        <v>200</v>
      </c>
      <c r="FC3" s="329">
        <v>221</v>
      </c>
      <c r="FD3" s="327">
        <v>224</v>
      </c>
      <c r="FE3" s="327">
        <v>227</v>
      </c>
      <c r="FF3" s="327">
        <v>998</v>
      </c>
      <c r="FG3" s="327">
        <v>2187</v>
      </c>
      <c r="FH3" s="327">
        <v>902</v>
      </c>
      <c r="FI3" s="327">
        <v>903</v>
      </c>
      <c r="FJ3" s="330">
        <v>9000</v>
      </c>
      <c r="FK3" s="330">
        <v>1221</v>
      </c>
      <c r="FL3" s="330">
        <v>1222</v>
      </c>
      <c r="FM3" s="330">
        <v>1223</v>
      </c>
      <c r="FN3" s="330">
        <v>1224</v>
      </c>
      <c r="FO3" s="330">
        <v>1250</v>
      </c>
      <c r="FP3" s="330">
        <v>1251</v>
      </c>
      <c r="FQ3" s="330">
        <v>1252</v>
      </c>
      <c r="FR3" s="330">
        <v>1253</v>
      </c>
      <c r="FS3" s="330">
        <v>1254</v>
      </c>
      <c r="FT3" s="330">
        <v>1255</v>
      </c>
      <c r="FU3" s="330">
        <v>1256</v>
      </c>
      <c r="FV3" s="330">
        <v>1257</v>
      </c>
      <c r="FW3" s="330">
        <v>1258</v>
      </c>
      <c r="FX3" s="330">
        <v>1259</v>
      </c>
      <c r="FY3" s="330">
        <v>1260</v>
      </c>
      <c r="FZ3" s="330">
        <v>1261</v>
      </c>
      <c r="GA3" s="330">
        <v>1226</v>
      </c>
      <c r="GB3" s="330">
        <v>1219</v>
      </c>
      <c r="GC3" s="330">
        <v>1220</v>
      </c>
      <c r="GD3" s="330">
        <v>-1203</v>
      </c>
      <c r="GE3" s="330">
        <v>1227</v>
      </c>
      <c r="GF3" s="330">
        <v>1205</v>
      </c>
      <c r="GG3" s="330">
        <v>1207</v>
      </c>
      <c r="GH3" s="330">
        <v>1206</v>
      </c>
      <c r="GI3" s="330">
        <v>1218</v>
      </c>
      <c r="GJ3" s="330">
        <v>1211</v>
      </c>
      <c r="GK3" s="330">
        <v>1212</v>
      </c>
      <c r="GL3" s="330">
        <v>1213</v>
      </c>
      <c r="GM3" s="330">
        <v>1214</v>
      </c>
      <c r="GN3" s="327">
        <v>1229</v>
      </c>
      <c r="GO3" s="331">
        <v>9999</v>
      </c>
      <c r="GP3" s="331"/>
      <c r="GQ3" s="331"/>
      <c r="GR3" s="331"/>
      <c r="GS3" s="331"/>
      <c r="GT3" s="331"/>
      <c r="GU3" s="331"/>
      <c r="GV3" s="331"/>
      <c r="GW3" s="331"/>
      <c r="GX3" s="331"/>
      <c r="GY3" s="331"/>
      <c r="GZ3" s="331"/>
      <c r="HA3" s="331"/>
      <c r="HB3" s="331"/>
      <c r="HC3" s="331"/>
      <c r="HD3" s="119"/>
      <c r="HE3" s="119"/>
      <c r="HF3" s="119"/>
      <c r="HG3" s="119"/>
      <c r="HH3" s="119"/>
      <c r="HI3" s="119"/>
      <c r="HJ3" s="119"/>
    </row>
    <row r="4" spans="1:218" s="338" customFormat="1" ht="45" customHeight="1" thickBot="1" x14ac:dyDescent="0.25">
      <c r="A4" s="851"/>
      <c r="B4" s="853"/>
      <c r="C4" s="333" t="str">
        <f>HLOOKUP(C3,DESPACHO_EJECUTADO!$A$1:$GD$6,6,FALSE)</f>
        <v>MANTARO</v>
      </c>
      <c r="D4" s="130" t="str">
        <f>HLOOKUP(D3,DESPACHO_EJECUTADO!$A$1:$GD$6,6,FALSE)</f>
        <v>RESTITUCION</v>
      </c>
      <c r="E4" s="130" t="str">
        <f>HLOOKUP(E3,DESPACHO_EJECUTADO!$A$1:$GD$6,6,FALSE)</f>
        <v>TUMBES</v>
      </c>
      <c r="F4" s="130" t="str">
        <f>HLOOKUP(F3,DESPACHO_EJECUTADO!$A$1:$GD$6,6,FALSE)</f>
        <v>HUINCO</v>
      </c>
      <c r="G4" s="130" t="str">
        <f>HLOOKUP(G3,DESPACHO_EJECUTADO!$A$1:$GD$6,6,FALSE)</f>
        <v>MATUCANA</v>
      </c>
      <c r="H4" s="130" t="str">
        <f>HLOOKUP(H3,DESPACHO_EJECUTADO!$A$1:$GD$6,6,FALSE)</f>
        <v>CALLAHUANCA</v>
      </c>
      <c r="I4" s="130" t="str">
        <f>HLOOKUP(I3,DESPACHO_EJECUTADO!$A$1:$GD$6,6,FALSE)</f>
        <v>MOYOPAMPA</v>
      </c>
      <c r="J4" s="130" t="str">
        <f>HLOOKUP(J3,DESPACHO_EJECUTADO!$A$1:$GD$6,6,FALSE)</f>
        <v>HUAMPANI</v>
      </c>
      <c r="K4" s="130" t="str">
        <f>HLOOKUP(K3,DESPACHO_EJECUTADO!$A$1:$GD$6,6,FALSE)</f>
        <v>HER 1</v>
      </c>
      <c r="L4" s="130" t="str">
        <f>HLOOKUP(L3,DESPACHO_EJECUTADO!$A$1:$GD$6,6,FALSE)</f>
        <v>STAROSA 
TG7</v>
      </c>
      <c r="M4" s="130" t="str">
        <f>HLOOKUP(M3,DESPACHO_EJECUTADO!$A$1:$GD$6,6,FALSE)</f>
        <v>STAROSA
 TG8</v>
      </c>
      <c r="N4" s="130" t="str">
        <f>HLOOKUP(N3,DESPACHO_EJECUTADO!$A$1:$GD$6,6,FALSE)</f>
        <v>UTI_5</v>
      </c>
      <c r="O4" s="130" t="str">
        <f>HLOOKUP(O3,DESPACHO_EJECUTADO!$A$1:$GD$6,6,FALSE)</f>
        <v>UTI_6</v>
      </c>
      <c r="P4" s="130" t="str">
        <f>HLOOKUP(P3,DESPACHO_EJECUTADO!$A$1:$GD$6,6,FALSE)</f>
        <v>VENTANILLA 
TG3</v>
      </c>
      <c r="Q4" s="130" t="str">
        <f>HLOOKUP(Q3,DESPACHO_EJECUTADO!$A$1:$GD$6,6,FALSE)</f>
        <v>VENTANILLA 
TG4</v>
      </c>
      <c r="R4" s="130" t="str">
        <f>HLOOKUP(R3,DESPACHO_EJECUTADO!$A$1:$GD$6,6,FALSE)</f>
        <v>VENTANILLA
 TV</v>
      </c>
      <c r="S4" s="130" t="str">
        <f>HLOOKUP(S3,[2]DESPACHO_EJECUTADO!$A$1:$GC$6,6,FALSE)</f>
        <v>C.S. RUBÍ</v>
      </c>
      <c r="T4" s="130" t="s">
        <v>249</v>
      </c>
      <c r="U4" s="130" t="s">
        <v>250</v>
      </c>
      <c r="V4" s="130" t="str">
        <f>HLOOKUP(V3,DESPACHO_EJECUTADO!$A$1:$GD$6,6,FALSE)</f>
        <v>CHIMAY</v>
      </c>
      <c r="W4" s="130" t="str">
        <f>HLOOKUP(W3,DESPACHO_EJECUTADO!$A$1:$GD$6,6,FALSE)</f>
        <v>YANANGO</v>
      </c>
      <c r="X4" s="130" t="s">
        <v>333</v>
      </c>
      <c r="Y4" s="130" t="str">
        <f>HLOOKUP(Y3,DESPACHO_EJECUTADO!$A$1:$GD$6,6,FALSE)</f>
        <v>YAUPI</v>
      </c>
      <c r="Z4" s="130" t="str">
        <f>HLOOKUP(Z3,DESPACHO_EJECUTADO!$A$1:$GD$6,6,FALSE)</f>
        <v>MALPASO</v>
      </c>
      <c r="AA4" s="130" t="str">
        <f>HLOOKUP(AA3,DESPACHO_EJECUTADO!$A$1:$GD$6,6,FALSE)</f>
        <v>OROYA</v>
      </c>
      <c r="AB4" s="130" t="str">
        <f>HLOOKUP(AB3,DESPACHO_EJECUTADO!$A$1:$GD$6,6,FALSE)</f>
        <v>PACHACHACA</v>
      </c>
      <c r="AC4" s="130" t="str">
        <f>HLOOKUP(AC3,DESPACHO_EJECUTADO!$A$1:$GD$6,6,FALSE)</f>
        <v>CAHUA</v>
      </c>
      <c r="AD4" s="130" t="str">
        <f>HLOOKUP(AD3,DESPACHO_EJECUTADO!$A$1:$GD$6,6,FALSE)</f>
        <v>ARCATA</v>
      </c>
      <c r="AE4" s="130" t="str">
        <f>HLOOKUP(AE3,DESPACHO_EJECUTADO!$A$1:$GD$6,6,FALSE)</f>
        <v>PARIAC</v>
      </c>
      <c r="AF4" s="130" t="str">
        <f>HLOOKUP(AF3,DESPACHO_EJECUTADO!$A$1:$GD$6,6,FALSE)</f>
        <v>GALLITO CIEGO</v>
      </c>
      <c r="AG4" s="130" t="str">
        <f>HLOOKUP(AG3,DESPACHO_EJECUTADO!$A$1:$GD$6,6,FALSE)</f>
        <v>SHOUGESA 
TV1</v>
      </c>
      <c r="AH4" s="130" t="str">
        <f>HLOOKUP(AH3,DESPACHO_EJECUTADO!$A$1:$GD$6,6,FALSE)</f>
        <v>SHOUGESA
 TV2</v>
      </c>
      <c r="AI4" s="130" t="str">
        <f>HLOOKUP(AI3,DESPACHO_EJECUTADO!$A$1:$GD$6,6,FALSE)</f>
        <v>SHOUGESA
 TV3</v>
      </c>
      <c r="AJ4" s="130" t="str">
        <f>HLOOKUP(AJ3,DESPACHO_EJECUTADO!$A$1:$GD$6,6,FALSE)</f>
        <v>SHOUGESA
 CUMMINS</v>
      </c>
      <c r="AK4" s="130" t="str">
        <f>HLOOKUP(AK3,DESPACHO_EJECUTADO!$A$1:$GD$6,6,FALSE)</f>
        <v>MALACAS1
 TG 6</v>
      </c>
      <c r="AL4" s="130" t="str">
        <f>HLOOKUP(AL3,DESPACHO_EJECUTADO!$A$1:$GD$6,6,FALSE)</f>
        <v>MALACAS2 
TG4</v>
      </c>
      <c r="AM4" s="130" t="str">
        <f>HLOOKUP(AM3,DESPACHO_EJECUTADO!$A$1:$GD$6,6,FALSE)</f>
        <v>MALACAS3
 TG 5</v>
      </c>
      <c r="AN4" s="130" t="str">
        <f>HLOOKUP(AN3,DESPACHO_EJECUTADO!$A$1:$GD$6,6,FALSE)</f>
        <v>CAÑON
 DEL PATO</v>
      </c>
      <c r="AO4" s="130" t="str">
        <f>HLOOKUP(AO3,DESPACHO_EJECUTADO!$A$1:$GD$6,6,FALSE)</f>
        <v>CARHUAQUERO</v>
      </c>
      <c r="AP4" s="130" t="str">
        <f>HLOOKUP(AP3,DESPACHO_EJECUTADO!$A$1:$GD$6,6,FALSE)</f>
        <v>CARHUAQUERO4</v>
      </c>
      <c r="AQ4" s="130" t="str">
        <f>HLOOKUP(AQ3,DESPACHO_EJECUTADO!$A$1:$GD$6,6,FALSE)</f>
        <v>CAÑA BRAVA</v>
      </c>
      <c r="AR4" s="130" t="str">
        <f>HLOOKUP(AR3,DESPACHO_EJECUTADO!$A$1:$GD$6,6,FALSE)</f>
        <v>AGUAYTIA 
TG1</v>
      </c>
      <c r="AS4" s="130" t="str">
        <f>HLOOKUP(AS3,DESPACHO_EJECUTADO!$A$1:$GD$6,6,FALSE)</f>
        <v>AGUAYTIA 
TG2</v>
      </c>
      <c r="AT4" s="130" t="str">
        <f>HLOOKUP(AT3,DESPACHO_EJECUTADO!$A$1:$GD$6,6,FALSE)</f>
        <v>MACHUPICCHU</v>
      </c>
      <c r="AU4" s="130" t="str">
        <f>HLOOKUP(AU3,DESPACHO_EJECUTADO!$A$1:$GD$6,6,FALSE)</f>
        <v>ARICOTA I</v>
      </c>
      <c r="AV4" s="130" t="str">
        <f>HLOOKUP(AV3,DESPACHO_EJECUTADO!$A$1:$GD$6,6,FALSE)</f>
        <v>ARICOTA II</v>
      </c>
      <c r="AW4" s="130" t="str">
        <f>HLOOKUP(AW3,DESPACHO_EJECUTADO!$A$1:$GD$6,6,FALSE)</f>
        <v>INDEPENDENCIA</v>
      </c>
      <c r="AX4" s="130" t="str">
        <f>HLOOKUP(AX3,DESPACHO_EJECUTADO!$A$1:$GD$6,6,FALSE)</f>
        <v>YUNCAN</v>
      </c>
      <c r="AY4" s="130" t="str">
        <f>HLOOKUP(AY3,DESPACHO_EJECUTADO!$A$1:$GD$6,6,FALSE)</f>
        <v>ILO2 
TV CARB1</v>
      </c>
      <c r="AZ4" s="130" t="str">
        <f>HLOOKUP(AZ3,DESPACHO_EJECUTADO!$A$1:$GD$6,6,FALSE)</f>
        <v>RF ILO2 TG1</v>
      </c>
      <c r="BA4" s="130" t="str">
        <f>HLOOKUP(BA3,DESPACHO_EJECUTADO!$A$1:$GD$6,6,FALSE)</f>
        <v>RF ILO2 TG2</v>
      </c>
      <c r="BB4" s="130" t="str">
        <f>HLOOKUP(BB3,DESPACHO_EJECUTADO!$A$1:$GD$6,6,FALSE)</f>
        <v>RF ILO2 TG3</v>
      </c>
      <c r="BC4" s="130" t="str">
        <f>HLOOKUP(BC3,DESPACHO_EJECUTADO!$A$1:$GD$6,6,FALSE)</f>
        <v>NEPI TG41</v>
      </c>
      <c r="BD4" s="130" t="str">
        <f>HLOOKUP(BD3,DESPACHO_EJECUTADO!$A$1:$GD$6,6,FALSE)</f>
        <v>NEPI TG42</v>
      </c>
      <c r="BE4" s="130" t="str">
        <f>HLOOKUP(BE3,DESPACHO_EJECUTADO!$A$1:$GD$6,6,FALSE)</f>
        <v>NEPI TG43</v>
      </c>
      <c r="BF4" s="130" t="str">
        <f>HLOOKUP(BF3,DESPACHO_EJECUTADO!$A$1:$GD$6,6,FALSE)</f>
        <v>CHILCA1 
TG1</v>
      </c>
      <c r="BG4" s="130" t="str">
        <f>HLOOKUP(BG3,DESPACHO_EJECUTADO!$A$1:$GD$6,6,FALSE)</f>
        <v>CHILCA1 
TG2</v>
      </c>
      <c r="BH4" s="130" t="str">
        <f>HLOOKUP(BH3,DESPACHO_EJECUTADO!$A$1:$GD$6,6,FALSE)</f>
        <v>CHILCA1
 TG3</v>
      </c>
      <c r="BI4" s="130" t="str">
        <f>HLOOKUP(BI3,DESPACHO_EJECUTADO!$A$1:$GD$6,6,FALSE)</f>
        <v>CHILCA 1
TV</v>
      </c>
      <c r="BJ4" s="130" t="str">
        <f>HLOOKUP(BJ3,DESPACHO_EJECUTADO!$A$1:$GD$6,6,FALSE)</f>
        <v>CHILCA2 
TG4</v>
      </c>
      <c r="BK4" s="130" t="str">
        <f>HLOOKUP(BK3,DESPACHO_EJECUTADO!$A$1:$GD$6,6,FALSE)</f>
        <v>CHILCA2 
TV</v>
      </c>
      <c r="BL4" s="130" t="str">
        <f>HLOOKUP(BL3,DESPACHO_EJECUTADO!$A$1:$GD$6,6,FALSE)</f>
        <v>INTIPAMPA</v>
      </c>
      <c r="BM4" s="130" t="s">
        <v>262</v>
      </c>
      <c r="BN4" s="130" t="s">
        <v>263</v>
      </c>
      <c r="BO4" s="130" t="s">
        <v>264</v>
      </c>
      <c r="BP4" s="130" t="s">
        <v>265</v>
      </c>
      <c r="BQ4" s="130" t="str">
        <f>HLOOKUP(BQ3,DESPACHO_EJECUTADO!$A$1:$GD$6,6,FALSE)</f>
        <v>CHARCANI
 I,II,III</v>
      </c>
      <c r="BR4" s="130" t="str">
        <f>HLOOKUP(BR3,DESPACHO_EJECUTADO!$A$1:$GD$6,6,FALSE)</f>
        <v>CHARCANI IV</v>
      </c>
      <c r="BS4" s="130" t="str">
        <f>HLOOKUP(BS3,DESPACHO_EJECUTADO!$A$1:$GD$6,6,FALSE)</f>
        <v>CHARCANI V</v>
      </c>
      <c r="BT4" s="130" t="str">
        <f>HLOOKUP(BT3,DESPACHO_EJECUTADO!$A$1:$GD$6,6,FALSE)</f>
        <v>CHARCANI VI</v>
      </c>
      <c r="BU4" s="130" t="s">
        <v>427</v>
      </c>
      <c r="BV4" s="130" t="str">
        <f>HLOOKUP(BV3,DESPACHO_EJECUTADO!$A$1:$GD$6,6,FALSE)</f>
        <v>MOLLENDO
 1, 2, 3</v>
      </c>
      <c r="BW4" s="130" t="str">
        <f>HLOOKUP(BW3,DESPACHO_EJECUTADO!$A$1:$GD$6,6,FALSE)</f>
        <v>CHILINA 
(SULZ 1,2)</v>
      </c>
      <c r="BX4" s="130" t="str">
        <f>HLOOKUP(BX3,DESPACHO_EJECUTADO!$A$1:$GD$6,6,FALSE)</f>
        <v>SAN GABAN II</v>
      </c>
      <c r="BY4" s="130" t="s">
        <v>255</v>
      </c>
      <c r="BZ4" s="130" t="str">
        <f>HLOOKUP(BZ3,DESPACHO_EJECUTADO!$A$1:$GD$6,6,FALSE)</f>
        <v>KALLPA TG1</v>
      </c>
      <c r="CA4" s="130" t="str">
        <f>HLOOKUP(CA3,DESPACHO_EJECUTADO!$A$1:$GD$6,6,FALSE)</f>
        <v>KALLPA TG2</v>
      </c>
      <c r="CB4" s="130" t="str">
        <f>HLOOKUP(CB3,DESPACHO_EJECUTADO!$A$1:$GD$6,6,FALSE)</f>
        <v>KALLPA TG3</v>
      </c>
      <c r="CC4" s="130" t="str">
        <f>HLOOKUP(CC3,DESPACHO_EJECUTADO!$A$1:$GD$6,6,FALSE)</f>
        <v>KALLPA TV</v>
      </c>
      <c r="CD4" s="130" t="str">
        <f>HLOOKUP(CD3,DESPACHO_EJECUTADO!$A$1:$GD$6,6,FALSE)</f>
        <v>LFLORES TG1</v>
      </c>
      <c r="CE4" s="130" t="s">
        <v>435</v>
      </c>
      <c r="CF4" s="130" t="s">
        <v>346</v>
      </c>
      <c r="CG4" s="130" t="s">
        <v>347</v>
      </c>
      <c r="CH4" s="130" t="str">
        <f>HLOOKUP(CH3,DESPACHO_EJECUTADO!$A$1:$GD$6,6,FALSE)</f>
        <v>FENIX 	GT11</v>
      </c>
      <c r="CI4" s="130" t="str">
        <f>HLOOKUP(CI3,DESPACHO_EJECUTADO!$A$1:$GD$6,6,FALSE)</f>
        <v>FENIX 	GT12</v>
      </c>
      <c r="CJ4" s="130" t="str">
        <f>HLOOKUP(CJ3,DESPACHO_EJECUTADO!$A$1:$GD$6,6,FALSE)</f>
        <v>FENIX TV10</v>
      </c>
      <c r="CK4" s="130" t="str">
        <f>HLOOKUP(CK3,DESPACHO_EJECUTADO!$A$1:$GD$6,6,FALSE)</f>
        <v>OLLEROS TG1</v>
      </c>
      <c r="CL4" s="130" t="str">
        <f>HLOOKUP(CL3,DESPACHO_EJECUTADO!$A$1:$GD$6,6,FALSE)</f>
        <v>OLLEROS TV</v>
      </c>
      <c r="CM4" s="130" t="str">
        <f>HLOOKUP(CM3,DESPACHO_EJECUTADO!$A$1:$GD$6,6,FALSE)</f>
        <v>ETEN TG1</v>
      </c>
      <c r="CN4" s="130" t="str">
        <f>HLOOKUP(CN3,DESPACHO_EJECUTADO!$A$1:$GD$6,6,FALSE)</f>
        <v>ETEN TG2</v>
      </c>
      <c r="CO4" s="130" t="str">
        <f>HLOOKUP(CO3,DESPACHO_EJECUTADO!$A$1:$GD$6,6,FALSE)</f>
        <v>RECKA TG1</v>
      </c>
      <c r="CP4" s="130" t="str">
        <f>HLOOKUP(CP3,DESPACHO_EJECUTADO!$A$1:$GD$6,6,FALSE)</f>
        <v>P BRV TG1</v>
      </c>
      <c r="CQ4" s="130" t="str">
        <f>HLOOKUP(CQ3,DESPACHO_EJECUTADO!$A$1:$GD$6,6,FALSE)</f>
        <v>P BVR TG2</v>
      </c>
      <c r="CR4" s="130" t="str">
        <f>HLOOKUP(CR3,DESPACHO_EJECUTADO!$A$1:$GD$6,6,FALSE)</f>
        <v>P BRV TG3</v>
      </c>
      <c r="CS4" s="130" t="str">
        <f>HLOOKUP(CS3,DESPACHO_EJECUTADO!$A$1:$GD$6,6,FALSE)</f>
        <v>P BRV TG4</v>
      </c>
      <c r="CT4" s="130" t="str">
        <f>HLOOKUP(CT3,DESPACHO_EJECUTADO!$A$1:$GD$6,6,FALSE)</f>
        <v>PLATANAL</v>
      </c>
      <c r="CU4" s="130" t="str">
        <f>HLOOKUP(CU3,DESPACHO_EJECUTADO!$A$1:$GD$6,6,FALSE)</f>
        <v>HUANZA</v>
      </c>
      <c r="CV4" s="130" t="str">
        <f>HLOOKUP(CV3,DESPACHO_EJECUTADO!$A$1:$GD$6,6,FALSE)</f>
        <v>HUANCHOR</v>
      </c>
      <c r="CW4" s="130" t="str">
        <f>HLOOKUP(CW3,DESPACHO_EJECUTADO!$A$1:$GD$6,6,FALSE)</f>
        <v>SANTA TERESA</v>
      </c>
      <c r="CX4" s="130" t="str">
        <f>HLOOKUP(CX3,DESPACHO_EJECUTADO!$A$1:$GD$6,6,FALSE)</f>
        <v>PCH CHAGLLA</v>
      </c>
      <c r="CY4" s="130" t="str">
        <f>HLOOKUP(CY3,DESPACHO_EJECUTADO!$A$1:$GD$6,6,FALSE)</f>
        <v>CHAGLLA</v>
      </c>
      <c r="CZ4" s="130" t="str">
        <f>HLOOKUP(CZ3,DESPACHO_EJECUTADO!$A$1:$GD$6,6,FALSE)</f>
        <v>RF PUCALLPA</v>
      </c>
      <c r="DA4" s="130" t="str">
        <f>HLOOKUP(DA3,DESPACHO_EJECUTADO!$A$1:$GD$6,6,FALSE)</f>
        <v>RF PTO MALDONADO</v>
      </c>
      <c r="DB4" s="130" t="str">
        <f>HLOOKUP(DB3,[3]DESPACHO_EJECUTADO!$A$1:$GA$6,6,FALSE)</f>
        <v>OQUENDO 
TG1</v>
      </c>
      <c r="DC4" s="334" t="s">
        <v>282</v>
      </c>
      <c r="DD4" s="130" t="str">
        <f>HLOOKUP(DD3,DESPACHO_EJECUTADO!$A$1:$GD$6,6,FALSE)</f>
        <v>PARAMONGA</v>
      </c>
      <c r="DE4" s="130" t="str">
        <f>HLOOKUP(DE3,DESPACHO_EJECUTADO!$A$1:$GD$6,6,FALSE)</f>
        <v>MAPLE</v>
      </c>
      <c r="DF4" s="130" t="str">
        <f>HLOOKUP(DF3,DESPACHO_EJECUTADO!$A$1:$GD$6,6,FALSE)</f>
        <v>HUAYCOLORO</v>
      </c>
      <c r="DG4" s="130" t="s">
        <v>221</v>
      </c>
      <c r="DH4" s="130" t="s">
        <v>222</v>
      </c>
      <c r="DI4" s="130" t="s">
        <v>223</v>
      </c>
      <c r="DJ4" s="130" t="str">
        <f>HLOOKUP(DJ3,DESPACHO_EJECUTADO!$A$1:$GD$6,6,FALSE)</f>
        <v>STACRUZ_1_2</v>
      </c>
      <c r="DK4" s="130" t="str">
        <f>HLOOKUP(DK3,DESPACHO_EJECUTADO!$A$1:$GD$6,6,FALSE)</f>
        <v>HUASAHUASI I y II</v>
      </c>
      <c r="DL4" s="130" t="str">
        <f>HLOOKUP(DL3,DESPACHO_EJECUTADO!$A$1:$GD$6,6,FALSE)</f>
        <v>RUNATULLO II</v>
      </c>
      <c r="DM4" s="130" t="str">
        <f>HLOOKUP(DM3,DESPACHO_EJECUTADO!$A$1:$GD$6,6,FALSE)</f>
        <v>RUNATULLO III</v>
      </c>
      <c r="DN4" s="130" t="str">
        <f>HLOOKUP(DN3,DESPACHO_EJECUTADO!$A$1:$GD$6,6,FALSE)</f>
        <v>POECHOS2</v>
      </c>
      <c r="DO4" s="130" t="s">
        <v>232</v>
      </c>
      <c r="DP4" s="130" t="str">
        <f>HLOOKUP(DP3,DESPACHO_EJECUTADO!$A$1:$GD$6,6,FALSE)</f>
        <v>YANAPAMPA</v>
      </c>
      <c r="DQ4" s="130" t="str">
        <f>HLOOKUP(DQ3,DESPACHO_EJECUTADO!$A$1:$GD$6,6,FALSE)</f>
        <v>PIZARRAS</v>
      </c>
      <c r="DR4" s="130" t="str">
        <f>HLOOKUP(DR3,DESPACHO_EJECUTADO!$A$1:$GD$6,6,FALSE)</f>
        <v>RONCADOR</v>
      </c>
      <c r="DS4" s="130" t="str">
        <f>HLOOKUP(DS3,DESPACHO_EJECUTADO!$A$1:$GD$6,6,FALSE)</f>
        <v>PURMACANA</v>
      </c>
      <c r="DT4" s="130" t="str">
        <f>HLOOKUP(DT3,DESPACHO_EJECUTADO!$A$1:$GD$6,6,FALSE)</f>
        <v>LA JOYA</v>
      </c>
      <c r="DU4" s="130" t="str">
        <f>HLOOKUP(DU3,DESPACHO_EJECUTADO!$A$1:$GD$6,6,FALSE)</f>
        <v>ÁNGEL I</v>
      </c>
      <c r="DV4" s="130" t="str">
        <f>HLOOKUP(DV3,DESPACHO_EJECUTADO!$A$1:$GD$6,6,FALSE)</f>
        <v>ÁNGEL II</v>
      </c>
      <c r="DW4" s="130" t="str">
        <f>HLOOKUP(DW3,DESPACHO_EJECUTADO!$A$1:$GD$6,6,FALSE)</f>
        <v>ÁNGEL III</v>
      </c>
      <c r="DX4" s="130" t="str">
        <f>HLOOKUP(DX3,DESPACHO_EJECUTADO!$A$1:$GD$6,6,FALSE)</f>
        <v>IMPERIAL</v>
      </c>
      <c r="DY4" s="130" t="str">
        <f>HLOOKUP(DY3,DESPACHO_EJECUTADO!$A$1:$GD$6,6,FALSE)</f>
        <v>CANCHAYLLO</v>
      </c>
      <c r="DZ4" s="130" t="s">
        <v>244</v>
      </c>
      <c r="EA4" s="130" t="s">
        <v>348</v>
      </c>
      <c r="EB4" s="130" t="s">
        <v>245</v>
      </c>
      <c r="EC4" s="130" t="s">
        <v>246</v>
      </c>
      <c r="ED4" s="130" t="s">
        <v>114</v>
      </c>
      <c r="EE4" s="130" t="s">
        <v>241</v>
      </c>
      <c r="EF4" s="130" t="s">
        <v>531</v>
      </c>
      <c r="EG4" s="130" t="s">
        <v>285</v>
      </c>
      <c r="EH4" s="130" t="s">
        <v>251</v>
      </c>
      <c r="EI4" s="130" t="s">
        <v>532</v>
      </c>
      <c r="EJ4" s="130" t="s">
        <v>253</v>
      </c>
      <c r="EK4" s="130" t="s">
        <v>254</v>
      </c>
      <c r="EL4" s="130" t="s">
        <v>350</v>
      </c>
      <c r="EM4" s="130" t="s">
        <v>351</v>
      </c>
      <c r="EN4" s="130" t="str">
        <f>HLOOKUP(EN3,DESPACHO_EJECUTADO!$A$1:$GD$6,6,FALSE)</f>
        <v>MAJES</v>
      </c>
      <c r="EO4" s="130" t="str">
        <f>HLOOKUP(EO3,DESPACHO_EJECUTADO!$A$1:$GD$6,6,FALSE)</f>
        <v>REPARTICION</v>
      </c>
      <c r="EP4" s="130" t="str">
        <f>HLOOKUP(EP3,DESPACHO_EJECUTADO!$A$1:$GD$6,6,FALSE)</f>
        <v>TACNA
SOLAR</v>
      </c>
      <c r="EQ4" s="130" t="str">
        <f>HLOOKUP(EQ3,DESPACHO_EJECUTADO!$A$1:$GD$6,6,FALSE)</f>
        <v>PANAMERICANA
SOLAR</v>
      </c>
      <c r="ER4" s="130" t="str">
        <f>HLOOKUP(ER3,DESPACHO_EJECUTADO!$A$1:$GD$6,6,FALSE)</f>
        <v>MOQUEGUA</v>
      </c>
      <c r="ES4" s="130" t="str">
        <f>HLOOKUP(ES3,DESPACHO_EJECUTADO!$A$1:$GD$6,6,FALSE)</f>
        <v>C.S. YARUCAYA</v>
      </c>
      <c r="ET4" s="130" t="str">
        <f>HLOOKUP(ET3,DESPACHO_EJECUTADO!$A$1:$GD$6,6,FALSE)</f>
        <v>PQE-EOLICO
MARCONA</v>
      </c>
      <c r="EU4" s="130" t="s">
        <v>267</v>
      </c>
      <c r="EV4" s="130" t="s">
        <v>268</v>
      </c>
      <c r="EW4" s="130" t="s">
        <v>269</v>
      </c>
      <c r="EX4" s="130" t="str">
        <f>HLOOKUP(EX3,DESPACHO_EJECUTADO!$A$1:$GD$6,6,FALSE)</f>
        <v>TALARA</v>
      </c>
      <c r="EY4" s="130" t="str">
        <f>HLOOKUP(EY3,DESPACHO_EJECUTADO!$A$1:$GD$6,6,FALSE)</f>
        <v>PQE-EOLICO
CUPISNIQUE</v>
      </c>
      <c r="EZ4" s="130" t="str">
        <f>HLOOKUP(EZ3,DESPACHO_EJECUTADO!$A$1:$GD$6,6,FALSE)</f>
        <v>CENTRALES ELOR</v>
      </c>
      <c r="FA4" s="130" t="str">
        <f>HLOOKUP(FA3,DESPACHO_EJECUTADO!$A$1:$GD$6,6,FALSE)</f>
        <v>CURUMUY</v>
      </c>
      <c r="FB4" s="130" t="str">
        <f>HLOOKUP(FB3,[4]DESPACHO_EJECUTADO!$A$1:$FW$6,6,FALSE)</f>
        <v>POECHOS 1</v>
      </c>
      <c r="FC4" s="335" t="str">
        <f>HLOOKUP(FC3,DESPACHO_EJECUTADO!$A$1:$GD$6,6,FALSE)</f>
        <v>CARPAPATA</v>
      </c>
      <c r="FD4" s="130" t="str">
        <f>HLOOKUP(FD3,DESPACHO_EJECUTADO!$A$1:$GD$6,6,FALSE)</f>
        <v>PIAS1</v>
      </c>
      <c r="FE4" s="130" t="str">
        <f>HLOOKUP(FE3,DESPACHO_EJECUTADO!$A$1:$GD$6,6,FALSE)</f>
        <v>TABLAZO</v>
      </c>
      <c r="FF4" s="130" t="s">
        <v>459</v>
      </c>
      <c r="FG4" s="130" t="str">
        <f>HLOOKUP(FG3,DESPACHO_EJECUTADO!$A$1:$GD$6,6,FALSE)</f>
        <v>ZAÑA</v>
      </c>
      <c r="FH4" s="130" t="s">
        <v>461</v>
      </c>
      <c r="FI4" s="130" t="s">
        <v>462</v>
      </c>
      <c r="FJ4" s="336" t="s">
        <v>533</v>
      </c>
      <c r="FK4" s="336" t="s">
        <v>534</v>
      </c>
      <c r="FL4" s="336" t="s">
        <v>535</v>
      </c>
      <c r="FM4" s="336" t="s">
        <v>536</v>
      </c>
      <c r="FN4" s="336" t="s">
        <v>537</v>
      </c>
      <c r="FO4" s="336" t="s">
        <v>538</v>
      </c>
      <c r="FP4" s="336" t="s">
        <v>539</v>
      </c>
      <c r="FQ4" s="336" t="s">
        <v>540</v>
      </c>
      <c r="FR4" s="336" t="s">
        <v>541</v>
      </c>
      <c r="FS4" s="336" t="s">
        <v>542</v>
      </c>
      <c r="FT4" s="336" t="s">
        <v>543</v>
      </c>
      <c r="FU4" s="336" t="s">
        <v>544</v>
      </c>
      <c r="FV4" s="336" t="s">
        <v>545</v>
      </c>
      <c r="FW4" s="336" t="s">
        <v>546</v>
      </c>
      <c r="FX4" s="336" t="s">
        <v>547</v>
      </c>
      <c r="FY4" s="336" t="s">
        <v>548</v>
      </c>
      <c r="FZ4" s="336" t="s">
        <v>549</v>
      </c>
      <c r="GA4" s="336" t="s">
        <v>550</v>
      </c>
      <c r="GB4" s="336" t="s">
        <v>551</v>
      </c>
      <c r="GC4" s="336" t="s">
        <v>552</v>
      </c>
      <c r="GD4" s="336" t="s">
        <v>553</v>
      </c>
      <c r="GE4" s="336" t="s">
        <v>554</v>
      </c>
      <c r="GF4" s="336" t="s">
        <v>555</v>
      </c>
      <c r="GG4" s="336" t="s">
        <v>556</v>
      </c>
      <c r="GH4" s="336" t="s">
        <v>557</v>
      </c>
      <c r="GI4" s="336" t="s">
        <v>558</v>
      </c>
      <c r="GJ4" s="336" t="s">
        <v>559</v>
      </c>
      <c r="GK4" s="336" t="s">
        <v>560</v>
      </c>
      <c r="GL4" s="336" t="s">
        <v>561</v>
      </c>
      <c r="GM4" s="336" t="s">
        <v>562</v>
      </c>
      <c r="GN4" s="334" t="s">
        <v>563</v>
      </c>
      <c r="GO4" s="337" t="s">
        <v>564</v>
      </c>
      <c r="GP4" s="337" t="s">
        <v>565</v>
      </c>
      <c r="GQ4" s="337" t="s">
        <v>566</v>
      </c>
      <c r="GR4" s="337" t="s">
        <v>567</v>
      </c>
      <c r="GS4" s="337" t="s">
        <v>568</v>
      </c>
      <c r="GT4" s="337" t="s">
        <v>569</v>
      </c>
      <c r="GU4" s="337" t="s">
        <v>570</v>
      </c>
      <c r="GV4" s="337" t="s">
        <v>571</v>
      </c>
      <c r="GW4" s="337" t="s">
        <v>572</v>
      </c>
      <c r="GX4" s="337" t="s">
        <v>573</v>
      </c>
      <c r="GY4" s="337" t="s">
        <v>574</v>
      </c>
      <c r="GZ4" s="337" t="s">
        <v>575</v>
      </c>
      <c r="HA4" s="337" t="s">
        <v>576</v>
      </c>
      <c r="HB4" s="337" t="s">
        <v>577</v>
      </c>
      <c r="HC4" s="337" t="s">
        <v>578</v>
      </c>
    </row>
    <row r="5" spans="1:218" s="60" customFormat="1" ht="12.75" x14ac:dyDescent="0.2">
      <c r="A5" s="339" t="str">
        <f>+REPROGRAMADO!B5</f>
        <v>JUE</v>
      </c>
      <c r="B5" s="238">
        <v>2.0833333333333332E-2</v>
      </c>
      <c r="C5" s="239">
        <v>465.60057999999998</v>
      </c>
      <c r="D5" s="239">
        <v>148.36766</v>
      </c>
      <c r="E5" s="239"/>
      <c r="F5" s="239">
        <v>69.342089999999999</v>
      </c>
      <c r="G5" s="239">
        <v>96.971760000000003</v>
      </c>
      <c r="H5" s="239">
        <v>72.263890000000004</v>
      </c>
      <c r="I5" s="239">
        <v>67.593350000000001</v>
      </c>
      <c r="J5" s="239">
        <v>30.110569999999999</v>
      </c>
      <c r="K5" s="239">
        <v>0.6</v>
      </c>
      <c r="L5" s="239"/>
      <c r="M5" s="239">
        <v>0</v>
      </c>
      <c r="N5" s="239"/>
      <c r="O5" s="239"/>
      <c r="P5" s="239">
        <v>149.11167</v>
      </c>
      <c r="Q5" s="239">
        <v>149.11167</v>
      </c>
      <c r="R5" s="239">
        <v>149.11167</v>
      </c>
      <c r="S5" s="239">
        <v>0</v>
      </c>
      <c r="T5" s="239">
        <v>0</v>
      </c>
      <c r="U5" s="239">
        <v>7</v>
      </c>
      <c r="V5" s="239">
        <v>73.019549999999995</v>
      </c>
      <c r="W5" s="239">
        <v>16.95936</v>
      </c>
      <c r="X5" s="239">
        <v>50.500839999999997</v>
      </c>
      <c r="Y5" s="239">
        <v>98</v>
      </c>
      <c r="Z5" s="239">
        <v>16</v>
      </c>
      <c r="AA5" s="239">
        <v>3.8533499999999998</v>
      </c>
      <c r="AB5" s="239">
        <v>4.1034499999999996</v>
      </c>
      <c r="AC5" s="239">
        <v>43.80059</v>
      </c>
      <c r="AD5" s="239">
        <v>3.2822300000000002</v>
      </c>
      <c r="AE5" s="239">
        <v>3.0992700000000002</v>
      </c>
      <c r="AF5" s="239"/>
      <c r="AG5" s="239"/>
      <c r="AH5" s="239"/>
      <c r="AI5" s="239"/>
      <c r="AJ5" s="239"/>
      <c r="AK5" s="340"/>
      <c r="AL5" s="340">
        <v>85</v>
      </c>
      <c r="AM5" s="340"/>
      <c r="AN5" s="239">
        <v>243.7047</v>
      </c>
      <c r="AO5" s="239">
        <v>77.948049999999995</v>
      </c>
      <c r="AP5" s="239">
        <v>8</v>
      </c>
      <c r="AQ5" s="239">
        <v>5.67</v>
      </c>
      <c r="AR5" s="239">
        <v>0</v>
      </c>
      <c r="AS5" s="239">
        <v>88.020820000000001</v>
      </c>
      <c r="AT5" s="239">
        <v>110.41591</v>
      </c>
      <c r="AU5" s="239">
        <v>3.8466300000000002</v>
      </c>
      <c r="AV5" s="239"/>
      <c r="AW5" s="239">
        <v>21.477250000000002</v>
      </c>
      <c r="AX5" s="340">
        <v>63.415900000000001</v>
      </c>
      <c r="AY5" s="239"/>
      <c r="AZ5" s="239"/>
      <c r="BA5" s="239"/>
      <c r="BB5" s="239"/>
      <c r="BC5" s="239"/>
      <c r="BD5" s="239"/>
      <c r="BE5" s="239"/>
      <c r="BF5" s="239">
        <v>178.52956</v>
      </c>
      <c r="BG5" s="239">
        <v>178.52956</v>
      </c>
      <c r="BH5" s="239">
        <v>178.52956</v>
      </c>
      <c r="BI5" s="239">
        <v>267.79433</v>
      </c>
      <c r="BJ5" s="239">
        <v>69.971130000000002</v>
      </c>
      <c r="BK5" s="239">
        <v>34.985570000000003</v>
      </c>
      <c r="BL5" s="239">
        <v>0</v>
      </c>
      <c r="BM5" s="239">
        <v>8.82</v>
      </c>
      <c r="BN5" s="239">
        <v>8.93</v>
      </c>
      <c r="BO5" s="239">
        <v>1.23</v>
      </c>
      <c r="BP5" s="239">
        <v>0.24</v>
      </c>
      <c r="BQ5" s="340">
        <v>6.8787000000000003</v>
      </c>
      <c r="BR5" s="340">
        <v>15.021509999999999</v>
      </c>
      <c r="BS5" s="340">
        <v>104.4105</v>
      </c>
      <c r="BT5" s="340"/>
      <c r="BU5" s="340"/>
      <c r="BV5" s="340"/>
      <c r="BW5" s="340"/>
      <c r="BX5" s="239">
        <v>57.669939999999997</v>
      </c>
      <c r="BY5" s="239"/>
      <c r="BZ5" s="239">
        <v>194.44479000000001</v>
      </c>
      <c r="CA5" s="239">
        <v>194.44479000000001</v>
      </c>
      <c r="CB5" s="239">
        <v>194.44479000000001</v>
      </c>
      <c r="CC5" s="239">
        <v>291.66717999999997</v>
      </c>
      <c r="CD5" s="239">
        <v>209.70738</v>
      </c>
      <c r="CE5" s="239">
        <v>104.85369</v>
      </c>
      <c r="CF5" s="239">
        <v>173.99804</v>
      </c>
      <c r="CG5" s="239">
        <v>3.2402199999999999</v>
      </c>
      <c r="CH5" s="239">
        <v>185.73103</v>
      </c>
      <c r="CI5" s="239">
        <v>185.73103</v>
      </c>
      <c r="CJ5" s="239">
        <v>185.73103</v>
      </c>
      <c r="CK5" s="239">
        <v>189.51328000000001</v>
      </c>
      <c r="CL5" s="239">
        <v>94.756640000000004</v>
      </c>
      <c r="CM5" s="239"/>
      <c r="CN5" s="239"/>
      <c r="CO5" s="239"/>
      <c r="CP5" s="239"/>
      <c r="CQ5" s="239"/>
      <c r="CR5" s="239"/>
      <c r="CS5" s="239"/>
      <c r="CT5" s="239">
        <v>49.557180000000002</v>
      </c>
      <c r="CU5" s="239">
        <v>0</v>
      </c>
      <c r="CV5" s="239">
        <v>15.91408</v>
      </c>
      <c r="CW5" s="239">
        <v>60.427019999999999</v>
      </c>
      <c r="CX5" s="239">
        <v>6.39</v>
      </c>
      <c r="CY5" s="239"/>
      <c r="CZ5" s="239"/>
      <c r="DA5" s="239"/>
      <c r="DB5" s="239">
        <v>30</v>
      </c>
      <c r="DC5" s="239"/>
      <c r="DD5" s="239">
        <v>13</v>
      </c>
      <c r="DE5" s="239">
        <v>15</v>
      </c>
      <c r="DF5" s="239">
        <v>2.7989999999999999</v>
      </c>
      <c r="DG5" s="239">
        <v>1.4</v>
      </c>
      <c r="DH5" s="239">
        <v>1.2</v>
      </c>
      <c r="DI5" s="239">
        <v>2.2000000000000002</v>
      </c>
      <c r="DJ5" s="239">
        <v>7.2</v>
      </c>
      <c r="DK5" s="239">
        <v>11.143700000000001</v>
      </c>
      <c r="DL5" s="239">
        <v>8</v>
      </c>
      <c r="DM5" s="239">
        <v>10.752689999999999</v>
      </c>
      <c r="DN5" s="239">
        <v>6.4</v>
      </c>
      <c r="DO5" s="239">
        <v>16.617789999999999</v>
      </c>
      <c r="DP5" s="239">
        <v>3.6</v>
      </c>
      <c r="DQ5" s="239">
        <v>6</v>
      </c>
      <c r="DR5" s="239">
        <v>2.8</v>
      </c>
      <c r="DS5" s="239">
        <v>1.5</v>
      </c>
      <c r="DT5" s="239">
        <v>5.6</v>
      </c>
      <c r="DU5" s="239">
        <v>5</v>
      </c>
      <c r="DV5" s="239">
        <v>5.5</v>
      </c>
      <c r="DW5" s="239">
        <v>5.7</v>
      </c>
      <c r="DX5" s="239">
        <v>3.5</v>
      </c>
      <c r="DY5" s="239">
        <v>2.5</v>
      </c>
      <c r="DZ5" s="239">
        <v>10</v>
      </c>
      <c r="EA5" s="239">
        <v>12.218959999999999</v>
      </c>
      <c r="EB5" s="239">
        <v>16.813289999999999</v>
      </c>
      <c r="EC5" s="239">
        <v>19.550339999999998</v>
      </c>
      <c r="ED5" s="239">
        <v>37.57996</v>
      </c>
      <c r="EE5" s="239">
        <v>0</v>
      </c>
      <c r="EF5" s="239">
        <v>8.33</v>
      </c>
      <c r="EG5" s="239">
        <v>9.6</v>
      </c>
      <c r="EH5" s="239">
        <v>10.752689999999999</v>
      </c>
      <c r="EI5" s="239">
        <v>15.640269999999999</v>
      </c>
      <c r="EJ5" s="239">
        <v>7</v>
      </c>
      <c r="EK5" s="239">
        <v>9</v>
      </c>
      <c r="EL5" s="239">
        <v>0.54</v>
      </c>
      <c r="EM5" s="239">
        <v>1.05</v>
      </c>
      <c r="EN5" s="239">
        <v>0</v>
      </c>
      <c r="EO5" s="239">
        <v>0</v>
      </c>
      <c r="EP5" s="239">
        <v>0</v>
      </c>
      <c r="EQ5" s="239">
        <v>0</v>
      </c>
      <c r="ER5" s="239">
        <v>0</v>
      </c>
      <c r="ES5" s="239">
        <v>0</v>
      </c>
      <c r="ET5" s="239">
        <v>11.465</v>
      </c>
      <c r="EU5" s="239">
        <v>28.852</v>
      </c>
      <c r="EV5" s="239">
        <v>8.8740000000000006</v>
      </c>
      <c r="EW5" s="239">
        <v>12.471</v>
      </c>
      <c r="EX5" s="239">
        <v>19.143999999999998</v>
      </c>
      <c r="EY5" s="239">
        <v>33.482999999999997</v>
      </c>
      <c r="EZ5" s="239">
        <v>0</v>
      </c>
      <c r="FA5" s="239">
        <v>5.5</v>
      </c>
      <c r="FB5" s="239">
        <v>5.7</v>
      </c>
      <c r="FC5" s="239">
        <v>9.9</v>
      </c>
      <c r="FD5" s="239">
        <v>4.5</v>
      </c>
      <c r="FE5" s="239">
        <v>27</v>
      </c>
      <c r="FF5" s="239">
        <v>18</v>
      </c>
      <c r="FG5" s="239">
        <v>7.5</v>
      </c>
      <c r="FH5" s="239"/>
      <c r="FI5" s="239"/>
      <c r="FJ5" s="239">
        <v>6317.1730299999981</v>
      </c>
      <c r="FK5" s="239">
        <v>6223.9423999999999</v>
      </c>
      <c r="FL5" s="239">
        <v>6395.2730099999999</v>
      </c>
      <c r="FM5" s="239">
        <v>171.33061000000001</v>
      </c>
      <c r="FN5" s="239"/>
      <c r="FO5" s="239">
        <v>2727.1466</v>
      </c>
      <c r="FP5" s="239">
        <v>620.59477000000004</v>
      </c>
      <c r="FQ5" s="239">
        <v>316.97185999999999</v>
      </c>
      <c r="FR5" s="239">
        <v>208.91372999999999</v>
      </c>
      <c r="FS5" s="239">
        <v>291.21472</v>
      </c>
      <c r="FT5" s="239">
        <v>533.40373999999997</v>
      </c>
      <c r="FU5" s="239">
        <v>1010.08876</v>
      </c>
      <c r="FV5" s="239">
        <v>514.89559999999994</v>
      </c>
      <c r="FW5" s="239">
        <v>348.21030000000002</v>
      </c>
      <c r="FX5" s="239">
        <v>288.44738999999998</v>
      </c>
      <c r="FY5" s="239">
        <v>21.194369999999999</v>
      </c>
      <c r="FZ5" s="239">
        <v>998.58799999999997</v>
      </c>
      <c r="GA5" s="239">
        <v>36.573039999999999</v>
      </c>
      <c r="GB5" s="239">
        <v>38.114840000000001</v>
      </c>
      <c r="GC5" s="239">
        <v>41.746870000000001</v>
      </c>
      <c r="GD5" s="239" t="s">
        <v>361</v>
      </c>
      <c r="GE5" s="239">
        <v>2994.2388700000001</v>
      </c>
      <c r="GF5" s="239">
        <v>365.13898</v>
      </c>
      <c r="GG5" s="239">
        <v>365.13898</v>
      </c>
      <c r="GH5" s="239"/>
      <c r="GI5" s="239"/>
      <c r="GJ5" s="239">
        <v>3511.4021899999998</v>
      </c>
      <c r="GK5" s="239">
        <v>976.06922999999995</v>
      </c>
      <c r="GL5" s="239">
        <v>1673.1540600000001</v>
      </c>
      <c r="GM5" s="239">
        <v>234.64752999999999</v>
      </c>
      <c r="GN5" s="239"/>
      <c r="GO5" s="239">
        <v>6317.1730299999981</v>
      </c>
      <c r="GP5" s="239">
        <v>3664.7274199999993</v>
      </c>
      <c r="GQ5" s="239">
        <v>2511.9366099999993</v>
      </c>
      <c r="GR5" s="239">
        <v>0</v>
      </c>
      <c r="GS5" s="239">
        <v>140.50900000000001</v>
      </c>
      <c r="GT5" s="239">
        <v>3664.7274199999993</v>
      </c>
      <c r="GU5" s="239">
        <v>2128.18417</v>
      </c>
      <c r="GV5" s="239">
        <v>0</v>
      </c>
      <c r="GW5" s="239">
        <v>140.50900000000001</v>
      </c>
      <c r="GX5" s="239">
        <v>5933.4205899999997</v>
      </c>
      <c r="GY5" s="239">
        <v>0</v>
      </c>
      <c r="GZ5" s="239">
        <v>383.75244000000004</v>
      </c>
      <c r="HA5" s="239">
        <v>0</v>
      </c>
      <c r="HB5" s="239"/>
      <c r="HC5" s="239">
        <v>383.75244000000004</v>
      </c>
      <c r="HD5" s="341"/>
    </row>
    <row r="6" spans="1:218" s="60" customFormat="1" ht="12.75" x14ac:dyDescent="0.2">
      <c r="A6" s="342" t="str">
        <f>+REPROGRAMADO!B6</f>
        <v>JUE</v>
      </c>
      <c r="B6" s="71">
        <v>4.1666666666666664E-2</v>
      </c>
      <c r="C6" s="133">
        <v>415.19668000000001</v>
      </c>
      <c r="D6" s="133">
        <v>132.30601999999999</v>
      </c>
      <c r="E6" s="133"/>
      <c r="F6" s="133">
        <v>69.342089999999999</v>
      </c>
      <c r="G6" s="133">
        <v>76.263339999999999</v>
      </c>
      <c r="H6" s="133">
        <v>65.984009999999998</v>
      </c>
      <c r="I6" s="133">
        <v>67.593350000000001</v>
      </c>
      <c r="J6" s="133">
        <v>27.49391</v>
      </c>
      <c r="K6" s="133">
        <v>0.6</v>
      </c>
      <c r="L6" s="133"/>
      <c r="M6" s="133">
        <v>0</v>
      </c>
      <c r="N6" s="133"/>
      <c r="O6" s="133"/>
      <c r="P6" s="133">
        <v>149.11167</v>
      </c>
      <c r="Q6" s="133">
        <v>149.11167</v>
      </c>
      <c r="R6" s="133">
        <v>149.11167</v>
      </c>
      <c r="S6" s="133">
        <v>0</v>
      </c>
      <c r="T6" s="133">
        <v>0</v>
      </c>
      <c r="U6" s="133">
        <v>9</v>
      </c>
      <c r="V6" s="133">
        <v>73.019549999999995</v>
      </c>
      <c r="W6" s="133">
        <v>16.95936</v>
      </c>
      <c r="X6" s="133">
        <v>79.075419999999994</v>
      </c>
      <c r="Y6" s="133">
        <v>98</v>
      </c>
      <c r="Z6" s="133">
        <v>16</v>
      </c>
      <c r="AA6" s="133">
        <v>3.8533499999999998</v>
      </c>
      <c r="AB6" s="133">
        <v>4.1034499999999996</v>
      </c>
      <c r="AC6" s="133">
        <v>43.80059</v>
      </c>
      <c r="AD6" s="133">
        <v>3.2822300000000002</v>
      </c>
      <c r="AE6" s="133">
        <v>3.0992700000000002</v>
      </c>
      <c r="AF6" s="133"/>
      <c r="AG6" s="133"/>
      <c r="AH6" s="133"/>
      <c r="AI6" s="133"/>
      <c r="AJ6" s="133"/>
      <c r="AK6" s="343"/>
      <c r="AL6" s="343">
        <v>85</v>
      </c>
      <c r="AM6" s="343"/>
      <c r="AN6" s="133">
        <v>224.3272</v>
      </c>
      <c r="AO6" s="133">
        <v>77.948049999999995</v>
      </c>
      <c r="AP6" s="133">
        <v>8</v>
      </c>
      <c r="AQ6" s="133">
        <v>5.67</v>
      </c>
      <c r="AR6" s="133">
        <v>0</v>
      </c>
      <c r="AS6" s="133">
        <v>88.020820000000001</v>
      </c>
      <c r="AT6" s="133">
        <v>110.41591</v>
      </c>
      <c r="AU6" s="133">
        <v>3.8466300000000002</v>
      </c>
      <c r="AV6" s="133"/>
      <c r="AW6" s="133">
        <v>21.477250000000002</v>
      </c>
      <c r="AX6" s="343">
        <v>63.415900000000001</v>
      </c>
      <c r="AY6" s="133"/>
      <c r="AZ6" s="133"/>
      <c r="BA6" s="133"/>
      <c r="BB6" s="133"/>
      <c r="BC6" s="133"/>
      <c r="BD6" s="133"/>
      <c r="BE6" s="133"/>
      <c r="BF6" s="133">
        <v>178.52956</v>
      </c>
      <c r="BG6" s="133">
        <v>178.52956</v>
      </c>
      <c r="BH6" s="133">
        <v>178.52956</v>
      </c>
      <c r="BI6" s="133">
        <v>267.79433</v>
      </c>
      <c r="BJ6" s="133">
        <v>69.971130000000002</v>
      </c>
      <c r="BK6" s="133">
        <v>34.985570000000003</v>
      </c>
      <c r="BL6" s="133">
        <v>0</v>
      </c>
      <c r="BM6" s="133">
        <v>8.82</v>
      </c>
      <c r="BN6" s="133">
        <v>8.93</v>
      </c>
      <c r="BO6" s="133">
        <v>1.23</v>
      </c>
      <c r="BP6" s="133">
        <v>0.24</v>
      </c>
      <c r="BQ6" s="343">
        <v>6.8787000000000003</v>
      </c>
      <c r="BR6" s="343">
        <v>15.021509999999999</v>
      </c>
      <c r="BS6" s="343">
        <v>94.012870000000007</v>
      </c>
      <c r="BT6" s="343"/>
      <c r="BU6" s="343"/>
      <c r="BV6" s="343"/>
      <c r="BW6" s="343"/>
      <c r="BX6" s="133">
        <v>55.62923</v>
      </c>
      <c r="BY6" s="133"/>
      <c r="BZ6" s="133">
        <v>194.44479000000001</v>
      </c>
      <c r="CA6" s="133">
        <v>194.44479000000001</v>
      </c>
      <c r="CB6" s="133">
        <v>194.44479000000001</v>
      </c>
      <c r="CC6" s="133">
        <v>291.66717999999997</v>
      </c>
      <c r="CD6" s="133">
        <v>209.70738</v>
      </c>
      <c r="CE6" s="133">
        <v>104.85369</v>
      </c>
      <c r="CF6" s="133">
        <v>173.99804</v>
      </c>
      <c r="CG6" s="133">
        <v>3.2402199999999999</v>
      </c>
      <c r="CH6" s="133">
        <v>185.73103</v>
      </c>
      <c r="CI6" s="133">
        <v>185.73103</v>
      </c>
      <c r="CJ6" s="133">
        <v>185.73103</v>
      </c>
      <c r="CK6" s="133">
        <v>189.51328000000001</v>
      </c>
      <c r="CL6" s="133">
        <v>94.756640000000004</v>
      </c>
      <c r="CM6" s="133"/>
      <c r="CN6" s="133"/>
      <c r="CO6" s="133"/>
      <c r="CP6" s="133"/>
      <c r="CQ6" s="133"/>
      <c r="CR6" s="133"/>
      <c r="CS6" s="133"/>
      <c r="CT6" s="133">
        <v>0</v>
      </c>
      <c r="CU6" s="133">
        <v>0</v>
      </c>
      <c r="CV6" s="133">
        <v>15.91408</v>
      </c>
      <c r="CW6" s="133">
        <v>60.427019999999999</v>
      </c>
      <c r="CX6" s="133">
        <v>6.39</v>
      </c>
      <c r="CY6" s="133"/>
      <c r="CZ6" s="133"/>
      <c r="DA6" s="133"/>
      <c r="DB6" s="133">
        <v>30</v>
      </c>
      <c r="DC6" s="133"/>
      <c r="DD6" s="133">
        <v>13</v>
      </c>
      <c r="DE6" s="133">
        <v>15</v>
      </c>
      <c r="DF6" s="133">
        <v>2.7989999999999999</v>
      </c>
      <c r="DG6" s="133">
        <v>1.4</v>
      </c>
      <c r="DH6" s="133">
        <v>1.2</v>
      </c>
      <c r="DI6" s="133">
        <v>2.2000000000000002</v>
      </c>
      <c r="DJ6" s="133">
        <v>7.2</v>
      </c>
      <c r="DK6" s="133">
        <v>11.143700000000001</v>
      </c>
      <c r="DL6" s="133">
        <v>8</v>
      </c>
      <c r="DM6" s="133">
        <v>10.752689999999999</v>
      </c>
      <c r="DN6" s="133">
        <v>6.4</v>
      </c>
      <c r="DO6" s="133">
        <v>16.617789999999999</v>
      </c>
      <c r="DP6" s="133">
        <v>3.6</v>
      </c>
      <c r="DQ6" s="133">
        <v>6</v>
      </c>
      <c r="DR6" s="133">
        <v>2.8</v>
      </c>
      <c r="DS6" s="133">
        <v>1.5</v>
      </c>
      <c r="DT6" s="133">
        <v>5.6</v>
      </c>
      <c r="DU6" s="133">
        <v>5</v>
      </c>
      <c r="DV6" s="133">
        <v>5.5</v>
      </c>
      <c r="DW6" s="133">
        <v>5.7</v>
      </c>
      <c r="DX6" s="133">
        <v>3.5</v>
      </c>
      <c r="DY6" s="133">
        <v>2.5</v>
      </c>
      <c r="DZ6" s="133">
        <v>10</v>
      </c>
      <c r="EA6" s="133">
        <v>12.218959999999999</v>
      </c>
      <c r="EB6" s="133">
        <v>16.813289999999999</v>
      </c>
      <c r="EC6" s="133">
        <v>19.550339999999998</v>
      </c>
      <c r="ED6" s="133">
        <v>37.57996</v>
      </c>
      <c r="EE6" s="133">
        <v>0</v>
      </c>
      <c r="EF6" s="133">
        <v>8.33</v>
      </c>
      <c r="EG6" s="133">
        <v>9.6</v>
      </c>
      <c r="EH6" s="133">
        <v>10.752689999999999</v>
      </c>
      <c r="EI6" s="133">
        <v>15.640269999999999</v>
      </c>
      <c r="EJ6" s="133">
        <v>7</v>
      </c>
      <c r="EK6" s="133">
        <v>9</v>
      </c>
      <c r="EL6" s="133">
        <v>0.54</v>
      </c>
      <c r="EM6" s="133">
        <v>1.05</v>
      </c>
      <c r="EN6" s="133">
        <v>0</v>
      </c>
      <c r="EO6" s="133">
        <v>0</v>
      </c>
      <c r="EP6" s="133">
        <v>0</v>
      </c>
      <c r="EQ6" s="133">
        <v>0</v>
      </c>
      <c r="ER6" s="133">
        <v>0</v>
      </c>
      <c r="ES6" s="133">
        <v>0</v>
      </c>
      <c r="ET6" s="133">
        <v>10.797000000000001</v>
      </c>
      <c r="EU6" s="133">
        <v>27.859000000000002</v>
      </c>
      <c r="EV6" s="133">
        <v>8.36</v>
      </c>
      <c r="EW6" s="133">
        <v>12.1</v>
      </c>
      <c r="EX6" s="133">
        <v>18.651</v>
      </c>
      <c r="EY6" s="133">
        <v>30.370999999999999</v>
      </c>
      <c r="EZ6" s="133">
        <v>0</v>
      </c>
      <c r="FA6" s="133">
        <v>5.5</v>
      </c>
      <c r="FB6" s="133">
        <v>5.7</v>
      </c>
      <c r="FC6" s="133">
        <v>9.7849500000000003</v>
      </c>
      <c r="FD6" s="133">
        <v>4.5</v>
      </c>
      <c r="FE6" s="133">
        <v>27</v>
      </c>
      <c r="FF6" s="133">
        <v>18</v>
      </c>
      <c r="FG6" s="133">
        <v>7.5</v>
      </c>
      <c r="FH6" s="133"/>
      <c r="FI6" s="133"/>
      <c r="FJ6" s="133">
        <v>6164.153089999998</v>
      </c>
      <c r="FK6" s="133">
        <v>6075.0558799999999</v>
      </c>
      <c r="FL6" s="133">
        <v>6242.1379999999999</v>
      </c>
      <c r="FM6" s="133">
        <v>167.08212</v>
      </c>
      <c r="FN6" s="133"/>
      <c r="FO6" s="133">
        <v>2731.5231399999998</v>
      </c>
      <c r="FP6" s="133">
        <v>610.78276000000005</v>
      </c>
      <c r="FQ6" s="133">
        <v>287.05466000000001</v>
      </c>
      <c r="FR6" s="133">
        <v>204.77457000000001</v>
      </c>
      <c r="FS6" s="133">
        <v>284.36637999999999</v>
      </c>
      <c r="FT6" s="133">
        <v>532.93966</v>
      </c>
      <c r="FU6" s="133">
        <v>1027.4773499999999</v>
      </c>
      <c r="FV6" s="133">
        <v>521.79085999999995</v>
      </c>
      <c r="FW6" s="133">
        <v>350.68626</v>
      </c>
      <c r="FX6" s="133">
        <v>286.27544</v>
      </c>
      <c r="FY6" s="133">
        <v>14.87124</v>
      </c>
      <c r="FZ6" s="133">
        <v>960.40868</v>
      </c>
      <c r="GA6" s="133">
        <v>36.43638</v>
      </c>
      <c r="GB6" s="133">
        <v>37.939030000000002</v>
      </c>
      <c r="GC6" s="133">
        <v>41.65513</v>
      </c>
      <c r="GD6" s="133" t="s">
        <v>361</v>
      </c>
      <c r="GE6" s="133">
        <v>2994.2388700000001</v>
      </c>
      <c r="GF6" s="133">
        <v>365.13898</v>
      </c>
      <c r="GG6" s="133">
        <v>365.13898</v>
      </c>
      <c r="GH6" s="133"/>
      <c r="GI6" s="133"/>
      <c r="GJ6" s="133">
        <v>3389.42121</v>
      </c>
      <c r="GK6" s="133">
        <v>956.80448999999999</v>
      </c>
      <c r="GL6" s="133">
        <v>1662.5263199999999</v>
      </c>
      <c r="GM6" s="133">
        <v>233.38597999999999</v>
      </c>
      <c r="GN6" s="133"/>
      <c r="GO6" s="133">
        <v>6164.153089999998</v>
      </c>
      <c r="GP6" s="133">
        <v>3664.7274199999993</v>
      </c>
      <c r="GQ6" s="133">
        <v>2363.067669999999</v>
      </c>
      <c r="GR6" s="133">
        <v>0</v>
      </c>
      <c r="GS6" s="133">
        <v>136.358</v>
      </c>
      <c r="GT6" s="133">
        <v>3664.7274199999993</v>
      </c>
      <c r="GU6" s="133">
        <v>1991.7535700000001</v>
      </c>
      <c r="GV6" s="133">
        <v>0</v>
      </c>
      <c r="GW6" s="133">
        <v>136.358</v>
      </c>
      <c r="GX6" s="133">
        <v>5792.8389899999993</v>
      </c>
      <c r="GY6" s="133">
        <v>0</v>
      </c>
      <c r="GZ6" s="133">
        <v>371.3141</v>
      </c>
      <c r="HA6" s="133">
        <v>0</v>
      </c>
      <c r="HB6" s="133"/>
      <c r="HC6" s="133">
        <v>371.3141</v>
      </c>
    </row>
    <row r="7" spans="1:218" s="60" customFormat="1" ht="12.75" x14ac:dyDescent="0.2">
      <c r="A7" s="342" t="str">
        <f>+REPROGRAMADO!B7</f>
        <v>JUE</v>
      </c>
      <c r="B7" s="71">
        <v>6.25E-2</v>
      </c>
      <c r="C7" s="133">
        <v>406.39841000000001</v>
      </c>
      <c r="D7" s="133">
        <v>129.50237999999999</v>
      </c>
      <c r="E7" s="133"/>
      <c r="F7" s="133">
        <v>127.94668</v>
      </c>
      <c r="G7" s="133">
        <v>76.263339999999999</v>
      </c>
      <c r="H7" s="133">
        <v>65.984009999999998</v>
      </c>
      <c r="I7" s="133">
        <v>67.593350000000001</v>
      </c>
      <c r="J7" s="133">
        <v>27.49391</v>
      </c>
      <c r="K7" s="133">
        <v>0.6</v>
      </c>
      <c r="L7" s="133"/>
      <c r="M7" s="133">
        <v>0</v>
      </c>
      <c r="N7" s="133"/>
      <c r="O7" s="133"/>
      <c r="P7" s="133">
        <v>149.11167</v>
      </c>
      <c r="Q7" s="133">
        <v>149.11167</v>
      </c>
      <c r="R7" s="133">
        <v>149.11167</v>
      </c>
      <c r="S7" s="133">
        <v>0</v>
      </c>
      <c r="T7" s="133">
        <v>0</v>
      </c>
      <c r="U7" s="133">
        <v>11</v>
      </c>
      <c r="V7" s="133">
        <v>73.019549999999995</v>
      </c>
      <c r="W7" s="133">
        <v>16.95936</v>
      </c>
      <c r="X7" s="133">
        <v>20.470829999999999</v>
      </c>
      <c r="Y7" s="133">
        <v>98</v>
      </c>
      <c r="Z7" s="133">
        <v>16</v>
      </c>
      <c r="AA7" s="133">
        <v>3.8533499999999998</v>
      </c>
      <c r="AB7" s="133">
        <v>4.1034499999999996</v>
      </c>
      <c r="AC7" s="133">
        <v>43.80059</v>
      </c>
      <c r="AD7" s="133">
        <v>3.2822300000000002</v>
      </c>
      <c r="AE7" s="133">
        <v>3.0992700000000002</v>
      </c>
      <c r="AF7" s="133"/>
      <c r="AG7" s="133"/>
      <c r="AH7" s="133"/>
      <c r="AI7" s="133"/>
      <c r="AJ7" s="133"/>
      <c r="AK7" s="343"/>
      <c r="AL7" s="343">
        <v>85</v>
      </c>
      <c r="AM7" s="343"/>
      <c r="AN7" s="133">
        <v>204.69701000000001</v>
      </c>
      <c r="AO7" s="133">
        <v>70.355590000000007</v>
      </c>
      <c r="AP7" s="133">
        <v>8</v>
      </c>
      <c r="AQ7" s="133">
        <v>5.1760200000000003</v>
      </c>
      <c r="AR7" s="133">
        <v>0</v>
      </c>
      <c r="AS7" s="133">
        <v>88.020820000000001</v>
      </c>
      <c r="AT7" s="133">
        <v>110.41591</v>
      </c>
      <c r="AU7" s="133">
        <v>3.8466300000000002</v>
      </c>
      <c r="AV7" s="133"/>
      <c r="AW7" s="133">
        <v>21.477250000000002</v>
      </c>
      <c r="AX7" s="343">
        <v>63.415900000000001</v>
      </c>
      <c r="AY7" s="133"/>
      <c r="AZ7" s="133"/>
      <c r="BA7" s="133"/>
      <c r="BB7" s="133"/>
      <c r="BC7" s="133"/>
      <c r="BD7" s="133"/>
      <c r="BE7" s="133"/>
      <c r="BF7" s="133">
        <v>178.52956</v>
      </c>
      <c r="BG7" s="133">
        <v>178.52956</v>
      </c>
      <c r="BH7" s="133">
        <v>178.52956</v>
      </c>
      <c r="BI7" s="133">
        <v>267.79433</v>
      </c>
      <c r="BJ7" s="133">
        <v>69.971130000000002</v>
      </c>
      <c r="BK7" s="133">
        <v>34.985570000000003</v>
      </c>
      <c r="BL7" s="133">
        <v>0</v>
      </c>
      <c r="BM7" s="133">
        <v>6.74</v>
      </c>
      <c r="BN7" s="133">
        <v>6.54</v>
      </c>
      <c r="BO7" s="133">
        <v>1.04</v>
      </c>
      <c r="BP7" s="133">
        <v>0.24</v>
      </c>
      <c r="BQ7" s="343">
        <v>6.8787000000000003</v>
      </c>
      <c r="BR7" s="343">
        <v>15.021509999999999</v>
      </c>
      <c r="BS7" s="343">
        <v>73.737870000000001</v>
      </c>
      <c r="BT7" s="343"/>
      <c r="BU7" s="343"/>
      <c r="BV7" s="343"/>
      <c r="BW7" s="343"/>
      <c r="BX7" s="133">
        <v>52.045119999999997</v>
      </c>
      <c r="BY7" s="133"/>
      <c r="BZ7" s="133">
        <v>194.44479000000001</v>
      </c>
      <c r="CA7" s="133">
        <v>194.44479000000001</v>
      </c>
      <c r="CB7" s="133">
        <v>194.44479000000001</v>
      </c>
      <c r="CC7" s="133">
        <v>291.66717999999997</v>
      </c>
      <c r="CD7" s="133">
        <v>209.70738</v>
      </c>
      <c r="CE7" s="133">
        <v>104.85369</v>
      </c>
      <c r="CF7" s="133">
        <v>173.99804</v>
      </c>
      <c r="CG7" s="133">
        <v>3.2402199999999999</v>
      </c>
      <c r="CH7" s="133">
        <v>185.73103</v>
      </c>
      <c r="CI7" s="133">
        <v>185.73103</v>
      </c>
      <c r="CJ7" s="133">
        <v>185.73103</v>
      </c>
      <c r="CK7" s="133">
        <v>189.51328000000001</v>
      </c>
      <c r="CL7" s="133">
        <v>94.756640000000004</v>
      </c>
      <c r="CM7" s="133"/>
      <c r="CN7" s="133"/>
      <c r="CO7" s="133"/>
      <c r="CP7" s="133"/>
      <c r="CQ7" s="133"/>
      <c r="CR7" s="133"/>
      <c r="CS7" s="133"/>
      <c r="CT7" s="133">
        <v>0</v>
      </c>
      <c r="CU7" s="133">
        <v>0</v>
      </c>
      <c r="CV7" s="133">
        <v>15.91408</v>
      </c>
      <c r="CW7" s="133">
        <v>60.427019999999999</v>
      </c>
      <c r="CX7" s="133">
        <v>6.39</v>
      </c>
      <c r="CY7" s="133"/>
      <c r="CZ7" s="133"/>
      <c r="DA7" s="133"/>
      <c r="DB7" s="133">
        <v>30</v>
      </c>
      <c r="DC7" s="133"/>
      <c r="DD7" s="133">
        <v>13</v>
      </c>
      <c r="DE7" s="133">
        <v>15</v>
      </c>
      <c r="DF7" s="133">
        <v>2.7989999999999999</v>
      </c>
      <c r="DG7" s="133">
        <v>1.4</v>
      </c>
      <c r="DH7" s="133">
        <v>1.2</v>
      </c>
      <c r="DI7" s="133">
        <v>2.2000000000000002</v>
      </c>
      <c r="DJ7" s="133">
        <v>7.2</v>
      </c>
      <c r="DK7" s="133">
        <v>11.143700000000001</v>
      </c>
      <c r="DL7" s="133">
        <v>8</v>
      </c>
      <c r="DM7" s="133">
        <v>10.752689999999999</v>
      </c>
      <c r="DN7" s="133">
        <v>6.4</v>
      </c>
      <c r="DO7" s="133">
        <v>16.617789999999999</v>
      </c>
      <c r="DP7" s="133">
        <v>3.6</v>
      </c>
      <c r="DQ7" s="133">
        <v>6</v>
      </c>
      <c r="DR7" s="133">
        <v>2.8</v>
      </c>
      <c r="DS7" s="133">
        <v>1.5</v>
      </c>
      <c r="DT7" s="133">
        <v>5.6</v>
      </c>
      <c r="DU7" s="133">
        <v>5</v>
      </c>
      <c r="DV7" s="133">
        <v>5.5</v>
      </c>
      <c r="DW7" s="133">
        <v>5.7</v>
      </c>
      <c r="DX7" s="133">
        <v>3.5</v>
      </c>
      <c r="DY7" s="133">
        <v>2.5</v>
      </c>
      <c r="DZ7" s="133">
        <v>10</v>
      </c>
      <c r="EA7" s="133">
        <v>12.218959999999999</v>
      </c>
      <c r="EB7" s="133">
        <v>16.813289999999999</v>
      </c>
      <c r="EC7" s="133">
        <v>19.550339999999998</v>
      </c>
      <c r="ED7" s="133">
        <v>37.57996</v>
      </c>
      <c r="EE7" s="133">
        <v>0</v>
      </c>
      <c r="EF7" s="133">
        <v>8.33</v>
      </c>
      <c r="EG7" s="133">
        <v>9.6</v>
      </c>
      <c r="EH7" s="133">
        <v>10.752689999999999</v>
      </c>
      <c r="EI7" s="133">
        <v>15.640269999999999</v>
      </c>
      <c r="EJ7" s="133">
        <v>7</v>
      </c>
      <c r="EK7" s="133">
        <v>9</v>
      </c>
      <c r="EL7" s="133">
        <v>0.54</v>
      </c>
      <c r="EM7" s="133">
        <v>1.05</v>
      </c>
      <c r="EN7" s="133">
        <v>0</v>
      </c>
      <c r="EO7" s="133">
        <v>0</v>
      </c>
      <c r="EP7" s="133">
        <v>0</v>
      </c>
      <c r="EQ7" s="133">
        <v>0</v>
      </c>
      <c r="ER7" s="133">
        <v>0</v>
      </c>
      <c r="ES7" s="133">
        <v>0</v>
      </c>
      <c r="ET7" s="133">
        <v>10.712</v>
      </c>
      <c r="EU7" s="133">
        <v>27.725999999999999</v>
      </c>
      <c r="EV7" s="133">
        <v>7.9669999999999996</v>
      </c>
      <c r="EW7" s="133">
        <v>11.878</v>
      </c>
      <c r="EX7" s="133">
        <v>19.356999999999999</v>
      </c>
      <c r="EY7" s="133">
        <v>26.751000000000001</v>
      </c>
      <c r="EZ7" s="133">
        <v>0</v>
      </c>
      <c r="FA7" s="133">
        <v>5.5</v>
      </c>
      <c r="FB7" s="133">
        <v>5.7</v>
      </c>
      <c r="FC7" s="133">
        <v>9.8826999999999998</v>
      </c>
      <c r="FD7" s="133">
        <v>4.5</v>
      </c>
      <c r="FE7" s="133">
        <v>27</v>
      </c>
      <c r="FF7" s="133">
        <v>18</v>
      </c>
      <c r="FG7" s="133">
        <v>7.5</v>
      </c>
      <c r="FH7" s="133"/>
      <c r="FI7" s="133"/>
      <c r="FJ7" s="133">
        <v>6094.5684399999982</v>
      </c>
      <c r="FK7" s="133">
        <v>6002.1689999999999</v>
      </c>
      <c r="FL7" s="133">
        <v>6172.6510900000003</v>
      </c>
      <c r="FM7" s="133">
        <v>170.48209</v>
      </c>
      <c r="FN7" s="133"/>
      <c r="FO7" s="133">
        <v>2773.5908800000002</v>
      </c>
      <c r="FP7" s="133">
        <v>608.21211000000005</v>
      </c>
      <c r="FQ7" s="133">
        <v>298.61444999999998</v>
      </c>
      <c r="FR7" s="133">
        <v>199.60435000000001</v>
      </c>
      <c r="FS7" s="133">
        <v>283.08998000000003</v>
      </c>
      <c r="FT7" s="133">
        <v>542.47703999999999</v>
      </c>
      <c r="FU7" s="133">
        <v>1048.12004</v>
      </c>
      <c r="FV7" s="133">
        <v>531.25531000000001</v>
      </c>
      <c r="FW7" s="133">
        <v>355.66287</v>
      </c>
      <c r="FX7" s="133">
        <v>287.90404999999998</v>
      </c>
      <c r="FY7" s="133">
        <v>12.391730000000001</v>
      </c>
      <c r="FZ7" s="133">
        <v>950.76194999999996</v>
      </c>
      <c r="GA7" s="133">
        <v>36.137059999999998</v>
      </c>
      <c r="GB7" s="133">
        <v>37.739379999999997</v>
      </c>
      <c r="GC7" s="133">
        <v>41.470460000000003</v>
      </c>
      <c r="GD7" s="133" t="s">
        <v>361</v>
      </c>
      <c r="GE7" s="133">
        <v>2994.2388700000001</v>
      </c>
      <c r="GF7" s="133">
        <v>365.13898</v>
      </c>
      <c r="GG7" s="133">
        <v>365.13898</v>
      </c>
      <c r="GH7" s="133"/>
      <c r="GI7" s="133"/>
      <c r="GJ7" s="133">
        <v>3339.7074299999999</v>
      </c>
      <c r="GK7" s="133">
        <v>941.37863000000004</v>
      </c>
      <c r="GL7" s="133">
        <v>1656.8211100000001</v>
      </c>
      <c r="GM7" s="133">
        <v>234.74392</v>
      </c>
      <c r="GN7" s="133"/>
      <c r="GO7" s="133">
        <v>6094.5684399999982</v>
      </c>
      <c r="GP7" s="133">
        <v>3664.7274199999993</v>
      </c>
      <c r="GQ7" s="133">
        <v>2299.8900199999989</v>
      </c>
      <c r="GR7" s="133">
        <v>0</v>
      </c>
      <c r="GS7" s="133">
        <v>129.95099999999999</v>
      </c>
      <c r="GT7" s="133">
        <v>3664.7274199999993</v>
      </c>
      <c r="GU7" s="133">
        <v>1952.4350300000006</v>
      </c>
      <c r="GV7" s="133">
        <v>0</v>
      </c>
      <c r="GW7" s="133">
        <v>129.95099999999999</v>
      </c>
      <c r="GX7" s="133">
        <v>5747.1134499999998</v>
      </c>
      <c r="GY7" s="133">
        <v>0</v>
      </c>
      <c r="GZ7" s="133">
        <v>347.45499000000001</v>
      </c>
      <c r="HA7" s="133">
        <v>0</v>
      </c>
      <c r="HB7" s="133"/>
      <c r="HC7" s="133">
        <v>347.45499000000001</v>
      </c>
    </row>
    <row r="8" spans="1:218" s="60" customFormat="1" ht="12.75" x14ac:dyDescent="0.2">
      <c r="A8" s="342" t="str">
        <f>+REPROGRAMADO!B8</f>
        <v>JUE</v>
      </c>
      <c r="B8" s="71">
        <v>8.3333333333333329E-2</v>
      </c>
      <c r="C8" s="133">
        <v>406.39841000000001</v>
      </c>
      <c r="D8" s="133">
        <v>129.50237999999999</v>
      </c>
      <c r="E8" s="133"/>
      <c r="F8" s="133">
        <v>127.94668</v>
      </c>
      <c r="G8" s="133">
        <v>76.263339999999999</v>
      </c>
      <c r="H8" s="133">
        <v>65.984009999999998</v>
      </c>
      <c r="I8" s="133">
        <v>67.593350000000001</v>
      </c>
      <c r="J8" s="133">
        <v>27.49391</v>
      </c>
      <c r="K8" s="133">
        <v>0.6</v>
      </c>
      <c r="L8" s="133"/>
      <c r="M8" s="133">
        <v>0</v>
      </c>
      <c r="N8" s="133"/>
      <c r="O8" s="133"/>
      <c r="P8" s="133">
        <v>149.11167</v>
      </c>
      <c r="Q8" s="133">
        <v>149.11167</v>
      </c>
      <c r="R8" s="133">
        <v>149.11167</v>
      </c>
      <c r="S8" s="133">
        <v>0</v>
      </c>
      <c r="T8" s="133">
        <v>0</v>
      </c>
      <c r="U8" s="133">
        <v>15</v>
      </c>
      <c r="V8" s="133">
        <v>73.019549999999995</v>
      </c>
      <c r="W8" s="133">
        <v>16.95936</v>
      </c>
      <c r="X8" s="133">
        <v>20.470829999999999</v>
      </c>
      <c r="Y8" s="133">
        <v>98</v>
      </c>
      <c r="Z8" s="133">
        <v>16</v>
      </c>
      <c r="AA8" s="133">
        <v>3.8533499999999998</v>
      </c>
      <c r="AB8" s="133">
        <v>4.1034499999999996</v>
      </c>
      <c r="AC8" s="133">
        <v>43.80059</v>
      </c>
      <c r="AD8" s="133">
        <v>3.2822300000000002</v>
      </c>
      <c r="AE8" s="133">
        <v>3.0992700000000002</v>
      </c>
      <c r="AF8" s="133"/>
      <c r="AG8" s="133"/>
      <c r="AH8" s="133"/>
      <c r="AI8" s="133"/>
      <c r="AJ8" s="133"/>
      <c r="AK8" s="343"/>
      <c r="AL8" s="343">
        <v>85</v>
      </c>
      <c r="AM8" s="343"/>
      <c r="AN8" s="133">
        <v>191.19469000000001</v>
      </c>
      <c r="AO8" s="133">
        <v>53.561790000000002</v>
      </c>
      <c r="AP8" s="133">
        <v>8</v>
      </c>
      <c r="AQ8" s="133">
        <v>4.0833700000000004</v>
      </c>
      <c r="AR8" s="133">
        <v>0</v>
      </c>
      <c r="AS8" s="133">
        <v>88.020820000000001</v>
      </c>
      <c r="AT8" s="133">
        <v>110.41591</v>
      </c>
      <c r="AU8" s="133">
        <v>3.8466300000000002</v>
      </c>
      <c r="AV8" s="133"/>
      <c r="AW8" s="133">
        <v>21.477250000000002</v>
      </c>
      <c r="AX8" s="343">
        <v>63.415900000000001</v>
      </c>
      <c r="AY8" s="133"/>
      <c r="AZ8" s="133"/>
      <c r="BA8" s="133"/>
      <c r="BB8" s="133"/>
      <c r="BC8" s="133"/>
      <c r="BD8" s="133"/>
      <c r="BE8" s="133"/>
      <c r="BF8" s="133">
        <v>178.52956</v>
      </c>
      <c r="BG8" s="133">
        <v>178.52956</v>
      </c>
      <c r="BH8" s="133">
        <v>178.52956</v>
      </c>
      <c r="BI8" s="133">
        <v>267.79433</v>
      </c>
      <c r="BJ8" s="133">
        <v>69.971130000000002</v>
      </c>
      <c r="BK8" s="133">
        <v>34.985570000000003</v>
      </c>
      <c r="BL8" s="133">
        <v>0</v>
      </c>
      <c r="BM8" s="133">
        <v>6.74</v>
      </c>
      <c r="BN8" s="133">
        <v>6.54</v>
      </c>
      <c r="BO8" s="133">
        <v>1.04</v>
      </c>
      <c r="BP8" s="133">
        <v>0.24</v>
      </c>
      <c r="BQ8" s="343">
        <v>6.8787000000000003</v>
      </c>
      <c r="BR8" s="343">
        <v>8.1736000000000004</v>
      </c>
      <c r="BS8" s="343">
        <v>55.746099999999998</v>
      </c>
      <c r="BT8" s="343"/>
      <c r="BU8" s="343"/>
      <c r="BV8" s="343"/>
      <c r="BW8" s="343"/>
      <c r="BX8" s="133">
        <v>48.172730000000001</v>
      </c>
      <c r="BY8" s="133"/>
      <c r="BZ8" s="133">
        <v>194.44479000000001</v>
      </c>
      <c r="CA8" s="133">
        <v>194.44479000000001</v>
      </c>
      <c r="CB8" s="133">
        <v>194.44479000000001</v>
      </c>
      <c r="CC8" s="133">
        <v>291.66717999999997</v>
      </c>
      <c r="CD8" s="133">
        <v>209.70738</v>
      </c>
      <c r="CE8" s="133">
        <v>104.85369</v>
      </c>
      <c r="CF8" s="133">
        <v>173.99804</v>
      </c>
      <c r="CG8" s="133">
        <v>3.2402199999999999</v>
      </c>
      <c r="CH8" s="133">
        <v>185.73103</v>
      </c>
      <c r="CI8" s="133">
        <v>185.73103</v>
      </c>
      <c r="CJ8" s="133">
        <v>185.73103</v>
      </c>
      <c r="CK8" s="133">
        <v>189.51328000000001</v>
      </c>
      <c r="CL8" s="133">
        <v>94.756640000000004</v>
      </c>
      <c r="CM8" s="133"/>
      <c r="CN8" s="133"/>
      <c r="CO8" s="133"/>
      <c r="CP8" s="133"/>
      <c r="CQ8" s="133"/>
      <c r="CR8" s="133"/>
      <c r="CS8" s="133"/>
      <c r="CT8" s="133">
        <v>0</v>
      </c>
      <c r="CU8" s="133">
        <v>0</v>
      </c>
      <c r="CV8" s="133">
        <v>15.91408</v>
      </c>
      <c r="CW8" s="133">
        <v>60.427019999999999</v>
      </c>
      <c r="CX8" s="133">
        <v>6.39</v>
      </c>
      <c r="CY8" s="133"/>
      <c r="CZ8" s="133"/>
      <c r="DA8" s="133"/>
      <c r="DB8" s="133">
        <v>30</v>
      </c>
      <c r="DC8" s="133"/>
      <c r="DD8" s="133">
        <v>13</v>
      </c>
      <c r="DE8" s="133">
        <v>15</v>
      </c>
      <c r="DF8" s="133">
        <v>2.7989999999999999</v>
      </c>
      <c r="DG8" s="133">
        <v>1.4</v>
      </c>
      <c r="DH8" s="133">
        <v>1.2</v>
      </c>
      <c r="DI8" s="133">
        <v>2.2000000000000002</v>
      </c>
      <c r="DJ8" s="133">
        <v>7.2</v>
      </c>
      <c r="DK8" s="133">
        <v>11.143700000000001</v>
      </c>
      <c r="DL8" s="133">
        <v>8</v>
      </c>
      <c r="DM8" s="133">
        <v>10.752689999999999</v>
      </c>
      <c r="DN8" s="133">
        <v>6.4</v>
      </c>
      <c r="DO8" s="133">
        <v>16.617789999999999</v>
      </c>
      <c r="DP8" s="133">
        <v>3.6</v>
      </c>
      <c r="DQ8" s="133">
        <v>6</v>
      </c>
      <c r="DR8" s="133">
        <v>2.8</v>
      </c>
      <c r="DS8" s="133">
        <v>1.5</v>
      </c>
      <c r="DT8" s="133">
        <v>5.6</v>
      </c>
      <c r="DU8" s="133">
        <v>5</v>
      </c>
      <c r="DV8" s="133">
        <v>5.5</v>
      </c>
      <c r="DW8" s="133">
        <v>5.7</v>
      </c>
      <c r="DX8" s="133">
        <v>3.5</v>
      </c>
      <c r="DY8" s="133">
        <v>2.5</v>
      </c>
      <c r="DZ8" s="133">
        <v>10</v>
      </c>
      <c r="EA8" s="133">
        <v>12.218959999999999</v>
      </c>
      <c r="EB8" s="133">
        <v>16.813289999999999</v>
      </c>
      <c r="EC8" s="133">
        <v>19.550339999999998</v>
      </c>
      <c r="ED8" s="133">
        <v>37.57996</v>
      </c>
      <c r="EE8" s="133">
        <v>0</v>
      </c>
      <c r="EF8" s="133">
        <v>8.33</v>
      </c>
      <c r="EG8" s="133">
        <v>9.6</v>
      </c>
      <c r="EH8" s="133">
        <v>10.752689999999999</v>
      </c>
      <c r="EI8" s="133">
        <v>15.640269999999999</v>
      </c>
      <c r="EJ8" s="133">
        <v>7</v>
      </c>
      <c r="EK8" s="133">
        <v>9</v>
      </c>
      <c r="EL8" s="133">
        <v>0.54</v>
      </c>
      <c r="EM8" s="133">
        <v>1.05</v>
      </c>
      <c r="EN8" s="133">
        <v>0</v>
      </c>
      <c r="EO8" s="133">
        <v>0</v>
      </c>
      <c r="EP8" s="133">
        <v>0</v>
      </c>
      <c r="EQ8" s="133">
        <v>0</v>
      </c>
      <c r="ER8" s="133">
        <v>0</v>
      </c>
      <c r="ES8" s="133">
        <v>0</v>
      </c>
      <c r="ET8" s="133">
        <v>10.646000000000001</v>
      </c>
      <c r="EU8" s="133">
        <v>27.478999999999999</v>
      </c>
      <c r="EV8" s="133">
        <v>7.66</v>
      </c>
      <c r="EW8" s="133">
        <v>11.666</v>
      </c>
      <c r="EX8" s="133">
        <v>20.056000000000001</v>
      </c>
      <c r="EY8" s="133">
        <v>23.251999999999999</v>
      </c>
      <c r="EZ8" s="133">
        <v>0</v>
      </c>
      <c r="FA8" s="133">
        <v>5.5</v>
      </c>
      <c r="FB8" s="133">
        <v>5.7</v>
      </c>
      <c r="FC8" s="133">
        <v>10.136850000000001</v>
      </c>
      <c r="FD8" s="133">
        <v>4.5</v>
      </c>
      <c r="FE8" s="133">
        <v>27</v>
      </c>
      <c r="FF8" s="133">
        <v>18</v>
      </c>
      <c r="FG8" s="133">
        <v>7.5</v>
      </c>
      <c r="FH8" s="133"/>
      <c r="FI8" s="133"/>
      <c r="FJ8" s="133">
        <v>6034.8355999999994</v>
      </c>
      <c r="FK8" s="133">
        <v>5940.3521000000001</v>
      </c>
      <c r="FL8" s="133">
        <v>6113.1724199999999</v>
      </c>
      <c r="FM8" s="133">
        <v>172.82032000000001</v>
      </c>
      <c r="FN8" s="133"/>
      <c r="FO8" s="133">
        <v>2798.4657099999999</v>
      </c>
      <c r="FP8" s="133">
        <v>609.78566999999998</v>
      </c>
      <c r="FQ8" s="133">
        <v>303.82567</v>
      </c>
      <c r="FR8" s="133">
        <v>203.18935999999999</v>
      </c>
      <c r="FS8" s="133">
        <v>291.20528999999999</v>
      </c>
      <c r="FT8" s="133">
        <v>543.65224999999998</v>
      </c>
      <c r="FU8" s="133">
        <v>1052.54576</v>
      </c>
      <c r="FV8" s="133">
        <v>540.29438000000005</v>
      </c>
      <c r="FW8" s="133">
        <v>359.36121000000003</v>
      </c>
      <c r="FX8" s="133">
        <v>285.45089999999999</v>
      </c>
      <c r="FY8" s="133">
        <v>10.70173</v>
      </c>
      <c r="FZ8" s="133">
        <v>946.61935000000005</v>
      </c>
      <c r="GA8" s="133">
        <v>35.897919999999999</v>
      </c>
      <c r="GB8" s="133">
        <v>37.592329999999997</v>
      </c>
      <c r="GC8" s="133">
        <v>41.299590000000002</v>
      </c>
      <c r="GD8" s="133" t="s">
        <v>361</v>
      </c>
      <c r="GE8" s="133">
        <v>2994.2388700000001</v>
      </c>
      <c r="GF8" s="133">
        <v>365.13898</v>
      </c>
      <c r="GG8" s="133">
        <v>365.13898</v>
      </c>
      <c r="GH8" s="133"/>
      <c r="GI8" s="133"/>
      <c r="GJ8" s="133">
        <v>3293.4218999999998</v>
      </c>
      <c r="GK8" s="133">
        <v>941.05484000000001</v>
      </c>
      <c r="GL8" s="133">
        <v>1645.6687099999999</v>
      </c>
      <c r="GM8" s="133">
        <v>233.02697000000001</v>
      </c>
      <c r="GN8" s="133"/>
      <c r="GO8" s="133">
        <v>6034.8355999999994</v>
      </c>
      <c r="GP8" s="133">
        <v>3664.7274199999993</v>
      </c>
      <c r="GQ8" s="133">
        <v>2239.7891800000002</v>
      </c>
      <c r="GR8" s="133">
        <v>0</v>
      </c>
      <c r="GS8" s="133">
        <v>130.31899999999999</v>
      </c>
      <c r="GT8" s="133">
        <v>3664.7274199999993</v>
      </c>
      <c r="GU8" s="133">
        <v>1921.0462600000003</v>
      </c>
      <c r="GV8" s="133">
        <v>0</v>
      </c>
      <c r="GW8" s="133">
        <v>130.31899999999999</v>
      </c>
      <c r="GX8" s="133">
        <v>5716.0926799999997</v>
      </c>
      <c r="GY8" s="133">
        <v>0</v>
      </c>
      <c r="GZ8" s="133">
        <v>318.74291999999997</v>
      </c>
      <c r="HA8" s="133">
        <v>0</v>
      </c>
      <c r="HB8" s="133"/>
      <c r="HC8" s="133">
        <v>318.74291999999997</v>
      </c>
    </row>
    <row r="9" spans="1:218" s="60" customFormat="1" ht="12.75" x14ac:dyDescent="0.2">
      <c r="A9" s="342" t="str">
        <f>+REPROGRAMADO!B9</f>
        <v>JUE</v>
      </c>
      <c r="B9" s="71">
        <v>0.10416666666666667</v>
      </c>
      <c r="C9" s="133">
        <v>406.39841000000001</v>
      </c>
      <c r="D9" s="133">
        <v>129.50237999999999</v>
      </c>
      <c r="E9" s="133"/>
      <c r="F9" s="133">
        <v>66.534199999999998</v>
      </c>
      <c r="G9" s="133">
        <v>76.263339999999999</v>
      </c>
      <c r="H9" s="133">
        <v>65.984009999999998</v>
      </c>
      <c r="I9" s="133">
        <v>67.593350000000001</v>
      </c>
      <c r="J9" s="133">
        <v>27.49391</v>
      </c>
      <c r="K9" s="133">
        <v>0.6</v>
      </c>
      <c r="L9" s="133"/>
      <c r="M9" s="133">
        <v>0</v>
      </c>
      <c r="N9" s="133"/>
      <c r="O9" s="133"/>
      <c r="P9" s="133">
        <v>149.11167</v>
      </c>
      <c r="Q9" s="133">
        <v>149.11167</v>
      </c>
      <c r="R9" s="133">
        <v>149.11167</v>
      </c>
      <c r="S9" s="133">
        <v>0</v>
      </c>
      <c r="T9" s="133">
        <v>0</v>
      </c>
      <c r="U9" s="133">
        <v>18</v>
      </c>
      <c r="V9" s="133">
        <v>73.019549999999995</v>
      </c>
      <c r="W9" s="133">
        <v>16.95936</v>
      </c>
      <c r="X9" s="133">
        <v>81.883319999999998</v>
      </c>
      <c r="Y9" s="133">
        <v>98</v>
      </c>
      <c r="Z9" s="133">
        <v>16</v>
      </c>
      <c r="AA9" s="133">
        <v>3.8533499999999998</v>
      </c>
      <c r="AB9" s="133">
        <v>4.1034499999999996</v>
      </c>
      <c r="AC9" s="133">
        <v>43.80059</v>
      </c>
      <c r="AD9" s="133">
        <v>3.2822300000000002</v>
      </c>
      <c r="AE9" s="133">
        <v>3.0992700000000002</v>
      </c>
      <c r="AF9" s="133"/>
      <c r="AG9" s="133"/>
      <c r="AH9" s="133"/>
      <c r="AI9" s="133"/>
      <c r="AJ9" s="133"/>
      <c r="AK9" s="343"/>
      <c r="AL9" s="343">
        <v>85</v>
      </c>
      <c r="AM9" s="343"/>
      <c r="AN9" s="133">
        <v>179.15742</v>
      </c>
      <c r="AO9" s="133">
        <v>42.526220000000002</v>
      </c>
      <c r="AP9" s="133">
        <v>8</v>
      </c>
      <c r="AQ9" s="133">
        <v>3.36537</v>
      </c>
      <c r="AR9" s="133">
        <v>0</v>
      </c>
      <c r="AS9" s="133">
        <v>88.020820000000001</v>
      </c>
      <c r="AT9" s="133">
        <v>110.41591</v>
      </c>
      <c r="AU9" s="133">
        <v>3.8466300000000002</v>
      </c>
      <c r="AV9" s="133"/>
      <c r="AW9" s="133">
        <v>21.477250000000002</v>
      </c>
      <c r="AX9" s="343">
        <v>63.415900000000001</v>
      </c>
      <c r="AY9" s="133"/>
      <c r="AZ9" s="133"/>
      <c r="BA9" s="133"/>
      <c r="BB9" s="133"/>
      <c r="BC9" s="133"/>
      <c r="BD9" s="133"/>
      <c r="BE9" s="133"/>
      <c r="BF9" s="133">
        <v>178.52956</v>
      </c>
      <c r="BG9" s="133">
        <v>178.52956</v>
      </c>
      <c r="BH9" s="133">
        <v>178.52956</v>
      </c>
      <c r="BI9" s="133">
        <v>267.79433</v>
      </c>
      <c r="BJ9" s="133">
        <v>69.971130000000002</v>
      </c>
      <c r="BK9" s="133">
        <v>34.985570000000003</v>
      </c>
      <c r="BL9" s="133">
        <v>0</v>
      </c>
      <c r="BM9" s="133">
        <v>8.82</v>
      </c>
      <c r="BN9" s="133">
        <v>8.93</v>
      </c>
      <c r="BO9" s="133">
        <v>1.23</v>
      </c>
      <c r="BP9" s="133">
        <v>0.24</v>
      </c>
      <c r="BQ9" s="343">
        <v>6.8787000000000003</v>
      </c>
      <c r="BR9" s="343">
        <v>8.1736000000000004</v>
      </c>
      <c r="BS9" s="343">
        <v>48.20035</v>
      </c>
      <c r="BT9" s="343"/>
      <c r="BU9" s="343"/>
      <c r="BV9" s="343"/>
      <c r="BW9" s="343"/>
      <c r="BX9" s="133">
        <v>47.033259999999999</v>
      </c>
      <c r="BY9" s="133"/>
      <c r="BZ9" s="133">
        <v>194.44479000000001</v>
      </c>
      <c r="CA9" s="133">
        <v>194.44479000000001</v>
      </c>
      <c r="CB9" s="133">
        <v>194.44479000000001</v>
      </c>
      <c r="CC9" s="133">
        <v>291.66717999999997</v>
      </c>
      <c r="CD9" s="133">
        <v>209.70738</v>
      </c>
      <c r="CE9" s="133">
        <v>104.85369</v>
      </c>
      <c r="CF9" s="133">
        <v>173.99804</v>
      </c>
      <c r="CG9" s="133">
        <v>3.2402199999999999</v>
      </c>
      <c r="CH9" s="133">
        <v>185.73103</v>
      </c>
      <c r="CI9" s="133">
        <v>185.73103</v>
      </c>
      <c r="CJ9" s="133">
        <v>185.73103</v>
      </c>
      <c r="CK9" s="133">
        <v>189.51328000000001</v>
      </c>
      <c r="CL9" s="133">
        <v>94.756640000000004</v>
      </c>
      <c r="CM9" s="133"/>
      <c r="CN9" s="133"/>
      <c r="CO9" s="133"/>
      <c r="CP9" s="133"/>
      <c r="CQ9" s="133"/>
      <c r="CR9" s="133"/>
      <c r="CS9" s="133"/>
      <c r="CT9" s="133">
        <v>0</v>
      </c>
      <c r="CU9" s="133">
        <v>0</v>
      </c>
      <c r="CV9" s="133">
        <v>15.91408</v>
      </c>
      <c r="CW9" s="133">
        <v>60.427019999999999</v>
      </c>
      <c r="CX9" s="133">
        <v>6.39</v>
      </c>
      <c r="CY9" s="133"/>
      <c r="CZ9" s="133"/>
      <c r="DA9" s="133"/>
      <c r="DB9" s="133">
        <v>30</v>
      </c>
      <c r="DC9" s="133"/>
      <c r="DD9" s="133">
        <v>13</v>
      </c>
      <c r="DE9" s="133">
        <v>15</v>
      </c>
      <c r="DF9" s="133">
        <v>2.7989999999999999</v>
      </c>
      <c r="DG9" s="133">
        <v>1.4</v>
      </c>
      <c r="DH9" s="133">
        <v>1.2</v>
      </c>
      <c r="DI9" s="133">
        <v>2.2000000000000002</v>
      </c>
      <c r="DJ9" s="133">
        <v>7.2</v>
      </c>
      <c r="DK9" s="133">
        <v>11.143700000000001</v>
      </c>
      <c r="DL9" s="133">
        <v>8</v>
      </c>
      <c r="DM9" s="133">
        <v>10.752689999999999</v>
      </c>
      <c r="DN9" s="133">
        <v>6.4</v>
      </c>
      <c r="DO9" s="133">
        <v>16.617789999999999</v>
      </c>
      <c r="DP9" s="133">
        <v>3.6</v>
      </c>
      <c r="DQ9" s="133">
        <v>6</v>
      </c>
      <c r="DR9" s="133">
        <v>2.8</v>
      </c>
      <c r="DS9" s="133">
        <v>1.5</v>
      </c>
      <c r="DT9" s="133">
        <v>5.6</v>
      </c>
      <c r="DU9" s="133">
        <v>5</v>
      </c>
      <c r="DV9" s="133">
        <v>5.5</v>
      </c>
      <c r="DW9" s="133">
        <v>5.7</v>
      </c>
      <c r="DX9" s="133">
        <v>3.5</v>
      </c>
      <c r="DY9" s="133">
        <v>2.5</v>
      </c>
      <c r="DZ9" s="133">
        <v>10</v>
      </c>
      <c r="EA9" s="133">
        <v>12.218959999999999</v>
      </c>
      <c r="EB9" s="133">
        <v>16.813289999999999</v>
      </c>
      <c r="EC9" s="133">
        <v>19.550339999999998</v>
      </c>
      <c r="ED9" s="133">
        <v>37.57996</v>
      </c>
      <c r="EE9" s="133">
        <v>0</v>
      </c>
      <c r="EF9" s="133">
        <v>8.33</v>
      </c>
      <c r="EG9" s="133">
        <v>9.6</v>
      </c>
      <c r="EH9" s="133">
        <v>10.752689999999999</v>
      </c>
      <c r="EI9" s="133">
        <v>15.640269999999999</v>
      </c>
      <c r="EJ9" s="133">
        <v>7</v>
      </c>
      <c r="EK9" s="133">
        <v>9</v>
      </c>
      <c r="EL9" s="133">
        <v>0.54</v>
      </c>
      <c r="EM9" s="133">
        <v>1.05</v>
      </c>
      <c r="EN9" s="133">
        <v>0</v>
      </c>
      <c r="EO9" s="133">
        <v>0</v>
      </c>
      <c r="EP9" s="133">
        <v>0</v>
      </c>
      <c r="EQ9" s="133">
        <v>0</v>
      </c>
      <c r="ER9" s="133">
        <v>0</v>
      </c>
      <c r="ES9" s="133">
        <v>0</v>
      </c>
      <c r="ET9" s="133">
        <v>10.769</v>
      </c>
      <c r="EU9" s="133">
        <v>26.763000000000002</v>
      </c>
      <c r="EV9" s="133">
        <v>7.6210000000000004</v>
      </c>
      <c r="EW9" s="133">
        <v>11.507</v>
      </c>
      <c r="EX9" s="133">
        <v>20.728999999999999</v>
      </c>
      <c r="EY9" s="133">
        <v>19.581</v>
      </c>
      <c r="EZ9" s="133">
        <v>0</v>
      </c>
      <c r="FA9" s="133">
        <v>5.5</v>
      </c>
      <c r="FB9" s="133">
        <v>5.7</v>
      </c>
      <c r="FC9" s="133">
        <v>10.2346</v>
      </c>
      <c r="FD9" s="133">
        <v>4.5</v>
      </c>
      <c r="FE9" s="133">
        <v>27</v>
      </c>
      <c r="FF9" s="133">
        <v>18</v>
      </c>
      <c r="FG9" s="133">
        <v>7.5</v>
      </c>
      <c r="FH9" s="133"/>
      <c r="FI9" s="133"/>
      <c r="FJ9" s="133">
        <v>6006.2305499999993</v>
      </c>
      <c r="FK9" s="133">
        <v>5911.4110199999996</v>
      </c>
      <c r="FL9" s="133">
        <v>6084.6651199999997</v>
      </c>
      <c r="FM9" s="133">
        <v>173.25409999999999</v>
      </c>
      <c r="FN9" s="133"/>
      <c r="FO9" s="133">
        <v>2815.7673100000002</v>
      </c>
      <c r="FP9" s="133">
        <v>609.03402000000006</v>
      </c>
      <c r="FQ9" s="133">
        <v>286.05851999999999</v>
      </c>
      <c r="FR9" s="133">
        <v>210.53858</v>
      </c>
      <c r="FS9" s="133">
        <v>293.64726000000002</v>
      </c>
      <c r="FT9" s="133">
        <v>545.82790999999997</v>
      </c>
      <c r="FU9" s="133">
        <v>1056.30322</v>
      </c>
      <c r="FV9" s="133">
        <v>544.84999000000005</v>
      </c>
      <c r="FW9" s="133">
        <v>362.23683</v>
      </c>
      <c r="FX9" s="133">
        <v>286.58098999999999</v>
      </c>
      <c r="FY9" s="133">
        <v>7.5675999999999997</v>
      </c>
      <c r="FZ9" s="133">
        <v>950.47934999999995</v>
      </c>
      <c r="GA9" s="133">
        <v>35.80789</v>
      </c>
      <c r="GB9" s="133">
        <v>37.490560000000002</v>
      </c>
      <c r="GC9" s="133">
        <v>41.231180000000002</v>
      </c>
      <c r="GD9" s="133" t="s">
        <v>361</v>
      </c>
      <c r="GE9" s="133">
        <v>2994.2388700000001</v>
      </c>
      <c r="GF9" s="133">
        <v>365.13898</v>
      </c>
      <c r="GG9" s="133">
        <v>365.13898</v>
      </c>
      <c r="GH9" s="133"/>
      <c r="GI9" s="133"/>
      <c r="GJ9" s="133">
        <v>3267.1461599999998</v>
      </c>
      <c r="GK9" s="133">
        <v>934.67391999999995</v>
      </c>
      <c r="GL9" s="133">
        <v>1647.2251799999999</v>
      </c>
      <c r="GM9" s="133">
        <v>235.61985999999999</v>
      </c>
      <c r="GN9" s="133"/>
      <c r="GO9" s="133">
        <v>6006.2305499999993</v>
      </c>
      <c r="GP9" s="133">
        <v>3664.7274199999993</v>
      </c>
      <c r="GQ9" s="133">
        <v>2207.31313</v>
      </c>
      <c r="GR9" s="133">
        <v>0</v>
      </c>
      <c r="GS9" s="133">
        <v>134.19</v>
      </c>
      <c r="GT9" s="133">
        <v>3664.7274199999993</v>
      </c>
      <c r="GU9" s="133">
        <v>1897.2554300000002</v>
      </c>
      <c r="GV9" s="133">
        <v>0</v>
      </c>
      <c r="GW9" s="133">
        <v>134.19</v>
      </c>
      <c r="GX9" s="133">
        <v>5696.172849999999</v>
      </c>
      <c r="GY9" s="133">
        <v>0</v>
      </c>
      <c r="GZ9" s="133">
        <v>310.05770000000001</v>
      </c>
      <c r="HA9" s="133">
        <v>0</v>
      </c>
      <c r="HB9" s="133"/>
      <c r="HC9" s="133">
        <v>310.05770000000001</v>
      </c>
    </row>
    <row r="10" spans="1:218" s="60" customFormat="1" ht="12.75" x14ac:dyDescent="0.2">
      <c r="A10" s="342" t="str">
        <f>+REPROGRAMADO!B10</f>
        <v>JUE</v>
      </c>
      <c r="B10" s="71">
        <v>0.125</v>
      </c>
      <c r="C10" s="133">
        <v>406.39841000000001</v>
      </c>
      <c r="D10" s="133">
        <v>129.50237999999999</v>
      </c>
      <c r="E10" s="133"/>
      <c r="F10" s="133">
        <v>20.470829999999999</v>
      </c>
      <c r="G10" s="133">
        <v>76.263339999999999</v>
      </c>
      <c r="H10" s="133">
        <v>65.984009999999998</v>
      </c>
      <c r="I10" s="133">
        <v>67.593350000000001</v>
      </c>
      <c r="J10" s="133">
        <v>27.49391</v>
      </c>
      <c r="K10" s="133">
        <v>0.6</v>
      </c>
      <c r="L10" s="133"/>
      <c r="M10" s="133">
        <v>0</v>
      </c>
      <c r="N10" s="133"/>
      <c r="O10" s="133"/>
      <c r="P10" s="133">
        <v>149.11167</v>
      </c>
      <c r="Q10" s="133">
        <v>149.11167</v>
      </c>
      <c r="R10" s="133">
        <v>149.11167</v>
      </c>
      <c r="S10" s="133">
        <v>0</v>
      </c>
      <c r="T10" s="133">
        <v>0</v>
      </c>
      <c r="U10" s="133">
        <v>22</v>
      </c>
      <c r="V10" s="133">
        <v>73.019549999999995</v>
      </c>
      <c r="W10" s="133">
        <v>16.95936</v>
      </c>
      <c r="X10" s="133">
        <v>81.883319999999998</v>
      </c>
      <c r="Y10" s="133">
        <v>98</v>
      </c>
      <c r="Z10" s="133">
        <v>16</v>
      </c>
      <c r="AA10" s="133">
        <v>3.8533499999999998</v>
      </c>
      <c r="AB10" s="133">
        <v>4.1034499999999996</v>
      </c>
      <c r="AC10" s="133">
        <v>43.80059</v>
      </c>
      <c r="AD10" s="133">
        <v>3.2822300000000002</v>
      </c>
      <c r="AE10" s="133">
        <v>3.0992700000000002</v>
      </c>
      <c r="AF10" s="133"/>
      <c r="AG10" s="133"/>
      <c r="AH10" s="133"/>
      <c r="AI10" s="133"/>
      <c r="AJ10" s="133"/>
      <c r="AK10" s="343"/>
      <c r="AL10" s="343">
        <v>85</v>
      </c>
      <c r="AM10" s="343"/>
      <c r="AN10" s="133">
        <v>174.40933999999999</v>
      </c>
      <c r="AO10" s="133">
        <v>30.8827</v>
      </c>
      <c r="AP10" s="133">
        <v>8</v>
      </c>
      <c r="AQ10" s="133">
        <v>2.6078199999999998</v>
      </c>
      <c r="AR10" s="133">
        <v>0</v>
      </c>
      <c r="AS10" s="133">
        <v>88.020820000000001</v>
      </c>
      <c r="AT10" s="133">
        <v>110.41591</v>
      </c>
      <c r="AU10" s="133">
        <v>3.8466300000000002</v>
      </c>
      <c r="AV10" s="133"/>
      <c r="AW10" s="133">
        <v>21.477250000000002</v>
      </c>
      <c r="AX10" s="343">
        <v>63.415900000000001</v>
      </c>
      <c r="AY10" s="133"/>
      <c r="AZ10" s="133"/>
      <c r="BA10" s="133"/>
      <c r="BB10" s="133"/>
      <c r="BC10" s="133"/>
      <c r="BD10" s="133"/>
      <c r="BE10" s="133"/>
      <c r="BF10" s="133">
        <v>178.52956</v>
      </c>
      <c r="BG10" s="133">
        <v>178.52956</v>
      </c>
      <c r="BH10" s="133">
        <v>178.52956</v>
      </c>
      <c r="BI10" s="133">
        <v>267.79433</v>
      </c>
      <c r="BJ10" s="133">
        <v>69.971130000000002</v>
      </c>
      <c r="BK10" s="133">
        <v>34.985570000000003</v>
      </c>
      <c r="BL10" s="133">
        <v>0</v>
      </c>
      <c r="BM10" s="133">
        <v>8.82</v>
      </c>
      <c r="BN10" s="133">
        <v>8.93</v>
      </c>
      <c r="BO10" s="133">
        <v>1.23</v>
      </c>
      <c r="BP10" s="133">
        <v>0.24</v>
      </c>
      <c r="BQ10" s="343">
        <v>6.8787000000000003</v>
      </c>
      <c r="BR10" s="343">
        <v>8.1736000000000004</v>
      </c>
      <c r="BS10" s="343">
        <v>42.07461</v>
      </c>
      <c r="BT10" s="343"/>
      <c r="BU10" s="343"/>
      <c r="BV10" s="343"/>
      <c r="BW10" s="343"/>
      <c r="BX10" s="133">
        <v>46.064749999999997</v>
      </c>
      <c r="BY10" s="133"/>
      <c r="BZ10" s="133">
        <v>194.44479000000001</v>
      </c>
      <c r="CA10" s="133">
        <v>194.44479000000001</v>
      </c>
      <c r="CB10" s="133">
        <v>194.44479000000001</v>
      </c>
      <c r="CC10" s="133">
        <v>291.66717999999997</v>
      </c>
      <c r="CD10" s="133">
        <v>209.70738</v>
      </c>
      <c r="CE10" s="133">
        <v>104.85369</v>
      </c>
      <c r="CF10" s="133">
        <v>155.42062999999999</v>
      </c>
      <c r="CG10" s="133">
        <v>3.2402199999999999</v>
      </c>
      <c r="CH10" s="133">
        <v>185.73103</v>
      </c>
      <c r="CI10" s="133">
        <v>185.73103</v>
      </c>
      <c r="CJ10" s="133">
        <v>185.73103</v>
      </c>
      <c r="CK10" s="133">
        <v>189.51328000000001</v>
      </c>
      <c r="CL10" s="133">
        <v>94.756640000000004</v>
      </c>
      <c r="CM10" s="133"/>
      <c r="CN10" s="133"/>
      <c r="CO10" s="133"/>
      <c r="CP10" s="133"/>
      <c r="CQ10" s="133"/>
      <c r="CR10" s="133"/>
      <c r="CS10" s="133"/>
      <c r="CT10" s="133">
        <v>65.152559999999994</v>
      </c>
      <c r="CU10" s="133">
        <v>0</v>
      </c>
      <c r="CV10" s="133">
        <v>15.91408</v>
      </c>
      <c r="CW10" s="133">
        <v>60.427019999999999</v>
      </c>
      <c r="CX10" s="133">
        <v>6.39</v>
      </c>
      <c r="CY10" s="133"/>
      <c r="CZ10" s="133"/>
      <c r="DA10" s="133"/>
      <c r="DB10" s="133">
        <v>30</v>
      </c>
      <c r="DC10" s="133"/>
      <c r="DD10" s="133">
        <v>13</v>
      </c>
      <c r="DE10" s="133">
        <v>15</v>
      </c>
      <c r="DF10" s="133">
        <v>2.7989999999999999</v>
      </c>
      <c r="DG10" s="133">
        <v>1.4</v>
      </c>
      <c r="DH10" s="133">
        <v>1.2</v>
      </c>
      <c r="DI10" s="133">
        <v>2.2000000000000002</v>
      </c>
      <c r="DJ10" s="133">
        <v>7.2</v>
      </c>
      <c r="DK10" s="133">
        <v>11.143700000000001</v>
      </c>
      <c r="DL10" s="133">
        <v>8</v>
      </c>
      <c r="DM10" s="133">
        <v>10.752689999999999</v>
      </c>
      <c r="DN10" s="133">
        <v>6.4</v>
      </c>
      <c r="DO10" s="133">
        <v>16.617789999999999</v>
      </c>
      <c r="DP10" s="133">
        <v>3.6</v>
      </c>
      <c r="DQ10" s="133">
        <v>6</v>
      </c>
      <c r="DR10" s="133">
        <v>2.8</v>
      </c>
      <c r="DS10" s="133">
        <v>1.5</v>
      </c>
      <c r="DT10" s="133">
        <v>5.6</v>
      </c>
      <c r="DU10" s="133">
        <v>5</v>
      </c>
      <c r="DV10" s="133">
        <v>5.5</v>
      </c>
      <c r="DW10" s="133">
        <v>5.7</v>
      </c>
      <c r="DX10" s="133">
        <v>3.5</v>
      </c>
      <c r="DY10" s="133">
        <v>2.5</v>
      </c>
      <c r="DZ10" s="133">
        <v>10</v>
      </c>
      <c r="EA10" s="133">
        <v>12.218959999999999</v>
      </c>
      <c r="EB10" s="133">
        <v>16.813289999999999</v>
      </c>
      <c r="EC10" s="133">
        <v>19.550339999999998</v>
      </c>
      <c r="ED10" s="133">
        <v>37.57996</v>
      </c>
      <c r="EE10" s="133">
        <v>0</v>
      </c>
      <c r="EF10" s="133">
        <v>8.33</v>
      </c>
      <c r="EG10" s="133">
        <v>9.6</v>
      </c>
      <c r="EH10" s="133">
        <v>10.752689999999999</v>
      </c>
      <c r="EI10" s="133">
        <v>15.640269999999999</v>
      </c>
      <c r="EJ10" s="133">
        <v>7</v>
      </c>
      <c r="EK10" s="133">
        <v>9</v>
      </c>
      <c r="EL10" s="133">
        <v>0.54</v>
      </c>
      <c r="EM10" s="133">
        <v>1.05</v>
      </c>
      <c r="EN10" s="133">
        <v>0</v>
      </c>
      <c r="EO10" s="133">
        <v>0</v>
      </c>
      <c r="EP10" s="133">
        <v>0</v>
      </c>
      <c r="EQ10" s="133">
        <v>0</v>
      </c>
      <c r="ER10" s="133">
        <v>0</v>
      </c>
      <c r="ES10" s="133">
        <v>0</v>
      </c>
      <c r="ET10" s="133">
        <v>10.927</v>
      </c>
      <c r="EU10" s="133">
        <v>26.265000000000001</v>
      </c>
      <c r="EV10" s="133">
        <v>7.5830000000000002</v>
      </c>
      <c r="EW10" s="133">
        <v>11.397</v>
      </c>
      <c r="EX10" s="133">
        <v>21.277999999999999</v>
      </c>
      <c r="EY10" s="133">
        <v>16.324000000000002</v>
      </c>
      <c r="EZ10" s="133">
        <v>0</v>
      </c>
      <c r="FA10" s="133">
        <v>5.5</v>
      </c>
      <c r="FB10" s="133">
        <v>5.7</v>
      </c>
      <c r="FC10" s="133">
        <v>10.67449</v>
      </c>
      <c r="FD10" s="133">
        <v>4.5</v>
      </c>
      <c r="FE10" s="133">
        <v>27</v>
      </c>
      <c r="FF10" s="133">
        <v>18</v>
      </c>
      <c r="FG10" s="133">
        <v>7.5</v>
      </c>
      <c r="FH10" s="133"/>
      <c r="FI10" s="133"/>
      <c r="FJ10" s="133">
        <v>5983.3029299999989</v>
      </c>
      <c r="FK10" s="133">
        <v>5884.6433800000004</v>
      </c>
      <c r="FL10" s="133">
        <v>6062.1773700000003</v>
      </c>
      <c r="FM10" s="133">
        <v>177.53398999999999</v>
      </c>
      <c r="FN10" s="133"/>
      <c r="FO10" s="133">
        <v>2829.43415</v>
      </c>
      <c r="FP10" s="133">
        <v>618.17898000000002</v>
      </c>
      <c r="FQ10" s="133">
        <v>282.94547</v>
      </c>
      <c r="FR10" s="133">
        <v>214.36753999999999</v>
      </c>
      <c r="FS10" s="133">
        <v>296.97858000000002</v>
      </c>
      <c r="FT10" s="133">
        <v>543.64157</v>
      </c>
      <c r="FU10" s="133">
        <v>1064.5304900000001</v>
      </c>
      <c r="FV10" s="133">
        <v>550.13310999999999</v>
      </c>
      <c r="FW10" s="133">
        <v>364.84473000000003</v>
      </c>
      <c r="FX10" s="133">
        <v>288.32278000000002</v>
      </c>
      <c r="FY10" s="133">
        <v>3.9831300000000001</v>
      </c>
      <c r="FZ10" s="133">
        <v>990.10753999999997</v>
      </c>
      <c r="GA10" s="133">
        <v>35.710450000000002</v>
      </c>
      <c r="GB10" s="133">
        <v>37.433839999999996</v>
      </c>
      <c r="GC10" s="133">
        <v>41.174939999999999</v>
      </c>
      <c r="GD10" s="133" t="s">
        <v>361</v>
      </c>
      <c r="GE10" s="133">
        <v>2994.2388700000001</v>
      </c>
      <c r="GF10" s="133">
        <v>365.13898</v>
      </c>
      <c r="GG10" s="133">
        <v>365.13898</v>
      </c>
      <c r="GH10" s="133"/>
      <c r="GI10" s="133"/>
      <c r="GJ10" s="133">
        <v>3251.7023100000001</v>
      </c>
      <c r="GK10" s="133">
        <v>927.89318000000003</v>
      </c>
      <c r="GL10" s="133">
        <v>1646.7948899999999</v>
      </c>
      <c r="GM10" s="133">
        <v>235.78699</v>
      </c>
      <c r="GN10" s="133"/>
      <c r="GO10" s="133">
        <v>5983.3029299999989</v>
      </c>
      <c r="GP10" s="133">
        <v>3664.7274199999993</v>
      </c>
      <c r="GQ10" s="133">
        <v>2183.5815099999995</v>
      </c>
      <c r="GR10" s="133">
        <v>0</v>
      </c>
      <c r="GS10" s="133">
        <v>134.99400000000003</v>
      </c>
      <c r="GT10" s="133">
        <v>3664.7274199999993</v>
      </c>
      <c r="GU10" s="133">
        <v>1880.6180600000002</v>
      </c>
      <c r="GV10" s="133">
        <v>0</v>
      </c>
      <c r="GW10" s="133">
        <v>134.99400000000003</v>
      </c>
      <c r="GX10" s="133">
        <v>5680.3394799999996</v>
      </c>
      <c r="GY10" s="133">
        <v>0</v>
      </c>
      <c r="GZ10" s="133">
        <v>302.96345000000002</v>
      </c>
      <c r="HA10" s="133">
        <v>0</v>
      </c>
      <c r="HB10" s="133"/>
      <c r="HC10" s="133">
        <v>302.96345000000002</v>
      </c>
    </row>
    <row r="11" spans="1:218" s="60" customFormat="1" ht="12.75" x14ac:dyDescent="0.2">
      <c r="A11" s="342" t="str">
        <f>+REPROGRAMADO!B11</f>
        <v>JUE</v>
      </c>
      <c r="B11" s="71">
        <v>0.14583333333333334</v>
      </c>
      <c r="C11" s="133">
        <v>406.39841000000001</v>
      </c>
      <c r="D11" s="133">
        <v>129.50237999999999</v>
      </c>
      <c r="E11" s="133"/>
      <c r="F11" s="133">
        <v>20.470829999999999</v>
      </c>
      <c r="G11" s="133">
        <v>75.311009999999996</v>
      </c>
      <c r="H11" s="133">
        <v>65.984009999999998</v>
      </c>
      <c r="I11" s="133">
        <v>67.593350000000001</v>
      </c>
      <c r="J11" s="133">
        <v>27.49391</v>
      </c>
      <c r="K11" s="133">
        <v>0.6</v>
      </c>
      <c r="L11" s="133"/>
      <c r="M11" s="133">
        <v>0</v>
      </c>
      <c r="N11" s="133"/>
      <c r="O11" s="133"/>
      <c r="P11" s="133">
        <v>149.11167</v>
      </c>
      <c r="Q11" s="133">
        <v>149.11167</v>
      </c>
      <c r="R11" s="133">
        <v>149.11167</v>
      </c>
      <c r="S11" s="133">
        <v>0</v>
      </c>
      <c r="T11" s="133">
        <v>0</v>
      </c>
      <c r="U11" s="133">
        <v>25</v>
      </c>
      <c r="V11" s="133">
        <v>73.019549999999995</v>
      </c>
      <c r="W11" s="133">
        <v>16.95936</v>
      </c>
      <c r="X11" s="133">
        <v>20.470829999999999</v>
      </c>
      <c r="Y11" s="133">
        <v>98</v>
      </c>
      <c r="Z11" s="133">
        <v>16</v>
      </c>
      <c r="AA11" s="133">
        <v>3.8533499999999998</v>
      </c>
      <c r="AB11" s="133">
        <v>4.1034499999999996</v>
      </c>
      <c r="AC11" s="133">
        <v>43.80059</v>
      </c>
      <c r="AD11" s="133">
        <v>3.2822300000000002</v>
      </c>
      <c r="AE11" s="133">
        <v>3.0992700000000002</v>
      </c>
      <c r="AF11" s="133"/>
      <c r="AG11" s="133"/>
      <c r="AH11" s="133"/>
      <c r="AI11" s="133"/>
      <c r="AJ11" s="133"/>
      <c r="AK11" s="343"/>
      <c r="AL11" s="343">
        <v>85</v>
      </c>
      <c r="AM11" s="343"/>
      <c r="AN11" s="133">
        <v>171.96126000000001</v>
      </c>
      <c r="AO11" s="133">
        <v>30.8827</v>
      </c>
      <c r="AP11" s="133">
        <v>8</v>
      </c>
      <c r="AQ11" s="133">
        <v>2.6078199999999998</v>
      </c>
      <c r="AR11" s="133">
        <v>0</v>
      </c>
      <c r="AS11" s="133">
        <v>88.020820000000001</v>
      </c>
      <c r="AT11" s="133">
        <v>110.41591</v>
      </c>
      <c r="AU11" s="133">
        <v>3.8466300000000002</v>
      </c>
      <c r="AV11" s="133"/>
      <c r="AW11" s="133">
        <v>21.477250000000002</v>
      </c>
      <c r="AX11" s="343">
        <v>63.415900000000001</v>
      </c>
      <c r="AY11" s="133"/>
      <c r="AZ11" s="133"/>
      <c r="BA11" s="133"/>
      <c r="BB11" s="133"/>
      <c r="BC11" s="133"/>
      <c r="BD11" s="133"/>
      <c r="BE11" s="133"/>
      <c r="BF11" s="133">
        <v>178.52956</v>
      </c>
      <c r="BG11" s="133">
        <v>178.52956</v>
      </c>
      <c r="BH11" s="133">
        <v>178.52956</v>
      </c>
      <c r="BI11" s="133">
        <v>267.79433</v>
      </c>
      <c r="BJ11" s="133">
        <v>69.971130000000002</v>
      </c>
      <c r="BK11" s="133">
        <v>34.985570000000003</v>
      </c>
      <c r="BL11" s="133">
        <v>0</v>
      </c>
      <c r="BM11" s="133">
        <v>12.01</v>
      </c>
      <c r="BN11" s="133">
        <v>11.79</v>
      </c>
      <c r="BO11" s="133">
        <v>1.75</v>
      </c>
      <c r="BP11" s="133">
        <v>0.38</v>
      </c>
      <c r="BQ11" s="343">
        <v>6.8787000000000003</v>
      </c>
      <c r="BR11" s="343">
        <v>8.1736000000000004</v>
      </c>
      <c r="BS11" s="343">
        <v>33.669789999999999</v>
      </c>
      <c r="BT11" s="343"/>
      <c r="BU11" s="343"/>
      <c r="BV11" s="343"/>
      <c r="BW11" s="343"/>
      <c r="BX11" s="133">
        <v>44.520560000000003</v>
      </c>
      <c r="BY11" s="133"/>
      <c r="BZ11" s="133">
        <v>194.44479000000001</v>
      </c>
      <c r="CA11" s="133">
        <v>194.44479000000001</v>
      </c>
      <c r="CB11" s="133">
        <v>194.44479000000001</v>
      </c>
      <c r="CC11" s="133">
        <v>291.66717999999997</v>
      </c>
      <c r="CD11" s="133">
        <v>209.70738</v>
      </c>
      <c r="CE11" s="133">
        <v>104.85369</v>
      </c>
      <c r="CF11" s="133">
        <v>154.50013999999999</v>
      </c>
      <c r="CG11" s="133">
        <v>3.2402199999999999</v>
      </c>
      <c r="CH11" s="133">
        <v>185.73103</v>
      </c>
      <c r="CI11" s="133">
        <v>185.73103</v>
      </c>
      <c r="CJ11" s="133">
        <v>185.73103</v>
      </c>
      <c r="CK11" s="133">
        <v>189.51328000000001</v>
      </c>
      <c r="CL11" s="133">
        <v>94.756640000000004</v>
      </c>
      <c r="CM11" s="133"/>
      <c r="CN11" s="133"/>
      <c r="CO11" s="133"/>
      <c r="CP11" s="133"/>
      <c r="CQ11" s="133"/>
      <c r="CR11" s="133"/>
      <c r="CS11" s="133"/>
      <c r="CT11" s="133">
        <v>107.0147</v>
      </c>
      <c r="CU11" s="133">
        <v>0</v>
      </c>
      <c r="CV11" s="133">
        <v>15.91408</v>
      </c>
      <c r="CW11" s="133">
        <v>60.427019999999999</v>
      </c>
      <c r="CX11" s="133">
        <v>6.39</v>
      </c>
      <c r="CY11" s="133"/>
      <c r="CZ11" s="133"/>
      <c r="DA11" s="133"/>
      <c r="DB11" s="133">
        <v>30</v>
      </c>
      <c r="DC11" s="133"/>
      <c r="DD11" s="133">
        <v>13</v>
      </c>
      <c r="DE11" s="133">
        <v>15</v>
      </c>
      <c r="DF11" s="133">
        <v>2.7989999999999999</v>
      </c>
      <c r="DG11" s="133">
        <v>1.4</v>
      </c>
      <c r="DH11" s="133">
        <v>1.2</v>
      </c>
      <c r="DI11" s="133">
        <v>2.2000000000000002</v>
      </c>
      <c r="DJ11" s="133">
        <v>7.2</v>
      </c>
      <c r="DK11" s="133">
        <v>11.143700000000001</v>
      </c>
      <c r="DL11" s="133">
        <v>8</v>
      </c>
      <c r="DM11" s="133">
        <v>10.752689999999999</v>
      </c>
      <c r="DN11" s="133">
        <v>6.4</v>
      </c>
      <c r="DO11" s="133">
        <v>16.617789999999999</v>
      </c>
      <c r="DP11" s="133">
        <v>3.6</v>
      </c>
      <c r="DQ11" s="133">
        <v>6</v>
      </c>
      <c r="DR11" s="133">
        <v>2.8</v>
      </c>
      <c r="DS11" s="133">
        <v>1.5</v>
      </c>
      <c r="DT11" s="133">
        <v>5.6</v>
      </c>
      <c r="DU11" s="133">
        <v>5</v>
      </c>
      <c r="DV11" s="133">
        <v>5.5</v>
      </c>
      <c r="DW11" s="133">
        <v>5.7</v>
      </c>
      <c r="DX11" s="133">
        <v>3.5</v>
      </c>
      <c r="DY11" s="133">
        <v>2.5</v>
      </c>
      <c r="DZ11" s="133">
        <v>10</v>
      </c>
      <c r="EA11" s="133">
        <v>12.218959999999999</v>
      </c>
      <c r="EB11" s="133">
        <v>16.813289999999999</v>
      </c>
      <c r="EC11" s="133">
        <v>19.550339999999998</v>
      </c>
      <c r="ED11" s="133">
        <v>37.57996</v>
      </c>
      <c r="EE11" s="133">
        <v>0</v>
      </c>
      <c r="EF11" s="133">
        <v>8.33</v>
      </c>
      <c r="EG11" s="133">
        <v>9.6</v>
      </c>
      <c r="EH11" s="133">
        <v>10.752689999999999</v>
      </c>
      <c r="EI11" s="133">
        <v>15.640269999999999</v>
      </c>
      <c r="EJ11" s="133">
        <v>7</v>
      </c>
      <c r="EK11" s="133">
        <v>9</v>
      </c>
      <c r="EL11" s="133">
        <v>0.54</v>
      </c>
      <c r="EM11" s="133">
        <v>1.05</v>
      </c>
      <c r="EN11" s="133">
        <v>0</v>
      </c>
      <c r="EO11" s="133">
        <v>0</v>
      </c>
      <c r="EP11" s="133">
        <v>0</v>
      </c>
      <c r="EQ11" s="133">
        <v>0</v>
      </c>
      <c r="ER11" s="133">
        <v>0</v>
      </c>
      <c r="ES11" s="133">
        <v>0</v>
      </c>
      <c r="ET11" s="133">
        <v>11.045999999999999</v>
      </c>
      <c r="EU11" s="133">
        <v>26.57</v>
      </c>
      <c r="EV11" s="133">
        <v>7.609</v>
      </c>
      <c r="EW11" s="133">
        <v>11.474</v>
      </c>
      <c r="EX11" s="133">
        <v>21.547999999999998</v>
      </c>
      <c r="EY11" s="133">
        <v>13.573</v>
      </c>
      <c r="EZ11" s="133">
        <v>0</v>
      </c>
      <c r="FA11" s="133">
        <v>5.5</v>
      </c>
      <c r="FB11" s="133">
        <v>5.7</v>
      </c>
      <c r="FC11" s="133">
        <v>10.43988</v>
      </c>
      <c r="FD11" s="133">
        <v>4.5</v>
      </c>
      <c r="FE11" s="133">
        <v>27</v>
      </c>
      <c r="FF11" s="133">
        <v>18</v>
      </c>
      <c r="FG11" s="133">
        <v>7.5</v>
      </c>
      <c r="FH11" s="133"/>
      <c r="FI11" s="133"/>
      <c r="FJ11" s="133">
        <v>5957.2386699999988</v>
      </c>
      <c r="FK11" s="133">
        <v>5855.6553999999996</v>
      </c>
      <c r="FL11" s="133">
        <v>6035.8785099999996</v>
      </c>
      <c r="FM11" s="133">
        <v>180.22310999999999</v>
      </c>
      <c r="FN11" s="133"/>
      <c r="FO11" s="133">
        <v>2837.0452300000002</v>
      </c>
      <c r="FP11" s="133">
        <v>627.84374000000003</v>
      </c>
      <c r="FQ11" s="133">
        <v>299.97840000000002</v>
      </c>
      <c r="FR11" s="133">
        <v>211.31179</v>
      </c>
      <c r="FS11" s="133">
        <v>297.92871000000002</v>
      </c>
      <c r="FT11" s="133">
        <v>544.08092999999997</v>
      </c>
      <c r="FU11" s="133">
        <v>1066.41437</v>
      </c>
      <c r="FV11" s="133">
        <v>551.08748000000003</v>
      </c>
      <c r="FW11" s="133">
        <v>365.48320999999999</v>
      </c>
      <c r="FX11" s="133">
        <v>288.11802</v>
      </c>
      <c r="FY11" s="133">
        <v>-2.9770699999999999</v>
      </c>
      <c r="FZ11" s="133">
        <v>1018.12626</v>
      </c>
      <c r="GA11" s="133">
        <v>35.610120000000002</v>
      </c>
      <c r="GB11" s="133">
        <v>37.40448</v>
      </c>
      <c r="GC11" s="133">
        <v>41.090249999999997</v>
      </c>
      <c r="GD11" s="133" t="s">
        <v>361</v>
      </c>
      <c r="GE11" s="133">
        <v>3185.4350800000002</v>
      </c>
      <c r="GF11" s="133">
        <v>556.33519000000001</v>
      </c>
      <c r="GG11" s="133">
        <v>556.33519000000001</v>
      </c>
      <c r="GH11" s="133"/>
      <c r="GI11" s="133"/>
      <c r="GJ11" s="133">
        <v>3236.5003700000002</v>
      </c>
      <c r="GK11" s="133">
        <v>925.83297000000005</v>
      </c>
      <c r="GL11" s="133">
        <v>1640.0635299999999</v>
      </c>
      <c r="GM11" s="133">
        <v>233.48164</v>
      </c>
      <c r="GN11" s="133"/>
      <c r="GO11" s="133">
        <v>5957.2386699999988</v>
      </c>
      <c r="GP11" s="133">
        <v>3664.7274199999993</v>
      </c>
      <c r="GQ11" s="133">
        <v>2149.7612499999991</v>
      </c>
      <c r="GR11" s="133">
        <v>0</v>
      </c>
      <c r="GS11" s="133">
        <v>142.75</v>
      </c>
      <c r="GT11" s="133">
        <v>3664.7274199999993</v>
      </c>
      <c r="GU11" s="133">
        <v>1856.7468100000001</v>
      </c>
      <c r="GV11" s="133">
        <v>0</v>
      </c>
      <c r="GW11" s="133">
        <v>142.75</v>
      </c>
      <c r="GX11" s="133">
        <v>5664.2242299999998</v>
      </c>
      <c r="GY11" s="133">
        <v>0</v>
      </c>
      <c r="GZ11" s="133">
        <v>293.01443999999998</v>
      </c>
      <c r="HA11" s="133">
        <v>0</v>
      </c>
      <c r="HB11" s="133"/>
      <c r="HC11" s="133">
        <v>293.01443999999998</v>
      </c>
    </row>
    <row r="12" spans="1:218" s="60" customFormat="1" ht="12.75" x14ac:dyDescent="0.2">
      <c r="A12" s="342" t="str">
        <f>+REPROGRAMADO!B12</f>
        <v>JUE</v>
      </c>
      <c r="B12" s="71">
        <v>0.16666666666666666</v>
      </c>
      <c r="C12" s="133">
        <v>406.39841000000001</v>
      </c>
      <c r="D12" s="133">
        <v>129.50237999999999</v>
      </c>
      <c r="E12" s="133"/>
      <c r="F12" s="133">
        <v>20.470829999999999</v>
      </c>
      <c r="G12" s="133">
        <v>72.409880000000001</v>
      </c>
      <c r="H12" s="133">
        <v>65.984009999999998</v>
      </c>
      <c r="I12" s="133">
        <v>67.593350000000001</v>
      </c>
      <c r="J12" s="133">
        <v>27.49391</v>
      </c>
      <c r="K12" s="133">
        <v>0.6</v>
      </c>
      <c r="L12" s="133"/>
      <c r="M12" s="133">
        <v>0</v>
      </c>
      <c r="N12" s="133"/>
      <c r="O12" s="133"/>
      <c r="P12" s="133">
        <v>149.11167</v>
      </c>
      <c r="Q12" s="133">
        <v>149.11167</v>
      </c>
      <c r="R12" s="133">
        <v>149.11167</v>
      </c>
      <c r="S12" s="133">
        <v>0</v>
      </c>
      <c r="T12" s="133">
        <v>0</v>
      </c>
      <c r="U12" s="133">
        <v>27</v>
      </c>
      <c r="V12" s="133">
        <v>73.019549999999995</v>
      </c>
      <c r="W12" s="133">
        <v>16.95936</v>
      </c>
      <c r="X12" s="133">
        <v>20.470829999999999</v>
      </c>
      <c r="Y12" s="133">
        <v>98</v>
      </c>
      <c r="Z12" s="133">
        <v>16</v>
      </c>
      <c r="AA12" s="133">
        <v>3.8533499999999998</v>
      </c>
      <c r="AB12" s="133">
        <v>4.1034499999999996</v>
      </c>
      <c r="AC12" s="133">
        <v>43.80059</v>
      </c>
      <c r="AD12" s="133">
        <v>3.2822300000000002</v>
      </c>
      <c r="AE12" s="133">
        <v>3.0992700000000002</v>
      </c>
      <c r="AF12" s="133"/>
      <c r="AG12" s="133"/>
      <c r="AH12" s="133"/>
      <c r="AI12" s="133"/>
      <c r="AJ12" s="133"/>
      <c r="AK12" s="343"/>
      <c r="AL12" s="343">
        <v>85</v>
      </c>
      <c r="AM12" s="343"/>
      <c r="AN12" s="133">
        <v>171.10914</v>
      </c>
      <c r="AO12" s="133">
        <v>30.656389999999998</v>
      </c>
      <c r="AP12" s="133">
        <v>8</v>
      </c>
      <c r="AQ12" s="133">
        <v>2.5930900000000001</v>
      </c>
      <c r="AR12" s="133">
        <v>0</v>
      </c>
      <c r="AS12" s="133">
        <v>88.020820000000001</v>
      </c>
      <c r="AT12" s="133">
        <v>110.41591</v>
      </c>
      <c r="AU12" s="133">
        <v>3.8466300000000002</v>
      </c>
      <c r="AV12" s="133"/>
      <c r="AW12" s="133">
        <v>21.477250000000002</v>
      </c>
      <c r="AX12" s="343">
        <v>63.415900000000001</v>
      </c>
      <c r="AY12" s="133"/>
      <c r="AZ12" s="133"/>
      <c r="BA12" s="133"/>
      <c r="BB12" s="133"/>
      <c r="BC12" s="133"/>
      <c r="BD12" s="133"/>
      <c r="BE12" s="133"/>
      <c r="BF12" s="133">
        <v>178.52956</v>
      </c>
      <c r="BG12" s="133">
        <v>178.52956</v>
      </c>
      <c r="BH12" s="133">
        <v>178.52956</v>
      </c>
      <c r="BI12" s="133">
        <v>267.79433</v>
      </c>
      <c r="BJ12" s="133">
        <v>69.971130000000002</v>
      </c>
      <c r="BK12" s="133">
        <v>34.985570000000003</v>
      </c>
      <c r="BL12" s="133">
        <v>0</v>
      </c>
      <c r="BM12" s="133">
        <v>12.01</v>
      </c>
      <c r="BN12" s="133">
        <v>11.79</v>
      </c>
      <c r="BO12" s="133">
        <v>1.75</v>
      </c>
      <c r="BP12" s="133">
        <v>0.38</v>
      </c>
      <c r="BQ12" s="343">
        <v>6.8787000000000003</v>
      </c>
      <c r="BR12" s="343">
        <v>8.1736000000000004</v>
      </c>
      <c r="BS12" s="343">
        <v>31.134519999999998</v>
      </c>
      <c r="BT12" s="343"/>
      <c r="BU12" s="343"/>
      <c r="BV12" s="343"/>
      <c r="BW12" s="343"/>
      <c r="BX12" s="133">
        <v>44.154400000000003</v>
      </c>
      <c r="BY12" s="133"/>
      <c r="BZ12" s="133">
        <v>194.44479000000001</v>
      </c>
      <c r="CA12" s="133">
        <v>194.44479000000001</v>
      </c>
      <c r="CB12" s="133">
        <v>194.44479000000001</v>
      </c>
      <c r="CC12" s="133">
        <v>291.66717999999997</v>
      </c>
      <c r="CD12" s="133">
        <v>209.70738</v>
      </c>
      <c r="CE12" s="133">
        <v>104.85369</v>
      </c>
      <c r="CF12" s="133">
        <v>154.50013999999999</v>
      </c>
      <c r="CG12" s="133">
        <v>3.2402199999999999</v>
      </c>
      <c r="CH12" s="133">
        <v>185.73103</v>
      </c>
      <c r="CI12" s="133">
        <v>185.73103</v>
      </c>
      <c r="CJ12" s="133">
        <v>185.73103</v>
      </c>
      <c r="CK12" s="133">
        <v>189.51328000000001</v>
      </c>
      <c r="CL12" s="133">
        <v>94.756640000000004</v>
      </c>
      <c r="CM12" s="133"/>
      <c r="CN12" s="133"/>
      <c r="CO12" s="133"/>
      <c r="CP12" s="133"/>
      <c r="CQ12" s="133"/>
      <c r="CR12" s="133"/>
      <c r="CS12" s="133"/>
      <c r="CT12" s="133">
        <v>107.0147</v>
      </c>
      <c r="CU12" s="133">
        <v>0</v>
      </c>
      <c r="CV12" s="133">
        <v>15.91408</v>
      </c>
      <c r="CW12" s="133">
        <v>60.427019999999999</v>
      </c>
      <c r="CX12" s="133">
        <v>6.39</v>
      </c>
      <c r="CY12" s="133"/>
      <c r="CZ12" s="133"/>
      <c r="DA12" s="133"/>
      <c r="DB12" s="133">
        <v>30</v>
      </c>
      <c r="DC12" s="133"/>
      <c r="DD12" s="133">
        <v>13</v>
      </c>
      <c r="DE12" s="133">
        <v>15</v>
      </c>
      <c r="DF12" s="133">
        <v>2.7989999999999999</v>
      </c>
      <c r="DG12" s="133">
        <v>1.4</v>
      </c>
      <c r="DH12" s="133">
        <v>1.2</v>
      </c>
      <c r="DI12" s="133">
        <v>2.2000000000000002</v>
      </c>
      <c r="DJ12" s="133">
        <v>7.2</v>
      </c>
      <c r="DK12" s="133">
        <v>11.143700000000001</v>
      </c>
      <c r="DL12" s="133">
        <v>8</v>
      </c>
      <c r="DM12" s="133">
        <v>10.752689999999999</v>
      </c>
      <c r="DN12" s="133">
        <v>6.4</v>
      </c>
      <c r="DO12" s="133">
        <v>16.617789999999999</v>
      </c>
      <c r="DP12" s="133">
        <v>3.6</v>
      </c>
      <c r="DQ12" s="133">
        <v>6</v>
      </c>
      <c r="DR12" s="133">
        <v>2.8</v>
      </c>
      <c r="DS12" s="133">
        <v>1.5</v>
      </c>
      <c r="DT12" s="133">
        <v>5.6</v>
      </c>
      <c r="DU12" s="133">
        <v>5</v>
      </c>
      <c r="DV12" s="133">
        <v>5.5</v>
      </c>
      <c r="DW12" s="133">
        <v>5.7</v>
      </c>
      <c r="DX12" s="133">
        <v>3.5</v>
      </c>
      <c r="DY12" s="133">
        <v>2.5</v>
      </c>
      <c r="DZ12" s="133">
        <v>10</v>
      </c>
      <c r="EA12" s="133">
        <v>12.218959999999999</v>
      </c>
      <c r="EB12" s="133">
        <v>16.813289999999999</v>
      </c>
      <c r="EC12" s="133">
        <v>19.550339999999998</v>
      </c>
      <c r="ED12" s="133">
        <v>37.57996</v>
      </c>
      <c r="EE12" s="133">
        <v>0</v>
      </c>
      <c r="EF12" s="133">
        <v>8.33</v>
      </c>
      <c r="EG12" s="133">
        <v>9.6</v>
      </c>
      <c r="EH12" s="133">
        <v>10.752689999999999</v>
      </c>
      <c r="EI12" s="133">
        <v>15.640269999999999</v>
      </c>
      <c r="EJ12" s="133">
        <v>7</v>
      </c>
      <c r="EK12" s="133">
        <v>9</v>
      </c>
      <c r="EL12" s="133">
        <v>0.54</v>
      </c>
      <c r="EM12" s="133">
        <v>1.05</v>
      </c>
      <c r="EN12" s="133">
        <v>0</v>
      </c>
      <c r="EO12" s="133">
        <v>0</v>
      </c>
      <c r="EP12" s="133">
        <v>0</v>
      </c>
      <c r="EQ12" s="133">
        <v>0</v>
      </c>
      <c r="ER12" s="133">
        <v>0</v>
      </c>
      <c r="ES12" s="133">
        <v>0</v>
      </c>
      <c r="ET12" s="133">
        <v>11.244</v>
      </c>
      <c r="EU12" s="133">
        <v>27.503</v>
      </c>
      <c r="EV12" s="133">
        <v>7.6059999999999999</v>
      </c>
      <c r="EW12" s="133">
        <v>11.548</v>
      </c>
      <c r="EX12" s="133">
        <v>21.47</v>
      </c>
      <c r="EY12" s="133">
        <v>11.317</v>
      </c>
      <c r="EZ12" s="133">
        <v>0</v>
      </c>
      <c r="FA12" s="133">
        <v>5.5</v>
      </c>
      <c r="FB12" s="133">
        <v>5.7</v>
      </c>
      <c r="FC12" s="133">
        <v>10.518079999999999</v>
      </c>
      <c r="FD12" s="133">
        <v>4.5</v>
      </c>
      <c r="FE12" s="133">
        <v>27</v>
      </c>
      <c r="FF12" s="133">
        <v>18</v>
      </c>
      <c r="FG12" s="133">
        <v>7.5</v>
      </c>
      <c r="FH12" s="133"/>
      <c r="FI12" s="133"/>
      <c r="FJ12" s="133">
        <v>5951.2109499999997</v>
      </c>
      <c r="FK12" s="133">
        <v>5849.9077200000002</v>
      </c>
      <c r="FL12" s="133">
        <v>6029.9290099999998</v>
      </c>
      <c r="FM12" s="133">
        <v>180.02128999999999</v>
      </c>
      <c r="FN12" s="133"/>
      <c r="FO12" s="133">
        <v>2830.58329</v>
      </c>
      <c r="FP12" s="133">
        <v>629.08885999999995</v>
      </c>
      <c r="FQ12" s="133">
        <v>301.14483999999999</v>
      </c>
      <c r="FR12" s="133">
        <v>212.19067000000001</v>
      </c>
      <c r="FS12" s="133">
        <v>296.12310000000002</v>
      </c>
      <c r="FT12" s="133">
        <v>541.29511000000002</v>
      </c>
      <c r="FU12" s="133">
        <v>1062.37599</v>
      </c>
      <c r="FV12" s="133">
        <v>551.12280999999996</v>
      </c>
      <c r="FW12" s="133">
        <v>364.78661</v>
      </c>
      <c r="FX12" s="133">
        <v>286.6148</v>
      </c>
      <c r="FY12" s="133">
        <v>-1.33182</v>
      </c>
      <c r="FZ12" s="133">
        <v>1016.75654</v>
      </c>
      <c r="GA12" s="133">
        <v>35.599820000000001</v>
      </c>
      <c r="GB12" s="133">
        <v>37.392000000000003</v>
      </c>
      <c r="GC12" s="133">
        <v>41.066890000000001</v>
      </c>
      <c r="GD12" s="133" t="s">
        <v>361</v>
      </c>
      <c r="GE12" s="133">
        <v>3185.4350800000002</v>
      </c>
      <c r="GF12" s="133">
        <v>556.33519000000001</v>
      </c>
      <c r="GG12" s="133">
        <v>556.33519000000001</v>
      </c>
      <c r="GH12" s="133"/>
      <c r="GI12" s="133"/>
      <c r="GJ12" s="133">
        <v>3240.8428699999999</v>
      </c>
      <c r="GK12" s="133">
        <v>922.55322000000001</v>
      </c>
      <c r="GL12" s="133">
        <v>1636.0010199999999</v>
      </c>
      <c r="GM12" s="133">
        <v>230.53190000000001</v>
      </c>
      <c r="GN12" s="133"/>
      <c r="GO12" s="133">
        <v>5951.2109499999997</v>
      </c>
      <c r="GP12" s="133">
        <v>3664.7274199999993</v>
      </c>
      <c r="GQ12" s="133">
        <v>2142.86553</v>
      </c>
      <c r="GR12" s="133">
        <v>0</v>
      </c>
      <c r="GS12" s="133">
        <v>143.61799999999999</v>
      </c>
      <c r="GT12" s="133">
        <v>3664.7274199999993</v>
      </c>
      <c r="GU12" s="133">
        <v>1852.75252</v>
      </c>
      <c r="GV12" s="133">
        <v>0</v>
      </c>
      <c r="GW12" s="133">
        <v>143.61799999999999</v>
      </c>
      <c r="GX12" s="133">
        <v>5661.0979399999997</v>
      </c>
      <c r="GY12" s="133">
        <v>0</v>
      </c>
      <c r="GZ12" s="133">
        <v>290.11301000000003</v>
      </c>
      <c r="HA12" s="133">
        <v>0</v>
      </c>
      <c r="HB12" s="133"/>
      <c r="HC12" s="133">
        <v>290.11301000000003</v>
      </c>
    </row>
    <row r="13" spans="1:218" s="60" customFormat="1" ht="12.75" x14ac:dyDescent="0.2">
      <c r="A13" s="344" t="str">
        <f>+REPROGRAMADO!B13</f>
        <v>JUE</v>
      </c>
      <c r="B13" s="67">
        <v>0.1875</v>
      </c>
      <c r="C13" s="136">
        <v>406.39841000000001</v>
      </c>
      <c r="D13" s="136">
        <v>129.50237999999999</v>
      </c>
      <c r="E13" s="136"/>
      <c r="F13" s="136">
        <v>20.470829999999999</v>
      </c>
      <c r="G13" s="136">
        <v>76.263339999999999</v>
      </c>
      <c r="H13" s="136">
        <v>65.984009999999998</v>
      </c>
      <c r="I13" s="136">
        <v>67.593350000000001</v>
      </c>
      <c r="J13" s="136">
        <v>27.49391</v>
      </c>
      <c r="K13" s="136">
        <v>0.6</v>
      </c>
      <c r="L13" s="136"/>
      <c r="M13" s="136">
        <v>0</v>
      </c>
      <c r="N13" s="136"/>
      <c r="O13" s="136"/>
      <c r="P13" s="136">
        <v>149.11167</v>
      </c>
      <c r="Q13" s="136">
        <v>149.11167</v>
      </c>
      <c r="R13" s="136">
        <v>149.11167</v>
      </c>
      <c r="S13" s="136">
        <v>0</v>
      </c>
      <c r="T13" s="136">
        <v>0</v>
      </c>
      <c r="U13" s="136">
        <v>29</v>
      </c>
      <c r="V13" s="136">
        <v>73.019549999999995</v>
      </c>
      <c r="W13" s="136">
        <v>16.95936</v>
      </c>
      <c r="X13" s="136">
        <v>20.470829999999999</v>
      </c>
      <c r="Y13" s="136">
        <v>98</v>
      </c>
      <c r="Z13" s="136">
        <v>16</v>
      </c>
      <c r="AA13" s="136">
        <v>3.8533499999999998</v>
      </c>
      <c r="AB13" s="136">
        <v>4.1034499999999996</v>
      </c>
      <c r="AC13" s="136">
        <v>43.80059</v>
      </c>
      <c r="AD13" s="136">
        <v>3.2822300000000002</v>
      </c>
      <c r="AE13" s="136">
        <v>3.0992700000000002</v>
      </c>
      <c r="AF13" s="136"/>
      <c r="AG13" s="136"/>
      <c r="AH13" s="136"/>
      <c r="AI13" s="136"/>
      <c r="AJ13" s="136"/>
      <c r="AK13" s="345"/>
      <c r="AL13" s="345">
        <v>85</v>
      </c>
      <c r="AM13" s="345"/>
      <c r="AN13" s="136">
        <v>180.30898999999999</v>
      </c>
      <c r="AO13" s="136">
        <v>43.947510000000001</v>
      </c>
      <c r="AP13" s="136">
        <v>8</v>
      </c>
      <c r="AQ13" s="136">
        <v>3.45784</v>
      </c>
      <c r="AR13" s="136">
        <v>0</v>
      </c>
      <c r="AS13" s="136">
        <v>88.020820000000001</v>
      </c>
      <c r="AT13" s="136">
        <v>110.41591</v>
      </c>
      <c r="AU13" s="136">
        <v>3.8466300000000002</v>
      </c>
      <c r="AV13" s="136"/>
      <c r="AW13" s="136">
        <v>21.477250000000002</v>
      </c>
      <c r="AX13" s="345">
        <v>63.415900000000001</v>
      </c>
      <c r="AY13" s="136"/>
      <c r="AZ13" s="136"/>
      <c r="BA13" s="136"/>
      <c r="BB13" s="136"/>
      <c r="BC13" s="136"/>
      <c r="BD13" s="136"/>
      <c r="BE13" s="136"/>
      <c r="BF13" s="136">
        <v>178.52956</v>
      </c>
      <c r="BG13" s="136">
        <v>178.52956</v>
      </c>
      <c r="BH13" s="136">
        <v>178.52956</v>
      </c>
      <c r="BI13" s="136">
        <v>267.79433</v>
      </c>
      <c r="BJ13" s="136">
        <v>69.971130000000002</v>
      </c>
      <c r="BK13" s="136">
        <v>34.985570000000003</v>
      </c>
      <c r="BL13" s="136">
        <v>0</v>
      </c>
      <c r="BM13" s="136">
        <v>18.46</v>
      </c>
      <c r="BN13" s="136">
        <v>19.16</v>
      </c>
      <c r="BO13" s="136">
        <v>2.69</v>
      </c>
      <c r="BP13" s="136">
        <v>0.55000000000000004</v>
      </c>
      <c r="BQ13" s="345">
        <v>6.8787000000000003</v>
      </c>
      <c r="BR13" s="345">
        <v>8.1736000000000004</v>
      </c>
      <c r="BS13" s="345">
        <v>46.351770000000002</v>
      </c>
      <c r="BT13" s="345"/>
      <c r="BU13" s="345"/>
      <c r="BV13" s="345"/>
      <c r="BW13" s="345"/>
      <c r="BX13" s="136">
        <v>46.904170000000001</v>
      </c>
      <c r="BY13" s="136"/>
      <c r="BZ13" s="136">
        <v>194.44479000000001</v>
      </c>
      <c r="CA13" s="136">
        <v>194.44479000000001</v>
      </c>
      <c r="CB13" s="136">
        <v>194.44479000000001</v>
      </c>
      <c r="CC13" s="136">
        <v>291.66717999999997</v>
      </c>
      <c r="CD13" s="136">
        <v>209.70738</v>
      </c>
      <c r="CE13" s="136">
        <v>104.85369</v>
      </c>
      <c r="CF13" s="136">
        <v>154.50013999999999</v>
      </c>
      <c r="CG13" s="136">
        <v>3.2402199999999999</v>
      </c>
      <c r="CH13" s="136">
        <v>185.73103</v>
      </c>
      <c r="CI13" s="136">
        <v>185.73103</v>
      </c>
      <c r="CJ13" s="136">
        <v>185.73103</v>
      </c>
      <c r="CK13" s="136">
        <v>189.51328000000001</v>
      </c>
      <c r="CL13" s="136">
        <v>94.756640000000004</v>
      </c>
      <c r="CM13" s="136"/>
      <c r="CN13" s="136"/>
      <c r="CO13" s="136"/>
      <c r="CP13" s="136"/>
      <c r="CQ13" s="136"/>
      <c r="CR13" s="136"/>
      <c r="CS13" s="136"/>
      <c r="CT13" s="136">
        <v>107.0147</v>
      </c>
      <c r="CU13" s="136">
        <v>0</v>
      </c>
      <c r="CV13" s="136">
        <v>15.91408</v>
      </c>
      <c r="CW13" s="136">
        <v>60.427019999999999</v>
      </c>
      <c r="CX13" s="136">
        <v>6.39</v>
      </c>
      <c r="CY13" s="136"/>
      <c r="CZ13" s="136"/>
      <c r="DA13" s="136"/>
      <c r="DB13" s="136">
        <v>30</v>
      </c>
      <c r="DC13" s="136"/>
      <c r="DD13" s="136">
        <v>13</v>
      </c>
      <c r="DE13" s="136">
        <v>15</v>
      </c>
      <c r="DF13" s="136">
        <v>2.7989999999999999</v>
      </c>
      <c r="DG13" s="136">
        <v>1.4</v>
      </c>
      <c r="DH13" s="136">
        <v>1.2</v>
      </c>
      <c r="DI13" s="136">
        <v>2.2000000000000002</v>
      </c>
      <c r="DJ13" s="136">
        <v>7.2</v>
      </c>
      <c r="DK13" s="136">
        <v>11.143700000000001</v>
      </c>
      <c r="DL13" s="136">
        <v>8</v>
      </c>
      <c r="DM13" s="136">
        <v>10.752689999999999</v>
      </c>
      <c r="DN13" s="136">
        <v>6.4</v>
      </c>
      <c r="DO13" s="136">
        <v>16.617789999999999</v>
      </c>
      <c r="DP13" s="136">
        <v>3.6</v>
      </c>
      <c r="DQ13" s="136">
        <v>6</v>
      </c>
      <c r="DR13" s="136">
        <v>2.8</v>
      </c>
      <c r="DS13" s="136">
        <v>1.5</v>
      </c>
      <c r="DT13" s="136">
        <v>5.6</v>
      </c>
      <c r="DU13" s="136">
        <v>5</v>
      </c>
      <c r="DV13" s="136">
        <v>5.5</v>
      </c>
      <c r="DW13" s="136">
        <v>5.7</v>
      </c>
      <c r="DX13" s="136">
        <v>3.5</v>
      </c>
      <c r="DY13" s="136">
        <v>2.5</v>
      </c>
      <c r="DZ13" s="136">
        <v>10</v>
      </c>
      <c r="EA13" s="136">
        <v>12.218959999999999</v>
      </c>
      <c r="EB13" s="136">
        <v>16.813289999999999</v>
      </c>
      <c r="EC13" s="136">
        <v>19.550339999999998</v>
      </c>
      <c r="ED13" s="136">
        <v>37.57996</v>
      </c>
      <c r="EE13" s="136">
        <v>0</v>
      </c>
      <c r="EF13" s="136">
        <v>8.33</v>
      </c>
      <c r="EG13" s="136">
        <v>9.6</v>
      </c>
      <c r="EH13" s="136">
        <v>10.752689999999999</v>
      </c>
      <c r="EI13" s="136">
        <v>15.640269999999999</v>
      </c>
      <c r="EJ13" s="136">
        <v>7</v>
      </c>
      <c r="EK13" s="136">
        <v>9</v>
      </c>
      <c r="EL13" s="136">
        <v>0.54</v>
      </c>
      <c r="EM13" s="136">
        <v>1.05</v>
      </c>
      <c r="EN13" s="136">
        <v>0</v>
      </c>
      <c r="EO13" s="136">
        <v>0</v>
      </c>
      <c r="EP13" s="136">
        <v>0</v>
      </c>
      <c r="EQ13" s="136">
        <v>0</v>
      </c>
      <c r="ER13" s="136">
        <v>0</v>
      </c>
      <c r="ES13" s="136">
        <v>0</v>
      </c>
      <c r="ET13" s="136">
        <v>11.622999999999999</v>
      </c>
      <c r="EU13" s="136">
        <v>29.934000000000001</v>
      </c>
      <c r="EV13" s="136">
        <v>7.59</v>
      </c>
      <c r="EW13" s="136">
        <v>11.664</v>
      </c>
      <c r="EX13" s="136">
        <v>20.553000000000001</v>
      </c>
      <c r="EY13" s="136">
        <v>10.448</v>
      </c>
      <c r="EZ13" s="136">
        <v>0</v>
      </c>
      <c r="FA13" s="136">
        <v>5.5</v>
      </c>
      <c r="FB13" s="136">
        <v>5.7</v>
      </c>
      <c r="FC13" s="136">
        <v>10.078200000000001</v>
      </c>
      <c r="FD13" s="136">
        <v>4.5</v>
      </c>
      <c r="FE13" s="136">
        <v>27</v>
      </c>
      <c r="FF13" s="136">
        <v>18</v>
      </c>
      <c r="FG13" s="136">
        <v>7.5</v>
      </c>
      <c r="FH13" s="136"/>
      <c r="FI13" s="136"/>
      <c r="FJ13" s="136">
        <v>6014.4411499999987</v>
      </c>
      <c r="FK13" s="136">
        <v>5911.9301400000004</v>
      </c>
      <c r="FL13" s="136">
        <v>6092.7193200000002</v>
      </c>
      <c r="FM13" s="136">
        <v>180.78917999999999</v>
      </c>
      <c r="FN13" s="136"/>
      <c r="FO13" s="136">
        <v>2844.1412999999998</v>
      </c>
      <c r="FP13" s="136">
        <v>628.06600000000003</v>
      </c>
      <c r="FQ13" s="136">
        <v>300.03334000000001</v>
      </c>
      <c r="FR13" s="136">
        <v>210.97470999999999</v>
      </c>
      <c r="FS13" s="136">
        <v>297.84692999999999</v>
      </c>
      <c r="FT13" s="136">
        <v>543.51954999999998</v>
      </c>
      <c r="FU13" s="136">
        <v>1064.5557799999999</v>
      </c>
      <c r="FV13" s="136">
        <v>554.54107999999997</v>
      </c>
      <c r="FW13" s="136">
        <v>368.41818000000001</v>
      </c>
      <c r="FX13" s="136">
        <v>292.42648000000003</v>
      </c>
      <c r="FY13" s="136">
        <v>-4.9904999999999999</v>
      </c>
      <c r="FZ13" s="136">
        <v>1021.43348</v>
      </c>
      <c r="GA13" s="136">
        <v>35.713909999999998</v>
      </c>
      <c r="GB13" s="136">
        <v>37.487110000000001</v>
      </c>
      <c r="GC13" s="136">
        <v>41.207929999999998</v>
      </c>
      <c r="GD13" s="136" t="s">
        <v>361</v>
      </c>
      <c r="GE13" s="136">
        <v>3185.4350800000002</v>
      </c>
      <c r="GF13" s="136">
        <v>556.33519000000001</v>
      </c>
      <c r="GG13" s="136">
        <v>556.33519000000001</v>
      </c>
      <c r="GH13" s="136"/>
      <c r="GI13" s="136"/>
      <c r="GJ13" s="136">
        <v>3268.1857500000001</v>
      </c>
      <c r="GK13" s="136">
        <v>933.98576000000003</v>
      </c>
      <c r="GL13" s="136">
        <v>1662.3298299999999</v>
      </c>
      <c r="GM13" s="136">
        <v>228.21798000000001</v>
      </c>
      <c r="GN13" s="136"/>
      <c r="GO13" s="136">
        <v>6014.4411499999987</v>
      </c>
      <c r="GP13" s="136">
        <v>3664.7274199999993</v>
      </c>
      <c r="GQ13" s="136">
        <v>2188.0417299999999</v>
      </c>
      <c r="GR13" s="136">
        <v>0</v>
      </c>
      <c r="GS13" s="136">
        <v>161.672</v>
      </c>
      <c r="GT13" s="136">
        <v>3664.7274199999993</v>
      </c>
      <c r="GU13" s="136">
        <v>1879.9616999999998</v>
      </c>
      <c r="GV13" s="136">
        <v>0</v>
      </c>
      <c r="GW13" s="136">
        <v>161.672</v>
      </c>
      <c r="GX13" s="136">
        <v>5706.3611199999987</v>
      </c>
      <c r="GY13" s="136">
        <v>0</v>
      </c>
      <c r="GZ13" s="136">
        <v>308.08003000000002</v>
      </c>
      <c r="HA13" s="136">
        <v>0</v>
      </c>
      <c r="HB13" s="136"/>
      <c r="HC13" s="136">
        <v>308.08003000000002</v>
      </c>
    </row>
    <row r="14" spans="1:218" s="60" customFormat="1" ht="12.75" x14ac:dyDescent="0.2">
      <c r="A14" s="342" t="str">
        <f>+REPROGRAMADO!B14</f>
        <v>JUE</v>
      </c>
      <c r="B14" s="71">
        <v>0.20833333333333334</v>
      </c>
      <c r="C14" s="133">
        <v>406.39841000000001</v>
      </c>
      <c r="D14" s="133">
        <v>129.50237999999999</v>
      </c>
      <c r="E14" s="133"/>
      <c r="F14" s="133">
        <v>20.470829999999999</v>
      </c>
      <c r="G14" s="133">
        <v>76.263339999999999</v>
      </c>
      <c r="H14" s="133">
        <v>65.984009999999998</v>
      </c>
      <c r="I14" s="133">
        <v>67.593350000000001</v>
      </c>
      <c r="J14" s="133">
        <v>27.49391</v>
      </c>
      <c r="K14" s="133">
        <v>0.6</v>
      </c>
      <c r="L14" s="133"/>
      <c r="M14" s="133">
        <v>0</v>
      </c>
      <c r="N14" s="133"/>
      <c r="O14" s="133"/>
      <c r="P14" s="133">
        <v>149.11167</v>
      </c>
      <c r="Q14" s="133">
        <v>149.11167</v>
      </c>
      <c r="R14" s="133">
        <v>149.11167</v>
      </c>
      <c r="S14" s="133">
        <v>0</v>
      </c>
      <c r="T14" s="133">
        <v>0</v>
      </c>
      <c r="U14" s="133">
        <v>30</v>
      </c>
      <c r="V14" s="133">
        <v>73.019549999999995</v>
      </c>
      <c r="W14" s="133">
        <v>16.95936</v>
      </c>
      <c r="X14" s="133">
        <v>20.470829999999999</v>
      </c>
      <c r="Y14" s="133">
        <v>98</v>
      </c>
      <c r="Z14" s="133">
        <v>16</v>
      </c>
      <c r="AA14" s="133">
        <v>3.8533499999999998</v>
      </c>
      <c r="AB14" s="133">
        <v>4.1034499999999996</v>
      </c>
      <c r="AC14" s="133">
        <v>43.80059</v>
      </c>
      <c r="AD14" s="133">
        <v>3.2822300000000002</v>
      </c>
      <c r="AE14" s="133">
        <v>3.0992700000000002</v>
      </c>
      <c r="AF14" s="133"/>
      <c r="AG14" s="133"/>
      <c r="AH14" s="133"/>
      <c r="AI14" s="133"/>
      <c r="AJ14" s="133"/>
      <c r="AK14" s="343"/>
      <c r="AL14" s="343">
        <v>85</v>
      </c>
      <c r="AM14" s="343"/>
      <c r="AN14" s="133">
        <v>191.83026000000001</v>
      </c>
      <c r="AO14" s="133">
        <v>60.166910000000001</v>
      </c>
      <c r="AP14" s="133">
        <v>8</v>
      </c>
      <c r="AQ14" s="133">
        <v>4.5131199999999998</v>
      </c>
      <c r="AR14" s="133">
        <v>0</v>
      </c>
      <c r="AS14" s="133">
        <v>88.020820000000001</v>
      </c>
      <c r="AT14" s="133">
        <v>110.41591</v>
      </c>
      <c r="AU14" s="133">
        <v>3.8466300000000002</v>
      </c>
      <c r="AV14" s="133"/>
      <c r="AW14" s="133">
        <v>21.477250000000002</v>
      </c>
      <c r="AX14" s="343">
        <v>63.415900000000001</v>
      </c>
      <c r="AY14" s="133"/>
      <c r="AZ14" s="133"/>
      <c r="BA14" s="133"/>
      <c r="BB14" s="133"/>
      <c r="BC14" s="133"/>
      <c r="BD14" s="133"/>
      <c r="BE14" s="133"/>
      <c r="BF14" s="133">
        <v>178.52956</v>
      </c>
      <c r="BG14" s="133">
        <v>178.52956</v>
      </c>
      <c r="BH14" s="133">
        <v>178.52956</v>
      </c>
      <c r="BI14" s="133">
        <v>267.79433</v>
      </c>
      <c r="BJ14" s="133">
        <v>69.971130000000002</v>
      </c>
      <c r="BK14" s="133">
        <v>34.985570000000003</v>
      </c>
      <c r="BL14" s="133">
        <v>0.23200000000000001</v>
      </c>
      <c r="BM14" s="133">
        <v>18.46</v>
      </c>
      <c r="BN14" s="133">
        <v>19.16</v>
      </c>
      <c r="BO14" s="133">
        <v>2.69</v>
      </c>
      <c r="BP14" s="133">
        <v>0.55000000000000004</v>
      </c>
      <c r="BQ14" s="343">
        <v>6.8787000000000003</v>
      </c>
      <c r="BR14" s="343">
        <v>8.1736000000000004</v>
      </c>
      <c r="BS14" s="343">
        <v>59.451259999999998</v>
      </c>
      <c r="BT14" s="343"/>
      <c r="BU14" s="343"/>
      <c r="BV14" s="343"/>
      <c r="BW14" s="343"/>
      <c r="BX14" s="133">
        <v>48.868029999999997</v>
      </c>
      <c r="BY14" s="133"/>
      <c r="BZ14" s="133">
        <v>194.44479000000001</v>
      </c>
      <c r="CA14" s="133">
        <v>194.44479000000001</v>
      </c>
      <c r="CB14" s="133">
        <v>194.44479000000001</v>
      </c>
      <c r="CC14" s="133">
        <v>291.66717999999997</v>
      </c>
      <c r="CD14" s="133">
        <v>209.70738</v>
      </c>
      <c r="CE14" s="133">
        <v>104.85369</v>
      </c>
      <c r="CF14" s="133">
        <v>154.50013999999999</v>
      </c>
      <c r="CG14" s="133">
        <v>3.2402199999999999</v>
      </c>
      <c r="CH14" s="133">
        <v>185.73103</v>
      </c>
      <c r="CI14" s="133">
        <v>185.73103</v>
      </c>
      <c r="CJ14" s="133">
        <v>185.73103</v>
      </c>
      <c r="CK14" s="133">
        <v>189.51328000000001</v>
      </c>
      <c r="CL14" s="133">
        <v>94.756640000000004</v>
      </c>
      <c r="CM14" s="133"/>
      <c r="CN14" s="133"/>
      <c r="CO14" s="133"/>
      <c r="CP14" s="133"/>
      <c r="CQ14" s="133"/>
      <c r="CR14" s="133"/>
      <c r="CS14" s="133"/>
      <c r="CT14" s="133">
        <v>107.0147</v>
      </c>
      <c r="CU14" s="133">
        <v>0</v>
      </c>
      <c r="CV14" s="133">
        <v>15.91408</v>
      </c>
      <c r="CW14" s="133">
        <v>60.427019999999999</v>
      </c>
      <c r="CX14" s="133">
        <v>6.39</v>
      </c>
      <c r="CY14" s="133"/>
      <c r="CZ14" s="133"/>
      <c r="DA14" s="133"/>
      <c r="DB14" s="133">
        <v>30</v>
      </c>
      <c r="DC14" s="133"/>
      <c r="DD14" s="133">
        <v>13</v>
      </c>
      <c r="DE14" s="133">
        <v>15</v>
      </c>
      <c r="DF14" s="133">
        <v>2.7989999999999999</v>
      </c>
      <c r="DG14" s="133">
        <v>1.4</v>
      </c>
      <c r="DH14" s="133">
        <v>1.2</v>
      </c>
      <c r="DI14" s="133">
        <v>2.2000000000000002</v>
      </c>
      <c r="DJ14" s="133">
        <v>7.2</v>
      </c>
      <c r="DK14" s="133">
        <v>11.143700000000001</v>
      </c>
      <c r="DL14" s="133">
        <v>8</v>
      </c>
      <c r="DM14" s="133">
        <v>10.752689999999999</v>
      </c>
      <c r="DN14" s="133">
        <v>6.4</v>
      </c>
      <c r="DO14" s="133">
        <v>16.617789999999999</v>
      </c>
      <c r="DP14" s="133">
        <v>3.6</v>
      </c>
      <c r="DQ14" s="133">
        <v>6</v>
      </c>
      <c r="DR14" s="133">
        <v>2.8</v>
      </c>
      <c r="DS14" s="133">
        <v>1.5</v>
      </c>
      <c r="DT14" s="133">
        <v>5.6</v>
      </c>
      <c r="DU14" s="133">
        <v>5</v>
      </c>
      <c r="DV14" s="133">
        <v>5.5</v>
      </c>
      <c r="DW14" s="133">
        <v>5.7</v>
      </c>
      <c r="DX14" s="133">
        <v>3.5</v>
      </c>
      <c r="DY14" s="133">
        <v>2.5</v>
      </c>
      <c r="DZ14" s="133">
        <v>10</v>
      </c>
      <c r="EA14" s="133">
        <v>12.218959999999999</v>
      </c>
      <c r="EB14" s="133">
        <v>16.813289999999999</v>
      </c>
      <c r="EC14" s="133">
        <v>19.550339999999998</v>
      </c>
      <c r="ED14" s="133">
        <v>37.57996</v>
      </c>
      <c r="EE14" s="133">
        <v>0</v>
      </c>
      <c r="EF14" s="133">
        <v>8.33</v>
      </c>
      <c r="EG14" s="133">
        <v>9.6</v>
      </c>
      <c r="EH14" s="133">
        <v>10.752689999999999</v>
      </c>
      <c r="EI14" s="133">
        <v>15.640269999999999</v>
      </c>
      <c r="EJ14" s="133">
        <v>7</v>
      </c>
      <c r="EK14" s="133">
        <v>9</v>
      </c>
      <c r="EL14" s="133">
        <v>0.54</v>
      </c>
      <c r="EM14" s="133">
        <v>1.05</v>
      </c>
      <c r="EN14" s="133">
        <v>7.5999999999999998E-2</v>
      </c>
      <c r="EO14" s="133">
        <v>9.6000000000000002E-2</v>
      </c>
      <c r="EP14" s="133">
        <v>2.7E-2</v>
      </c>
      <c r="EQ14" s="133">
        <v>0.114</v>
      </c>
      <c r="ER14" s="133">
        <v>0.10100000000000001</v>
      </c>
      <c r="ES14" s="133">
        <v>0</v>
      </c>
      <c r="ET14" s="133">
        <v>11.992000000000001</v>
      </c>
      <c r="EU14" s="133">
        <v>32.158000000000001</v>
      </c>
      <c r="EV14" s="133">
        <v>7.6479999999999997</v>
      </c>
      <c r="EW14" s="133">
        <v>11.807</v>
      </c>
      <c r="EX14" s="133">
        <v>19.562000000000001</v>
      </c>
      <c r="EY14" s="133">
        <v>10.103999999999999</v>
      </c>
      <c r="EZ14" s="133">
        <v>0</v>
      </c>
      <c r="FA14" s="133">
        <v>5.5</v>
      </c>
      <c r="FB14" s="133">
        <v>5.7</v>
      </c>
      <c r="FC14" s="133">
        <v>10.20528</v>
      </c>
      <c r="FD14" s="133">
        <v>4.5</v>
      </c>
      <c r="FE14" s="133">
        <v>27</v>
      </c>
      <c r="FF14" s="133">
        <v>18</v>
      </c>
      <c r="FG14" s="133">
        <v>7.5</v>
      </c>
      <c r="FH14" s="133"/>
      <c r="FI14" s="133"/>
      <c r="FJ14" s="133">
        <v>6061.4054499999993</v>
      </c>
      <c r="FK14" s="133">
        <v>5961.6706899999999</v>
      </c>
      <c r="FL14" s="133">
        <v>6139.8106900000002</v>
      </c>
      <c r="FM14" s="133">
        <v>178.14</v>
      </c>
      <c r="FN14" s="133"/>
      <c r="FO14" s="133">
        <v>2812.6137399999998</v>
      </c>
      <c r="FP14" s="133">
        <v>629.70267999999999</v>
      </c>
      <c r="FQ14" s="133">
        <v>301.50463000000002</v>
      </c>
      <c r="FR14" s="133">
        <v>208.77832000000001</v>
      </c>
      <c r="FS14" s="133">
        <v>291.98412999999999</v>
      </c>
      <c r="FT14" s="133">
        <v>536.47154999999998</v>
      </c>
      <c r="FU14" s="133">
        <v>1052.54528</v>
      </c>
      <c r="FV14" s="133">
        <v>547.69650000000001</v>
      </c>
      <c r="FW14" s="133">
        <v>363.85860000000002</v>
      </c>
      <c r="FX14" s="133">
        <v>289.13524000000001</v>
      </c>
      <c r="FY14" s="133">
        <v>-3.4592999999999998</v>
      </c>
      <c r="FZ14" s="133">
        <v>1025.05142</v>
      </c>
      <c r="GA14" s="133">
        <v>35.900550000000003</v>
      </c>
      <c r="GB14" s="133">
        <v>37.628610000000002</v>
      </c>
      <c r="GC14" s="133">
        <v>41.329619999999998</v>
      </c>
      <c r="GD14" s="133" t="s">
        <v>361</v>
      </c>
      <c r="GE14" s="133">
        <v>3185.4350800000002</v>
      </c>
      <c r="GF14" s="133">
        <v>556.33519000000001</v>
      </c>
      <c r="GG14" s="133">
        <v>556.33519000000001</v>
      </c>
      <c r="GH14" s="133"/>
      <c r="GI14" s="133"/>
      <c r="GJ14" s="133">
        <v>3305.8221800000001</v>
      </c>
      <c r="GK14" s="133">
        <v>942.05835999999999</v>
      </c>
      <c r="GL14" s="133">
        <v>1663.3893399999999</v>
      </c>
      <c r="GM14" s="133">
        <v>228.54080999999999</v>
      </c>
      <c r="GN14" s="133"/>
      <c r="GO14" s="133">
        <v>6061.4054499999993</v>
      </c>
      <c r="GP14" s="133">
        <v>3664.7274199999993</v>
      </c>
      <c r="GQ14" s="133">
        <v>2231.90103</v>
      </c>
      <c r="GR14" s="133">
        <v>0.64600000000000002</v>
      </c>
      <c r="GS14" s="133">
        <v>164.13100000000003</v>
      </c>
      <c r="GT14" s="133">
        <v>3664.7274199999993</v>
      </c>
      <c r="GU14" s="133">
        <v>1908.75765</v>
      </c>
      <c r="GV14" s="133">
        <v>0</v>
      </c>
      <c r="GW14" s="133">
        <v>164.13100000000003</v>
      </c>
      <c r="GX14" s="133">
        <v>5737.6160699999991</v>
      </c>
      <c r="GY14" s="133">
        <v>0</v>
      </c>
      <c r="GZ14" s="133">
        <v>323.14338000000004</v>
      </c>
      <c r="HA14" s="133">
        <v>0.64600000000000002</v>
      </c>
      <c r="HB14" s="133"/>
      <c r="HC14" s="133">
        <v>323.78938000000005</v>
      </c>
    </row>
    <row r="15" spans="1:218" s="60" customFormat="1" ht="12.75" x14ac:dyDescent="0.2">
      <c r="A15" s="342" t="str">
        <f>+REPROGRAMADO!B15</f>
        <v>JUE</v>
      </c>
      <c r="B15" s="71">
        <v>0.22916666666666666</v>
      </c>
      <c r="C15" s="133">
        <v>413.73271</v>
      </c>
      <c r="D15" s="133">
        <v>131.83951999999999</v>
      </c>
      <c r="E15" s="133"/>
      <c r="F15" s="133">
        <v>20.470829999999999</v>
      </c>
      <c r="G15" s="133">
        <v>83.141210000000001</v>
      </c>
      <c r="H15" s="133">
        <v>66.802269999999993</v>
      </c>
      <c r="I15" s="133">
        <v>67.593350000000001</v>
      </c>
      <c r="J15" s="133">
        <v>27.834849999999999</v>
      </c>
      <c r="K15" s="133">
        <v>0.6</v>
      </c>
      <c r="L15" s="133"/>
      <c r="M15" s="133">
        <v>0</v>
      </c>
      <c r="N15" s="133"/>
      <c r="O15" s="133"/>
      <c r="P15" s="133">
        <v>149.11167</v>
      </c>
      <c r="Q15" s="133">
        <v>149.11167</v>
      </c>
      <c r="R15" s="133">
        <v>149.11167</v>
      </c>
      <c r="S15" s="133">
        <v>5</v>
      </c>
      <c r="T15" s="133">
        <v>4.2370000000000001</v>
      </c>
      <c r="U15" s="133">
        <v>33</v>
      </c>
      <c r="V15" s="133">
        <v>73.019549999999995</v>
      </c>
      <c r="W15" s="133">
        <v>16.95936</v>
      </c>
      <c r="X15" s="133">
        <v>20.470829999999999</v>
      </c>
      <c r="Y15" s="133">
        <v>98</v>
      </c>
      <c r="Z15" s="133">
        <v>16</v>
      </c>
      <c r="AA15" s="133">
        <v>3.8533499999999998</v>
      </c>
      <c r="AB15" s="133">
        <v>4.1034499999999996</v>
      </c>
      <c r="AC15" s="133">
        <v>43.80059</v>
      </c>
      <c r="AD15" s="133">
        <v>3.2822300000000002</v>
      </c>
      <c r="AE15" s="133">
        <v>3.0992700000000002</v>
      </c>
      <c r="AF15" s="133"/>
      <c r="AG15" s="133"/>
      <c r="AH15" s="133"/>
      <c r="AI15" s="133"/>
      <c r="AJ15" s="133"/>
      <c r="AK15" s="343"/>
      <c r="AL15" s="343">
        <v>85</v>
      </c>
      <c r="AM15" s="343"/>
      <c r="AN15" s="133">
        <v>193.27</v>
      </c>
      <c r="AO15" s="133">
        <v>67.096919999999997</v>
      </c>
      <c r="AP15" s="133">
        <v>8</v>
      </c>
      <c r="AQ15" s="133">
        <v>4.9640000000000004</v>
      </c>
      <c r="AR15" s="133">
        <v>0</v>
      </c>
      <c r="AS15" s="133">
        <v>88.020820000000001</v>
      </c>
      <c r="AT15" s="133">
        <v>110.41591</v>
      </c>
      <c r="AU15" s="133">
        <v>3.8466300000000002</v>
      </c>
      <c r="AV15" s="133"/>
      <c r="AW15" s="133">
        <v>21.477250000000002</v>
      </c>
      <c r="AX15" s="343">
        <v>63.415900000000001</v>
      </c>
      <c r="AY15" s="133"/>
      <c r="AZ15" s="133"/>
      <c r="BA15" s="133"/>
      <c r="BB15" s="133"/>
      <c r="BC15" s="133"/>
      <c r="BD15" s="133"/>
      <c r="BE15" s="133"/>
      <c r="BF15" s="133">
        <v>178.52956</v>
      </c>
      <c r="BG15" s="133">
        <v>178.52956</v>
      </c>
      <c r="BH15" s="133">
        <v>178.52956</v>
      </c>
      <c r="BI15" s="133">
        <v>267.79433</v>
      </c>
      <c r="BJ15" s="133">
        <v>69.971130000000002</v>
      </c>
      <c r="BK15" s="133">
        <v>34.985570000000003</v>
      </c>
      <c r="BL15" s="133">
        <v>2.8050000000000002</v>
      </c>
      <c r="BM15" s="133">
        <v>28.98</v>
      </c>
      <c r="BN15" s="133">
        <v>28.88</v>
      </c>
      <c r="BO15" s="133">
        <v>4.38</v>
      </c>
      <c r="BP15" s="133">
        <v>0.98</v>
      </c>
      <c r="BQ15" s="343">
        <v>6.8787000000000003</v>
      </c>
      <c r="BR15" s="343">
        <v>15.021509999999999</v>
      </c>
      <c r="BS15" s="343">
        <v>88.304419999999993</v>
      </c>
      <c r="BT15" s="343"/>
      <c r="BU15" s="343"/>
      <c r="BV15" s="343"/>
      <c r="BW15" s="343"/>
      <c r="BX15" s="133">
        <v>51.1511</v>
      </c>
      <c r="BY15" s="133"/>
      <c r="BZ15" s="133">
        <v>194.44479000000001</v>
      </c>
      <c r="CA15" s="133">
        <v>194.44479000000001</v>
      </c>
      <c r="CB15" s="133">
        <v>194.44479000000001</v>
      </c>
      <c r="CC15" s="133">
        <v>291.66717999999997</v>
      </c>
      <c r="CD15" s="133">
        <v>209.70738</v>
      </c>
      <c r="CE15" s="133">
        <v>104.85369</v>
      </c>
      <c r="CF15" s="133">
        <v>154.50013999999999</v>
      </c>
      <c r="CG15" s="133">
        <v>3.2402199999999999</v>
      </c>
      <c r="CH15" s="133">
        <v>185.73103</v>
      </c>
      <c r="CI15" s="133">
        <v>185.73103</v>
      </c>
      <c r="CJ15" s="133">
        <v>185.73103</v>
      </c>
      <c r="CK15" s="133">
        <v>189.51328000000001</v>
      </c>
      <c r="CL15" s="133">
        <v>94.756640000000004</v>
      </c>
      <c r="CM15" s="133"/>
      <c r="CN15" s="133"/>
      <c r="CO15" s="133"/>
      <c r="CP15" s="133"/>
      <c r="CQ15" s="133"/>
      <c r="CR15" s="133"/>
      <c r="CS15" s="133"/>
      <c r="CT15" s="133">
        <v>107.0147</v>
      </c>
      <c r="CU15" s="133">
        <v>0</v>
      </c>
      <c r="CV15" s="133">
        <v>15.91408</v>
      </c>
      <c r="CW15" s="133">
        <v>60.427019999999999</v>
      </c>
      <c r="CX15" s="133">
        <v>6.39</v>
      </c>
      <c r="CY15" s="133"/>
      <c r="CZ15" s="133"/>
      <c r="DA15" s="133"/>
      <c r="DB15" s="133">
        <v>30</v>
      </c>
      <c r="DC15" s="133"/>
      <c r="DD15" s="133">
        <v>13</v>
      </c>
      <c r="DE15" s="133">
        <v>15</v>
      </c>
      <c r="DF15" s="133">
        <v>2.7989999999999999</v>
      </c>
      <c r="DG15" s="133">
        <v>1.4</v>
      </c>
      <c r="DH15" s="133">
        <v>1.2</v>
      </c>
      <c r="DI15" s="133">
        <v>2.2000000000000002</v>
      </c>
      <c r="DJ15" s="133">
        <v>7.2</v>
      </c>
      <c r="DK15" s="133">
        <v>11.143700000000001</v>
      </c>
      <c r="DL15" s="133">
        <v>8</v>
      </c>
      <c r="DM15" s="133">
        <v>10.752689999999999</v>
      </c>
      <c r="DN15" s="133">
        <v>6.4</v>
      </c>
      <c r="DO15" s="133">
        <v>16.617789999999999</v>
      </c>
      <c r="DP15" s="133">
        <v>3.6</v>
      </c>
      <c r="DQ15" s="133">
        <v>6</v>
      </c>
      <c r="DR15" s="133">
        <v>2.8</v>
      </c>
      <c r="DS15" s="133">
        <v>1.5</v>
      </c>
      <c r="DT15" s="133">
        <v>5.6</v>
      </c>
      <c r="DU15" s="133">
        <v>5</v>
      </c>
      <c r="DV15" s="133">
        <v>5.5</v>
      </c>
      <c r="DW15" s="133">
        <v>5.7</v>
      </c>
      <c r="DX15" s="133">
        <v>3.5</v>
      </c>
      <c r="DY15" s="133">
        <v>2.5</v>
      </c>
      <c r="DZ15" s="133">
        <v>10</v>
      </c>
      <c r="EA15" s="133">
        <v>12.218959999999999</v>
      </c>
      <c r="EB15" s="133">
        <v>16.813289999999999</v>
      </c>
      <c r="EC15" s="133">
        <v>19.550339999999998</v>
      </c>
      <c r="ED15" s="133">
        <v>37.57996</v>
      </c>
      <c r="EE15" s="133">
        <v>0</v>
      </c>
      <c r="EF15" s="133">
        <v>8.33</v>
      </c>
      <c r="EG15" s="133">
        <v>9.6</v>
      </c>
      <c r="EH15" s="133">
        <v>10.752689999999999</v>
      </c>
      <c r="EI15" s="133">
        <v>15.640269999999999</v>
      </c>
      <c r="EJ15" s="133">
        <v>7</v>
      </c>
      <c r="EK15" s="133">
        <v>9</v>
      </c>
      <c r="EL15" s="133">
        <v>0.54</v>
      </c>
      <c r="EM15" s="133">
        <v>1.05</v>
      </c>
      <c r="EN15" s="133">
        <v>0.80400000000000005</v>
      </c>
      <c r="EO15" s="133">
        <v>0.89500000000000002</v>
      </c>
      <c r="EP15" s="133">
        <v>0.372</v>
      </c>
      <c r="EQ15" s="133">
        <v>1.8420000000000001</v>
      </c>
      <c r="ER15" s="133">
        <v>1.4510000000000001</v>
      </c>
      <c r="ES15" s="133">
        <v>0</v>
      </c>
      <c r="ET15" s="133">
        <v>12.218</v>
      </c>
      <c r="EU15" s="133">
        <v>32.561999999999998</v>
      </c>
      <c r="EV15" s="133">
        <v>7.9269999999999996</v>
      </c>
      <c r="EW15" s="133">
        <v>12.023999999999999</v>
      </c>
      <c r="EX15" s="133">
        <v>18.431000000000001</v>
      </c>
      <c r="EY15" s="133">
        <v>11.484999999999999</v>
      </c>
      <c r="EZ15" s="133">
        <v>0</v>
      </c>
      <c r="FA15" s="133">
        <v>5.5</v>
      </c>
      <c r="FB15" s="133">
        <v>5.7</v>
      </c>
      <c r="FC15" s="133">
        <v>10.18573</v>
      </c>
      <c r="FD15" s="133">
        <v>4.5</v>
      </c>
      <c r="FE15" s="133">
        <v>27</v>
      </c>
      <c r="FF15" s="133">
        <v>18</v>
      </c>
      <c r="FG15" s="133">
        <v>7.5</v>
      </c>
      <c r="FH15" s="133"/>
      <c r="FI15" s="133"/>
      <c r="FJ15" s="133">
        <v>6169.4147299999977</v>
      </c>
      <c r="FK15" s="133">
        <v>6077.5573700000004</v>
      </c>
      <c r="FL15" s="133">
        <v>6247.80044</v>
      </c>
      <c r="FM15" s="133">
        <v>170.24306999999999</v>
      </c>
      <c r="FN15" s="133"/>
      <c r="FO15" s="133">
        <v>2694.3196899999998</v>
      </c>
      <c r="FP15" s="133">
        <v>644.34820999999999</v>
      </c>
      <c r="FQ15" s="133">
        <v>333.98352999999997</v>
      </c>
      <c r="FR15" s="133">
        <v>215.28709000000001</v>
      </c>
      <c r="FS15" s="133">
        <v>306.18072000000001</v>
      </c>
      <c r="FT15" s="133">
        <v>512.06975</v>
      </c>
      <c r="FU15" s="133">
        <v>1003.4006900000001</v>
      </c>
      <c r="FV15" s="133">
        <v>520.02020000000005</v>
      </c>
      <c r="FW15" s="133">
        <v>350.21924000000001</v>
      </c>
      <c r="FX15" s="133">
        <v>285.08211</v>
      </c>
      <c r="FY15" s="133">
        <v>-5.1093500000000001</v>
      </c>
      <c r="FZ15" s="133">
        <v>1043.2801199999999</v>
      </c>
      <c r="GA15" s="133">
        <v>36.621540000000003</v>
      </c>
      <c r="GB15" s="133">
        <v>38.291269999999997</v>
      </c>
      <c r="GC15" s="133">
        <v>41.622729999999997</v>
      </c>
      <c r="GD15" s="133" t="s">
        <v>361</v>
      </c>
      <c r="GE15" s="133">
        <v>3185.4350800000002</v>
      </c>
      <c r="GF15" s="133">
        <v>556.33519000000001</v>
      </c>
      <c r="GG15" s="133">
        <v>556.33519000000001</v>
      </c>
      <c r="GH15" s="133"/>
      <c r="GI15" s="133"/>
      <c r="GJ15" s="133">
        <v>3399.4026899999999</v>
      </c>
      <c r="GK15" s="133">
        <v>958.57826999999997</v>
      </c>
      <c r="GL15" s="133">
        <v>1662.5962199999999</v>
      </c>
      <c r="GM15" s="133">
        <v>227.22326000000001</v>
      </c>
      <c r="GN15" s="133"/>
      <c r="GO15" s="133">
        <v>6169.4147299999977</v>
      </c>
      <c r="GP15" s="133">
        <v>3664.7274199999993</v>
      </c>
      <c r="GQ15" s="133">
        <v>2296.4143099999987</v>
      </c>
      <c r="GR15" s="133">
        <v>17.405999999999999</v>
      </c>
      <c r="GS15" s="133">
        <v>190.86700000000002</v>
      </c>
      <c r="GT15" s="133">
        <v>3664.7274199999993</v>
      </c>
      <c r="GU15" s="133">
        <v>1935.2867900000001</v>
      </c>
      <c r="GV15" s="133">
        <v>0</v>
      </c>
      <c r="GW15" s="133">
        <v>190.86700000000002</v>
      </c>
      <c r="GX15" s="133">
        <v>5790.8812099999996</v>
      </c>
      <c r="GY15" s="133">
        <v>0</v>
      </c>
      <c r="GZ15" s="133">
        <v>361.12751999999995</v>
      </c>
      <c r="HA15" s="133">
        <v>17.405999999999999</v>
      </c>
      <c r="HB15" s="133"/>
      <c r="HC15" s="133">
        <v>378.53351999999995</v>
      </c>
    </row>
    <row r="16" spans="1:218" s="60" customFormat="1" ht="12.75" x14ac:dyDescent="0.2">
      <c r="A16" s="342" t="str">
        <f>+REPROGRAMADO!B16</f>
        <v>JUE</v>
      </c>
      <c r="B16" s="71">
        <v>0.25</v>
      </c>
      <c r="C16" s="133">
        <v>414.66239000000002</v>
      </c>
      <c r="D16" s="133">
        <v>132.13577000000001</v>
      </c>
      <c r="E16" s="133"/>
      <c r="F16" s="133">
        <v>20.470829999999999</v>
      </c>
      <c r="G16" s="133">
        <v>76.263339999999999</v>
      </c>
      <c r="H16" s="133">
        <v>65.984009999999998</v>
      </c>
      <c r="I16" s="133">
        <v>67.593350000000001</v>
      </c>
      <c r="J16" s="133">
        <v>27.49391</v>
      </c>
      <c r="K16" s="133">
        <v>0.6</v>
      </c>
      <c r="L16" s="133"/>
      <c r="M16" s="133">
        <v>0</v>
      </c>
      <c r="N16" s="133"/>
      <c r="O16" s="133"/>
      <c r="P16" s="133">
        <v>149.11167</v>
      </c>
      <c r="Q16" s="133">
        <v>149.11167</v>
      </c>
      <c r="R16" s="133">
        <v>149.11167</v>
      </c>
      <c r="S16" s="133">
        <v>19</v>
      </c>
      <c r="T16" s="133">
        <v>16.102</v>
      </c>
      <c r="U16" s="133">
        <v>35</v>
      </c>
      <c r="V16" s="133">
        <v>73.019549999999995</v>
      </c>
      <c r="W16" s="133">
        <v>16.95936</v>
      </c>
      <c r="X16" s="133">
        <v>20.470829999999999</v>
      </c>
      <c r="Y16" s="133">
        <v>98</v>
      </c>
      <c r="Z16" s="133">
        <v>16</v>
      </c>
      <c r="AA16" s="133">
        <v>3.8533499999999998</v>
      </c>
      <c r="AB16" s="133">
        <v>4.1034499999999996</v>
      </c>
      <c r="AC16" s="133">
        <v>43.80059</v>
      </c>
      <c r="AD16" s="133">
        <v>3.2822300000000002</v>
      </c>
      <c r="AE16" s="133">
        <v>3.0992700000000002</v>
      </c>
      <c r="AF16" s="133"/>
      <c r="AG16" s="133"/>
      <c r="AH16" s="133"/>
      <c r="AI16" s="133"/>
      <c r="AJ16" s="133"/>
      <c r="AK16" s="343"/>
      <c r="AL16" s="343">
        <v>85</v>
      </c>
      <c r="AM16" s="343"/>
      <c r="AN16" s="133">
        <v>193.27</v>
      </c>
      <c r="AO16" s="133">
        <v>67.096919999999997</v>
      </c>
      <c r="AP16" s="133">
        <v>8</v>
      </c>
      <c r="AQ16" s="133">
        <v>4.9640000000000004</v>
      </c>
      <c r="AR16" s="133">
        <v>0</v>
      </c>
      <c r="AS16" s="133">
        <v>88.020820000000001</v>
      </c>
      <c r="AT16" s="133">
        <v>110.41591</v>
      </c>
      <c r="AU16" s="133">
        <v>3.8466300000000002</v>
      </c>
      <c r="AV16" s="133"/>
      <c r="AW16" s="133">
        <v>21.477250000000002</v>
      </c>
      <c r="AX16" s="343">
        <v>63.415900000000001</v>
      </c>
      <c r="AY16" s="133"/>
      <c r="AZ16" s="133"/>
      <c r="BA16" s="133"/>
      <c r="BB16" s="133"/>
      <c r="BC16" s="133"/>
      <c r="BD16" s="133"/>
      <c r="BE16" s="133"/>
      <c r="BF16" s="133">
        <v>178.52956</v>
      </c>
      <c r="BG16" s="133">
        <v>178.52956</v>
      </c>
      <c r="BH16" s="133">
        <v>178.52956</v>
      </c>
      <c r="BI16" s="133">
        <v>267.79433</v>
      </c>
      <c r="BJ16" s="133">
        <v>69.971130000000002</v>
      </c>
      <c r="BK16" s="133">
        <v>34.985570000000003</v>
      </c>
      <c r="BL16" s="133">
        <v>9.8179999999999996</v>
      </c>
      <c r="BM16" s="133">
        <v>28.98</v>
      </c>
      <c r="BN16" s="133">
        <v>28.88</v>
      </c>
      <c r="BO16" s="133">
        <v>4.38</v>
      </c>
      <c r="BP16" s="133">
        <v>0.98</v>
      </c>
      <c r="BQ16" s="343">
        <v>6.8787000000000003</v>
      </c>
      <c r="BR16" s="343">
        <v>15.021509999999999</v>
      </c>
      <c r="BS16" s="343">
        <v>77.042400000000001</v>
      </c>
      <c r="BT16" s="343"/>
      <c r="BU16" s="343"/>
      <c r="BV16" s="343"/>
      <c r="BW16" s="343"/>
      <c r="BX16" s="133">
        <v>49.839649999999999</v>
      </c>
      <c r="BY16" s="133"/>
      <c r="BZ16" s="133">
        <v>194.44479000000001</v>
      </c>
      <c r="CA16" s="133">
        <v>194.44479000000001</v>
      </c>
      <c r="CB16" s="133">
        <v>194.44479000000001</v>
      </c>
      <c r="CC16" s="133">
        <v>291.66717999999997</v>
      </c>
      <c r="CD16" s="133">
        <v>209.70738</v>
      </c>
      <c r="CE16" s="133">
        <v>104.85369</v>
      </c>
      <c r="CF16" s="133">
        <v>154.50013999999999</v>
      </c>
      <c r="CG16" s="133">
        <v>3.2402199999999999</v>
      </c>
      <c r="CH16" s="133">
        <v>185.73103</v>
      </c>
      <c r="CI16" s="133">
        <v>185.73103</v>
      </c>
      <c r="CJ16" s="133">
        <v>185.73103</v>
      </c>
      <c r="CK16" s="133">
        <v>189.51328000000001</v>
      </c>
      <c r="CL16" s="133">
        <v>94.756640000000004</v>
      </c>
      <c r="CM16" s="133"/>
      <c r="CN16" s="133"/>
      <c r="CO16" s="133"/>
      <c r="CP16" s="133"/>
      <c r="CQ16" s="133"/>
      <c r="CR16" s="133"/>
      <c r="CS16" s="133"/>
      <c r="CT16" s="133">
        <v>107.0147</v>
      </c>
      <c r="CU16" s="133">
        <v>0</v>
      </c>
      <c r="CV16" s="133">
        <v>15.91408</v>
      </c>
      <c r="CW16" s="133">
        <v>60.427019999999999</v>
      </c>
      <c r="CX16" s="133">
        <v>6.39</v>
      </c>
      <c r="CY16" s="133"/>
      <c r="CZ16" s="133"/>
      <c r="DA16" s="133"/>
      <c r="DB16" s="133">
        <v>30</v>
      </c>
      <c r="DC16" s="133"/>
      <c r="DD16" s="133">
        <v>13</v>
      </c>
      <c r="DE16" s="133">
        <v>15</v>
      </c>
      <c r="DF16" s="133">
        <v>2.7989999999999999</v>
      </c>
      <c r="DG16" s="133">
        <v>1.4</v>
      </c>
      <c r="DH16" s="133">
        <v>1.2</v>
      </c>
      <c r="DI16" s="133">
        <v>2.2000000000000002</v>
      </c>
      <c r="DJ16" s="133">
        <v>7.2</v>
      </c>
      <c r="DK16" s="133">
        <v>11.143700000000001</v>
      </c>
      <c r="DL16" s="133">
        <v>8</v>
      </c>
      <c r="DM16" s="133">
        <v>10.752689999999999</v>
      </c>
      <c r="DN16" s="133">
        <v>6.4</v>
      </c>
      <c r="DO16" s="133">
        <v>16.617789999999999</v>
      </c>
      <c r="DP16" s="133">
        <v>3.6</v>
      </c>
      <c r="DQ16" s="133">
        <v>6</v>
      </c>
      <c r="DR16" s="133">
        <v>2.8</v>
      </c>
      <c r="DS16" s="133">
        <v>1.5</v>
      </c>
      <c r="DT16" s="133">
        <v>5.6</v>
      </c>
      <c r="DU16" s="133">
        <v>5</v>
      </c>
      <c r="DV16" s="133">
        <v>5.5</v>
      </c>
      <c r="DW16" s="133">
        <v>5.7</v>
      </c>
      <c r="DX16" s="133">
        <v>3.5</v>
      </c>
      <c r="DY16" s="133">
        <v>2.5</v>
      </c>
      <c r="DZ16" s="133">
        <v>10</v>
      </c>
      <c r="EA16" s="133">
        <v>12.218959999999999</v>
      </c>
      <c r="EB16" s="133">
        <v>16.813289999999999</v>
      </c>
      <c r="EC16" s="133">
        <v>19.550339999999998</v>
      </c>
      <c r="ED16" s="133">
        <v>37.57996</v>
      </c>
      <c r="EE16" s="133">
        <v>0</v>
      </c>
      <c r="EF16" s="133">
        <v>8.33</v>
      </c>
      <c r="EG16" s="133">
        <v>9.6</v>
      </c>
      <c r="EH16" s="133">
        <v>10.752689999999999</v>
      </c>
      <c r="EI16" s="133">
        <v>15.640269999999999</v>
      </c>
      <c r="EJ16" s="133">
        <v>7</v>
      </c>
      <c r="EK16" s="133">
        <v>9</v>
      </c>
      <c r="EL16" s="133">
        <v>0.54</v>
      </c>
      <c r="EM16" s="133">
        <v>1.05</v>
      </c>
      <c r="EN16" s="133">
        <v>3.133</v>
      </c>
      <c r="EO16" s="133">
        <v>3.032</v>
      </c>
      <c r="EP16" s="133">
        <v>1.133</v>
      </c>
      <c r="EQ16" s="133">
        <v>6.9930000000000003</v>
      </c>
      <c r="ER16" s="133">
        <v>6.1340000000000003</v>
      </c>
      <c r="ES16" s="133">
        <v>0</v>
      </c>
      <c r="ET16" s="133">
        <v>12.391999999999999</v>
      </c>
      <c r="EU16" s="133">
        <v>32.229999999999997</v>
      </c>
      <c r="EV16" s="133">
        <v>8.1509999999999998</v>
      </c>
      <c r="EW16" s="133">
        <v>12.223000000000001</v>
      </c>
      <c r="EX16" s="133">
        <v>17.193000000000001</v>
      </c>
      <c r="EY16" s="133">
        <v>12.045</v>
      </c>
      <c r="EZ16" s="133">
        <v>0</v>
      </c>
      <c r="FA16" s="133">
        <v>5.5</v>
      </c>
      <c r="FB16" s="133">
        <v>5.7</v>
      </c>
      <c r="FC16" s="133">
        <v>10.17595</v>
      </c>
      <c r="FD16" s="133">
        <v>4.5</v>
      </c>
      <c r="FE16" s="133">
        <v>27</v>
      </c>
      <c r="FF16" s="133">
        <v>18</v>
      </c>
      <c r="FG16" s="133">
        <v>7.5</v>
      </c>
      <c r="FH16" s="133"/>
      <c r="FI16" s="133"/>
      <c r="FJ16" s="133">
        <v>6199.5561199999984</v>
      </c>
      <c r="FK16" s="133">
        <v>6109.8959500000001</v>
      </c>
      <c r="FL16" s="133">
        <v>6277.9320399999997</v>
      </c>
      <c r="FM16" s="133">
        <v>168.03609</v>
      </c>
      <c r="FN16" s="133"/>
      <c r="FO16" s="133">
        <v>2636.59177</v>
      </c>
      <c r="FP16" s="133">
        <v>651.49354000000005</v>
      </c>
      <c r="FQ16" s="133">
        <v>349.61772999999999</v>
      </c>
      <c r="FR16" s="133">
        <v>226.26944</v>
      </c>
      <c r="FS16" s="133">
        <v>326.60719</v>
      </c>
      <c r="FT16" s="133">
        <v>499.93036000000001</v>
      </c>
      <c r="FU16" s="133">
        <v>982.38135</v>
      </c>
      <c r="FV16" s="133">
        <v>506.22260999999997</v>
      </c>
      <c r="FW16" s="133">
        <v>339.87132000000003</v>
      </c>
      <c r="FX16" s="133">
        <v>270.13429000000002</v>
      </c>
      <c r="FY16" s="133">
        <v>-0.79415000000000002</v>
      </c>
      <c r="FZ16" s="133">
        <v>1045.13167</v>
      </c>
      <c r="GA16" s="133">
        <v>36.473460000000003</v>
      </c>
      <c r="GB16" s="133">
        <v>38.338180000000001</v>
      </c>
      <c r="GC16" s="133">
        <v>41.504860000000001</v>
      </c>
      <c r="GD16" s="133" t="s">
        <v>361</v>
      </c>
      <c r="GE16" s="133">
        <v>3185.4350800000002</v>
      </c>
      <c r="GF16" s="133">
        <v>556.33519000000001</v>
      </c>
      <c r="GG16" s="133">
        <v>556.33519000000001</v>
      </c>
      <c r="GH16" s="133"/>
      <c r="GI16" s="133"/>
      <c r="GJ16" s="133">
        <v>3407.20343</v>
      </c>
      <c r="GK16" s="133">
        <v>984.37279999999998</v>
      </c>
      <c r="GL16" s="133">
        <v>1668.9055599999999</v>
      </c>
      <c r="GM16" s="133">
        <v>217.45025000000001</v>
      </c>
      <c r="GN16" s="133"/>
      <c r="GO16" s="133">
        <v>6199.5561199999984</v>
      </c>
      <c r="GP16" s="133">
        <v>3664.7274199999993</v>
      </c>
      <c r="GQ16" s="133">
        <v>2277.0296999999991</v>
      </c>
      <c r="GR16" s="133">
        <v>65.345000000000013</v>
      </c>
      <c r="GS16" s="133">
        <v>192.45400000000001</v>
      </c>
      <c r="GT16" s="133">
        <v>3664.7274199999993</v>
      </c>
      <c r="GU16" s="133">
        <v>1928.4756499999999</v>
      </c>
      <c r="GV16" s="133">
        <v>0</v>
      </c>
      <c r="GW16" s="133">
        <v>192.45400000000001</v>
      </c>
      <c r="GX16" s="133">
        <v>5785.6570699999993</v>
      </c>
      <c r="GY16" s="133">
        <v>0</v>
      </c>
      <c r="GZ16" s="133">
        <v>348.55405000000002</v>
      </c>
      <c r="HA16" s="133">
        <v>65.345000000000013</v>
      </c>
      <c r="HB16" s="133"/>
      <c r="HC16" s="133">
        <v>413.89905000000005</v>
      </c>
    </row>
    <row r="17" spans="1:211" s="60" customFormat="1" ht="12.75" x14ac:dyDescent="0.2">
      <c r="A17" s="342" t="str">
        <f>+REPROGRAMADO!B17</f>
        <v>JUE</v>
      </c>
      <c r="B17" s="71">
        <v>0.27083333333333331</v>
      </c>
      <c r="C17" s="133">
        <v>455.92424</v>
      </c>
      <c r="D17" s="133">
        <v>145.28421</v>
      </c>
      <c r="E17" s="133"/>
      <c r="F17" s="133">
        <v>110</v>
      </c>
      <c r="G17" s="133">
        <v>74.15625</v>
      </c>
      <c r="H17" s="133">
        <v>65.984009999999998</v>
      </c>
      <c r="I17" s="133">
        <v>67.593350000000001</v>
      </c>
      <c r="J17" s="133">
        <v>27.49391</v>
      </c>
      <c r="K17" s="133">
        <v>0.6</v>
      </c>
      <c r="L17" s="133"/>
      <c r="M17" s="133">
        <v>0</v>
      </c>
      <c r="N17" s="133"/>
      <c r="O17" s="133"/>
      <c r="P17" s="133">
        <v>149.11167</v>
      </c>
      <c r="Q17" s="133">
        <v>149.11167</v>
      </c>
      <c r="R17" s="133">
        <v>149.11167</v>
      </c>
      <c r="S17" s="133">
        <v>46</v>
      </c>
      <c r="T17" s="133">
        <v>38.982999999999997</v>
      </c>
      <c r="U17" s="133">
        <v>38</v>
      </c>
      <c r="V17" s="133">
        <v>73.019549999999995</v>
      </c>
      <c r="W17" s="133">
        <v>16.95936</v>
      </c>
      <c r="X17" s="133">
        <v>81.883319999999998</v>
      </c>
      <c r="Y17" s="133">
        <v>98</v>
      </c>
      <c r="Z17" s="133">
        <v>16</v>
      </c>
      <c r="AA17" s="133">
        <v>3.8533499999999998</v>
      </c>
      <c r="AB17" s="133">
        <v>4.1034499999999996</v>
      </c>
      <c r="AC17" s="133">
        <v>43.80059</v>
      </c>
      <c r="AD17" s="133">
        <v>3.2822300000000002</v>
      </c>
      <c r="AE17" s="133">
        <v>3.0992700000000002</v>
      </c>
      <c r="AF17" s="133"/>
      <c r="AG17" s="133"/>
      <c r="AH17" s="133"/>
      <c r="AI17" s="133"/>
      <c r="AJ17" s="133"/>
      <c r="AK17" s="343"/>
      <c r="AL17" s="343">
        <v>85</v>
      </c>
      <c r="AM17" s="343"/>
      <c r="AN17" s="133">
        <v>193.27</v>
      </c>
      <c r="AO17" s="133">
        <v>67.096919999999997</v>
      </c>
      <c r="AP17" s="133">
        <v>8</v>
      </c>
      <c r="AQ17" s="133">
        <v>4.9640000000000004</v>
      </c>
      <c r="AR17" s="133">
        <v>0</v>
      </c>
      <c r="AS17" s="133">
        <v>0</v>
      </c>
      <c r="AT17" s="133">
        <v>110.41591</v>
      </c>
      <c r="AU17" s="133">
        <v>3.8466300000000002</v>
      </c>
      <c r="AV17" s="133"/>
      <c r="AW17" s="133">
        <v>21.477250000000002</v>
      </c>
      <c r="AX17" s="343">
        <v>63.415900000000001</v>
      </c>
      <c r="AY17" s="133"/>
      <c r="AZ17" s="133"/>
      <c r="BA17" s="133"/>
      <c r="BB17" s="133"/>
      <c r="BC17" s="133"/>
      <c r="BD17" s="133"/>
      <c r="BE17" s="133"/>
      <c r="BF17" s="133">
        <v>178.52956</v>
      </c>
      <c r="BG17" s="133">
        <v>178.52956</v>
      </c>
      <c r="BH17" s="133">
        <v>178.52956</v>
      </c>
      <c r="BI17" s="133">
        <v>267.79433</v>
      </c>
      <c r="BJ17" s="133">
        <v>69.971130000000002</v>
      </c>
      <c r="BK17" s="133">
        <v>34.985570000000003</v>
      </c>
      <c r="BL17" s="133">
        <v>18.082000000000001</v>
      </c>
      <c r="BM17" s="133">
        <v>39.19</v>
      </c>
      <c r="BN17" s="133">
        <v>40.299999999999997</v>
      </c>
      <c r="BO17" s="133">
        <v>5.9</v>
      </c>
      <c r="BP17" s="133">
        <v>1.27</v>
      </c>
      <c r="BQ17" s="343">
        <v>6.8787000000000003</v>
      </c>
      <c r="BR17" s="343">
        <v>15.02148</v>
      </c>
      <c r="BS17" s="343">
        <v>66.503410000000002</v>
      </c>
      <c r="BT17" s="343"/>
      <c r="BU17" s="343"/>
      <c r="BV17" s="343"/>
      <c r="BW17" s="343"/>
      <c r="BX17" s="133">
        <v>49.742959999999997</v>
      </c>
      <c r="BY17" s="133"/>
      <c r="BZ17" s="133">
        <v>194.44479000000001</v>
      </c>
      <c r="CA17" s="133">
        <v>194.44479000000001</v>
      </c>
      <c r="CB17" s="133">
        <v>194.44479000000001</v>
      </c>
      <c r="CC17" s="133">
        <v>291.66717999999997</v>
      </c>
      <c r="CD17" s="133">
        <v>209.70738</v>
      </c>
      <c r="CE17" s="133">
        <v>104.85369</v>
      </c>
      <c r="CF17" s="133">
        <v>90.847470000000001</v>
      </c>
      <c r="CG17" s="133">
        <v>3.2402199999999999</v>
      </c>
      <c r="CH17" s="133">
        <v>185.73103</v>
      </c>
      <c r="CI17" s="133">
        <v>185.73103</v>
      </c>
      <c r="CJ17" s="133">
        <v>185.73103</v>
      </c>
      <c r="CK17" s="133">
        <v>189.51328000000001</v>
      </c>
      <c r="CL17" s="133">
        <v>94.756640000000004</v>
      </c>
      <c r="CM17" s="133"/>
      <c r="CN17" s="133"/>
      <c r="CO17" s="133"/>
      <c r="CP17" s="133"/>
      <c r="CQ17" s="133"/>
      <c r="CR17" s="133"/>
      <c r="CS17" s="133"/>
      <c r="CT17" s="133">
        <v>112.32550999999999</v>
      </c>
      <c r="CU17" s="133">
        <v>0</v>
      </c>
      <c r="CV17" s="133">
        <v>15.91408</v>
      </c>
      <c r="CW17" s="133">
        <v>60.427019999999999</v>
      </c>
      <c r="CX17" s="133">
        <v>6.39</v>
      </c>
      <c r="CY17" s="133"/>
      <c r="CZ17" s="133"/>
      <c r="DA17" s="133"/>
      <c r="DB17" s="133">
        <v>30</v>
      </c>
      <c r="DC17" s="133"/>
      <c r="DD17" s="133">
        <v>13</v>
      </c>
      <c r="DE17" s="133">
        <v>15</v>
      </c>
      <c r="DF17" s="133">
        <v>2.7989999999999999</v>
      </c>
      <c r="DG17" s="133">
        <v>1.4</v>
      </c>
      <c r="DH17" s="133">
        <v>1.2</v>
      </c>
      <c r="DI17" s="133">
        <v>2.2000000000000002</v>
      </c>
      <c r="DJ17" s="133">
        <v>7.2</v>
      </c>
      <c r="DK17" s="133">
        <v>11.143700000000001</v>
      </c>
      <c r="DL17" s="133">
        <v>8</v>
      </c>
      <c r="DM17" s="133">
        <v>10.752689999999999</v>
      </c>
      <c r="DN17" s="133">
        <v>6.4</v>
      </c>
      <c r="DO17" s="133">
        <v>16.617789999999999</v>
      </c>
      <c r="DP17" s="133">
        <v>3.6</v>
      </c>
      <c r="DQ17" s="133">
        <v>6</v>
      </c>
      <c r="DR17" s="133">
        <v>2.8</v>
      </c>
      <c r="DS17" s="133">
        <v>1.5</v>
      </c>
      <c r="DT17" s="133">
        <v>5.6</v>
      </c>
      <c r="DU17" s="133">
        <v>5</v>
      </c>
      <c r="DV17" s="133">
        <v>5.5</v>
      </c>
      <c r="DW17" s="133">
        <v>5.7</v>
      </c>
      <c r="DX17" s="133">
        <v>3.5</v>
      </c>
      <c r="DY17" s="133">
        <v>2.5</v>
      </c>
      <c r="DZ17" s="133">
        <v>10</v>
      </c>
      <c r="EA17" s="133">
        <v>12.218959999999999</v>
      </c>
      <c r="EB17" s="133">
        <v>16.813289999999999</v>
      </c>
      <c r="EC17" s="133">
        <v>19.550339999999998</v>
      </c>
      <c r="ED17" s="133">
        <v>37.57996</v>
      </c>
      <c r="EE17" s="133">
        <v>0</v>
      </c>
      <c r="EF17" s="133">
        <v>8.33</v>
      </c>
      <c r="EG17" s="133">
        <v>9.6</v>
      </c>
      <c r="EH17" s="133">
        <v>10.752689999999999</v>
      </c>
      <c r="EI17" s="133">
        <v>15.640269999999999</v>
      </c>
      <c r="EJ17" s="133">
        <v>7</v>
      </c>
      <c r="EK17" s="133">
        <v>9</v>
      </c>
      <c r="EL17" s="133">
        <v>0.54</v>
      </c>
      <c r="EM17" s="133">
        <v>1.05</v>
      </c>
      <c r="EN17" s="133">
        <v>5.8620000000000001</v>
      </c>
      <c r="EO17" s="133">
        <v>5.6050000000000004</v>
      </c>
      <c r="EP17" s="133">
        <v>2.3220000000000001</v>
      </c>
      <c r="EQ17" s="133">
        <v>13.291</v>
      </c>
      <c r="ER17" s="133">
        <v>11.162000000000001</v>
      </c>
      <c r="ES17" s="133">
        <v>0.03</v>
      </c>
      <c r="ET17" s="133">
        <v>12.372999999999999</v>
      </c>
      <c r="EU17" s="133">
        <v>29.791</v>
      </c>
      <c r="EV17" s="133">
        <v>8.2070000000000007</v>
      </c>
      <c r="EW17" s="133">
        <v>12.363</v>
      </c>
      <c r="EX17" s="133">
        <v>15.734</v>
      </c>
      <c r="EY17" s="133">
        <v>9.923</v>
      </c>
      <c r="EZ17" s="133">
        <v>0</v>
      </c>
      <c r="FA17" s="133">
        <v>5.5</v>
      </c>
      <c r="FB17" s="133">
        <v>5.7</v>
      </c>
      <c r="FC17" s="133">
        <v>10.30303</v>
      </c>
      <c r="FD17" s="133">
        <v>4.5</v>
      </c>
      <c r="FE17" s="133">
        <v>27</v>
      </c>
      <c r="FF17" s="133">
        <v>18</v>
      </c>
      <c r="FG17" s="133">
        <v>7.5</v>
      </c>
      <c r="FH17" s="133"/>
      <c r="FI17" s="133"/>
      <c r="FJ17" s="133">
        <v>6342.3915899999993</v>
      </c>
      <c r="FK17" s="133">
        <v>6253.45766</v>
      </c>
      <c r="FL17" s="133">
        <v>6420.8945999999996</v>
      </c>
      <c r="FM17" s="133">
        <v>167.43693999999999</v>
      </c>
      <c r="FN17" s="133"/>
      <c r="FO17" s="133">
        <v>2553.5649699999999</v>
      </c>
      <c r="FP17" s="133">
        <v>662.12532999999996</v>
      </c>
      <c r="FQ17" s="133">
        <v>379.94909000000001</v>
      </c>
      <c r="FR17" s="133">
        <v>243.34938</v>
      </c>
      <c r="FS17" s="133">
        <v>347.05971</v>
      </c>
      <c r="FT17" s="133">
        <v>467.90228999999999</v>
      </c>
      <c r="FU17" s="133">
        <v>951.54039</v>
      </c>
      <c r="FV17" s="133">
        <v>482.29084999999998</v>
      </c>
      <c r="FW17" s="133">
        <v>322.40001999999998</v>
      </c>
      <c r="FX17" s="133">
        <v>246.68825000000001</v>
      </c>
      <c r="FY17" s="133">
        <v>-4.8073600000000001</v>
      </c>
      <c r="FZ17" s="133">
        <v>1065.6996099999999</v>
      </c>
      <c r="GA17" s="133">
        <v>36.522399999999998</v>
      </c>
      <c r="GB17" s="133">
        <v>38.521540000000002</v>
      </c>
      <c r="GC17" s="133">
        <v>41.375590000000003</v>
      </c>
      <c r="GD17" s="133" t="s">
        <v>361</v>
      </c>
      <c r="GE17" s="133">
        <v>3185.4350800000002</v>
      </c>
      <c r="GF17" s="133">
        <v>556.33519000000001</v>
      </c>
      <c r="GG17" s="133">
        <v>556.33519000000001</v>
      </c>
      <c r="GH17" s="133"/>
      <c r="GI17" s="133"/>
      <c r="GJ17" s="133">
        <v>3517.3994400000001</v>
      </c>
      <c r="GK17" s="133">
        <v>1001.10033</v>
      </c>
      <c r="GL17" s="133">
        <v>1687.7846099999999</v>
      </c>
      <c r="GM17" s="133">
        <v>214.61022</v>
      </c>
      <c r="GN17" s="133"/>
      <c r="GO17" s="133">
        <v>6342.3915899999993</v>
      </c>
      <c r="GP17" s="133">
        <v>3576.7065999999991</v>
      </c>
      <c r="GQ17" s="133">
        <v>2411.2969899999989</v>
      </c>
      <c r="GR17" s="133">
        <v>141.33700000000002</v>
      </c>
      <c r="GS17" s="133">
        <v>213.05099999999999</v>
      </c>
      <c r="GT17" s="133">
        <v>3576.7065999999991</v>
      </c>
      <c r="GU17" s="133">
        <v>2073.3786500000001</v>
      </c>
      <c r="GV17" s="133">
        <v>0.03</v>
      </c>
      <c r="GW17" s="133">
        <v>213.05099999999999</v>
      </c>
      <c r="GX17" s="133">
        <v>5863.1662499999993</v>
      </c>
      <c r="GY17" s="133">
        <v>0</v>
      </c>
      <c r="GZ17" s="133">
        <v>337.91834</v>
      </c>
      <c r="HA17" s="133">
        <v>141.30700000000002</v>
      </c>
      <c r="HB17" s="133"/>
      <c r="HC17" s="133">
        <v>479.22534000000002</v>
      </c>
    </row>
    <row r="18" spans="1:211" s="60" customFormat="1" ht="12.75" x14ac:dyDescent="0.2">
      <c r="A18" s="342" t="str">
        <f>+REPROGRAMADO!B18</f>
        <v>JUE</v>
      </c>
      <c r="B18" s="71">
        <v>0.29166666666666669</v>
      </c>
      <c r="C18" s="133">
        <v>469.76137</v>
      </c>
      <c r="D18" s="133">
        <v>149.69353000000001</v>
      </c>
      <c r="E18" s="133"/>
      <c r="F18" s="133">
        <v>110</v>
      </c>
      <c r="G18" s="133">
        <v>77.8536</v>
      </c>
      <c r="H18" s="133">
        <v>65.984009999999998</v>
      </c>
      <c r="I18" s="133">
        <v>67.593350000000001</v>
      </c>
      <c r="J18" s="133">
        <v>27.49391</v>
      </c>
      <c r="K18" s="133">
        <v>0.6</v>
      </c>
      <c r="L18" s="133"/>
      <c r="M18" s="133">
        <v>0</v>
      </c>
      <c r="N18" s="133"/>
      <c r="O18" s="133"/>
      <c r="P18" s="133">
        <v>149.11167</v>
      </c>
      <c r="Q18" s="133">
        <v>149.11167</v>
      </c>
      <c r="R18" s="133">
        <v>149.11167</v>
      </c>
      <c r="S18" s="133">
        <v>85</v>
      </c>
      <c r="T18" s="133">
        <v>72.034000000000006</v>
      </c>
      <c r="U18" s="133">
        <v>41</v>
      </c>
      <c r="V18" s="133">
        <v>73.019549999999995</v>
      </c>
      <c r="W18" s="133">
        <v>16.95936</v>
      </c>
      <c r="X18" s="133">
        <v>81.883319999999998</v>
      </c>
      <c r="Y18" s="133">
        <v>98</v>
      </c>
      <c r="Z18" s="133">
        <v>16</v>
      </c>
      <c r="AA18" s="133">
        <v>3.8533499999999998</v>
      </c>
      <c r="AB18" s="133">
        <v>4.1034499999999996</v>
      </c>
      <c r="AC18" s="133">
        <v>43.80059</v>
      </c>
      <c r="AD18" s="133">
        <v>3.2822300000000002</v>
      </c>
      <c r="AE18" s="133">
        <v>3.0992700000000002</v>
      </c>
      <c r="AF18" s="133"/>
      <c r="AG18" s="133"/>
      <c r="AH18" s="133"/>
      <c r="AI18" s="133"/>
      <c r="AJ18" s="133"/>
      <c r="AK18" s="343"/>
      <c r="AL18" s="343">
        <v>85</v>
      </c>
      <c r="AM18" s="343"/>
      <c r="AN18" s="133">
        <v>193.27</v>
      </c>
      <c r="AO18" s="133">
        <v>67.096919999999997</v>
      </c>
      <c r="AP18" s="133">
        <v>8</v>
      </c>
      <c r="AQ18" s="133">
        <v>4.9640000000000004</v>
      </c>
      <c r="AR18" s="133">
        <v>0</v>
      </c>
      <c r="AS18" s="133">
        <v>0</v>
      </c>
      <c r="AT18" s="133">
        <v>110.41591</v>
      </c>
      <c r="AU18" s="133">
        <v>3.8466300000000002</v>
      </c>
      <c r="AV18" s="133"/>
      <c r="AW18" s="133">
        <v>21.477250000000002</v>
      </c>
      <c r="AX18" s="343">
        <v>67.380319999999998</v>
      </c>
      <c r="AY18" s="133"/>
      <c r="AZ18" s="133"/>
      <c r="BA18" s="133"/>
      <c r="BB18" s="133"/>
      <c r="BC18" s="133"/>
      <c r="BD18" s="133"/>
      <c r="BE18" s="133"/>
      <c r="BF18" s="133">
        <v>178.52956</v>
      </c>
      <c r="BG18" s="133">
        <v>178.52956</v>
      </c>
      <c r="BH18" s="133">
        <v>178.52956</v>
      </c>
      <c r="BI18" s="133">
        <v>267.79433</v>
      </c>
      <c r="BJ18" s="133">
        <v>69.971130000000002</v>
      </c>
      <c r="BK18" s="133">
        <v>34.985570000000003</v>
      </c>
      <c r="BL18" s="133">
        <v>26.712</v>
      </c>
      <c r="BM18" s="133">
        <v>39.19</v>
      </c>
      <c r="BN18" s="133">
        <v>40.299999999999997</v>
      </c>
      <c r="BO18" s="133">
        <v>5.9</v>
      </c>
      <c r="BP18" s="133">
        <v>1.27</v>
      </c>
      <c r="BQ18" s="343">
        <v>6.8787000000000003</v>
      </c>
      <c r="BR18" s="343">
        <v>8.1736000000000004</v>
      </c>
      <c r="BS18" s="343">
        <v>50.312089999999998</v>
      </c>
      <c r="BT18" s="343"/>
      <c r="BU18" s="343"/>
      <c r="BV18" s="343"/>
      <c r="BW18" s="343"/>
      <c r="BX18" s="133">
        <v>46.81277</v>
      </c>
      <c r="BY18" s="133"/>
      <c r="BZ18" s="133">
        <v>194.44479000000001</v>
      </c>
      <c r="CA18" s="133">
        <v>194.44479000000001</v>
      </c>
      <c r="CB18" s="133">
        <v>194.44479000000001</v>
      </c>
      <c r="CC18" s="133">
        <v>291.66717999999997</v>
      </c>
      <c r="CD18" s="133">
        <v>209.70738</v>
      </c>
      <c r="CE18" s="133">
        <v>104.85369</v>
      </c>
      <c r="CF18" s="133">
        <v>90.847470000000001</v>
      </c>
      <c r="CG18" s="133">
        <v>3.2402199999999999</v>
      </c>
      <c r="CH18" s="133">
        <v>185.73103</v>
      </c>
      <c r="CI18" s="133">
        <v>185.73103</v>
      </c>
      <c r="CJ18" s="133">
        <v>185.73103</v>
      </c>
      <c r="CK18" s="133">
        <v>189.51328000000001</v>
      </c>
      <c r="CL18" s="133">
        <v>94.756640000000004</v>
      </c>
      <c r="CM18" s="133"/>
      <c r="CN18" s="133"/>
      <c r="CO18" s="133"/>
      <c r="CP18" s="133"/>
      <c r="CQ18" s="133"/>
      <c r="CR18" s="133"/>
      <c r="CS18" s="133"/>
      <c r="CT18" s="133">
        <v>112.32550999999999</v>
      </c>
      <c r="CU18" s="133">
        <v>20.42876</v>
      </c>
      <c r="CV18" s="133">
        <v>15.91408</v>
      </c>
      <c r="CW18" s="133">
        <v>60.427019999999999</v>
      </c>
      <c r="CX18" s="133">
        <v>6.39</v>
      </c>
      <c r="CY18" s="133"/>
      <c r="CZ18" s="133"/>
      <c r="DA18" s="133"/>
      <c r="DB18" s="133">
        <v>30</v>
      </c>
      <c r="DC18" s="133"/>
      <c r="DD18" s="133">
        <v>13</v>
      </c>
      <c r="DE18" s="133">
        <v>15</v>
      </c>
      <c r="DF18" s="133">
        <v>2.7989999999999999</v>
      </c>
      <c r="DG18" s="133">
        <v>1.4</v>
      </c>
      <c r="DH18" s="133">
        <v>1.2</v>
      </c>
      <c r="DI18" s="133">
        <v>2.2000000000000002</v>
      </c>
      <c r="DJ18" s="133">
        <v>7.2</v>
      </c>
      <c r="DK18" s="133">
        <v>11.143700000000001</v>
      </c>
      <c r="DL18" s="133">
        <v>8</v>
      </c>
      <c r="DM18" s="133">
        <v>10.752689999999999</v>
      </c>
      <c r="DN18" s="133">
        <v>6.4</v>
      </c>
      <c r="DO18" s="133">
        <v>16.617789999999999</v>
      </c>
      <c r="DP18" s="133">
        <v>3.6</v>
      </c>
      <c r="DQ18" s="133">
        <v>6</v>
      </c>
      <c r="DR18" s="133">
        <v>2.8</v>
      </c>
      <c r="DS18" s="133">
        <v>1.5</v>
      </c>
      <c r="DT18" s="133">
        <v>5.6</v>
      </c>
      <c r="DU18" s="133">
        <v>5</v>
      </c>
      <c r="DV18" s="133">
        <v>5.5</v>
      </c>
      <c r="DW18" s="133">
        <v>5.7</v>
      </c>
      <c r="DX18" s="133">
        <v>3.5</v>
      </c>
      <c r="DY18" s="133">
        <v>2.5</v>
      </c>
      <c r="DZ18" s="133">
        <v>10</v>
      </c>
      <c r="EA18" s="133">
        <v>12.218959999999999</v>
      </c>
      <c r="EB18" s="133">
        <v>16.813289999999999</v>
      </c>
      <c r="EC18" s="133">
        <v>19.550339999999998</v>
      </c>
      <c r="ED18" s="133">
        <v>37.57996</v>
      </c>
      <c r="EE18" s="133">
        <v>4.7576700000000001</v>
      </c>
      <c r="EF18" s="133">
        <v>8.33</v>
      </c>
      <c r="EG18" s="133">
        <v>9.6</v>
      </c>
      <c r="EH18" s="133">
        <v>10.752689999999999</v>
      </c>
      <c r="EI18" s="133">
        <v>15.640269999999999</v>
      </c>
      <c r="EJ18" s="133">
        <v>7</v>
      </c>
      <c r="EK18" s="133">
        <v>9</v>
      </c>
      <c r="EL18" s="133">
        <v>0.54</v>
      </c>
      <c r="EM18" s="133">
        <v>1.05</v>
      </c>
      <c r="EN18" s="133">
        <v>8.4429999999999996</v>
      </c>
      <c r="EO18" s="133">
        <v>8.1579999999999995</v>
      </c>
      <c r="EP18" s="133">
        <v>4.3049999999999997</v>
      </c>
      <c r="EQ18" s="133">
        <v>16.006</v>
      </c>
      <c r="ER18" s="133">
        <v>13.282999999999999</v>
      </c>
      <c r="ES18" s="133">
        <v>0.06</v>
      </c>
      <c r="ET18" s="133">
        <v>12.398</v>
      </c>
      <c r="EU18" s="133">
        <v>28.297000000000001</v>
      </c>
      <c r="EV18" s="133">
        <v>8.4770000000000003</v>
      </c>
      <c r="EW18" s="133">
        <v>12.605</v>
      </c>
      <c r="EX18" s="133">
        <v>14.523</v>
      </c>
      <c r="EY18" s="133">
        <v>8.9640000000000004</v>
      </c>
      <c r="EZ18" s="133">
        <v>0</v>
      </c>
      <c r="FA18" s="133">
        <v>5.5</v>
      </c>
      <c r="FB18" s="133">
        <v>5.7</v>
      </c>
      <c r="FC18" s="133">
        <v>10.283480000000001</v>
      </c>
      <c r="FD18" s="133">
        <v>4.5</v>
      </c>
      <c r="FE18" s="133">
        <v>27</v>
      </c>
      <c r="FF18" s="133">
        <v>18</v>
      </c>
      <c r="FG18" s="133">
        <v>7.5</v>
      </c>
      <c r="FH18" s="133"/>
      <c r="FI18" s="133"/>
      <c r="FJ18" s="133">
        <v>6460.0538499999975</v>
      </c>
      <c r="FK18" s="133">
        <v>6376.1842699999997</v>
      </c>
      <c r="FL18" s="133">
        <v>6538.5373</v>
      </c>
      <c r="FM18" s="133">
        <v>162.35302999999999</v>
      </c>
      <c r="FN18" s="133"/>
      <c r="FO18" s="133">
        <v>2426.6737600000001</v>
      </c>
      <c r="FP18" s="133">
        <v>677.13786000000005</v>
      </c>
      <c r="FQ18" s="133">
        <v>413.70587</v>
      </c>
      <c r="FR18" s="133">
        <v>249.92102</v>
      </c>
      <c r="FS18" s="133">
        <v>357.73424</v>
      </c>
      <c r="FT18" s="133">
        <v>437.31017000000003</v>
      </c>
      <c r="FU18" s="133">
        <v>893.49021000000005</v>
      </c>
      <c r="FV18" s="133">
        <v>452.21298000000002</v>
      </c>
      <c r="FW18" s="133">
        <v>299.51339999999999</v>
      </c>
      <c r="FX18" s="133">
        <v>212.99221</v>
      </c>
      <c r="FY18" s="133">
        <v>-1.8011999999999999</v>
      </c>
      <c r="FZ18" s="133">
        <v>1082.0012999999999</v>
      </c>
      <c r="GA18" s="133">
        <v>36.623570000000001</v>
      </c>
      <c r="GB18" s="133">
        <v>38.675919999999998</v>
      </c>
      <c r="GC18" s="133">
        <v>41.197760000000002</v>
      </c>
      <c r="GD18" s="133" t="s">
        <v>361</v>
      </c>
      <c r="GE18" s="133">
        <v>3185.4350800000002</v>
      </c>
      <c r="GF18" s="133">
        <v>556.33519000000001</v>
      </c>
      <c r="GG18" s="133">
        <v>556.33519000000001</v>
      </c>
      <c r="GH18" s="133"/>
      <c r="GI18" s="133"/>
      <c r="GJ18" s="133">
        <v>3613.57123</v>
      </c>
      <c r="GK18" s="133">
        <v>1016.79138</v>
      </c>
      <c r="GL18" s="133">
        <v>1694.86103</v>
      </c>
      <c r="GM18" s="133">
        <v>213.31366</v>
      </c>
      <c r="GN18" s="133"/>
      <c r="GO18" s="133">
        <v>6460.0538499999975</v>
      </c>
      <c r="GP18" s="133">
        <v>3576.7065999999991</v>
      </c>
      <c r="GQ18" s="133">
        <v>2436.4222499999987</v>
      </c>
      <c r="GR18" s="133">
        <v>234.00099999999998</v>
      </c>
      <c r="GS18" s="133">
        <v>212.92399999999998</v>
      </c>
      <c r="GT18" s="133">
        <v>3576.7065999999991</v>
      </c>
      <c r="GU18" s="133">
        <v>2124.4732999999997</v>
      </c>
      <c r="GV18" s="133">
        <v>0.06</v>
      </c>
      <c r="GW18" s="133">
        <v>212.92399999999998</v>
      </c>
      <c r="GX18" s="133">
        <v>5914.1638999999996</v>
      </c>
      <c r="GY18" s="133">
        <v>0</v>
      </c>
      <c r="GZ18" s="133">
        <v>311.94895000000002</v>
      </c>
      <c r="HA18" s="133">
        <v>233.94099999999997</v>
      </c>
      <c r="HB18" s="133"/>
      <c r="HC18" s="133">
        <v>545.88995</v>
      </c>
    </row>
    <row r="19" spans="1:211" s="60" customFormat="1" ht="12.75" x14ac:dyDescent="0.2">
      <c r="A19" s="342" t="str">
        <f>+REPROGRAMADO!B19</f>
        <v>JUE</v>
      </c>
      <c r="B19" s="71">
        <v>0.3125</v>
      </c>
      <c r="C19" s="133">
        <v>473.74803000000003</v>
      </c>
      <c r="D19" s="133">
        <v>150.96392</v>
      </c>
      <c r="E19" s="133"/>
      <c r="F19" s="133">
        <v>110</v>
      </c>
      <c r="G19" s="133">
        <v>77.8536</v>
      </c>
      <c r="H19" s="133">
        <v>66.407910000000001</v>
      </c>
      <c r="I19" s="133">
        <v>67.593350000000001</v>
      </c>
      <c r="J19" s="133">
        <v>27.670529999999999</v>
      </c>
      <c r="K19" s="133">
        <v>0.6</v>
      </c>
      <c r="L19" s="133"/>
      <c r="M19" s="133">
        <v>0</v>
      </c>
      <c r="N19" s="133"/>
      <c r="O19" s="133"/>
      <c r="P19" s="133">
        <v>149.11167</v>
      </c>
      <c r="Q19" s="133">
        <v>149.11167</v>
      </c>
      <c r="R19" s="133">
        <v>149.11167</v>
      </c>
      <c r="S19" s="133">
        <v>113</v>
      </c>
      <c r="T19" s="133">
        <v>97.716999999999999</v>
      </c>
      <c r="U19" s="133">
        <v>40</v>
      </c>
      <c r="V19" s="133">
        <v>73.019549999999995</v>
      </c>
      <c r="W19" s="133">
        <v>16.95936</v>
      </c>
      <c r="X19" s="133">
        <v>40.941659999999999</v>
      </c>
      <c r="Y19" s="133">
        <v>98</v>
      </c>
      <c r="Z19" s="133">
        <v>16</v>
      </c>
      <c r="AA19" s="133">
        <v>3.8533499999999998</v>
      </c>
      <c r="AB19" s="133">
        <v>4.1034499999999996</v>
      </c>
      <c r="AC19" s="133">
        <v>43.80059</v>
      </c>
      <c r="AD19" s="133">
        <v>3.2822300000000002</v>
      </c>
      <c r="AE19" s="133">
        <v>3.0992700000000002</v>
      </c>
      <c r="AF19" s="133"/>
      <c r="AG19" s="133"/>
      <c r="AH19" s="133"/>
      <c r="AI19" s="133"/>
      <c r="AJ19" s="133"/>
      <c r="AK19" s="343"/>
      <c r="AL19" s="343">
        <v>85</v>
      </c>
      <c r="AM19" s="343"/>
      <c r="AN19" s="133">
        <v>193.27</v>
      </c>
      <c r="AO19" s="133">
        <v>67.096919999999997</v>
      </c>
      <c r="AP19" s="133">
        <v>8</v>
      </c>
      <c r="AQ19" s="133">
        <v>4.9640000000000004</v>
      </c>
      <c r="AR19" s="133">
        <v>0</v>
      </c>
      <c r="AS19" s="133">
        <v>0</v>
      </c>
      <c r="AT19" s="133">
        <v>110.41591</v>
      </c>
      <c r="AU19" s="133">
        <v>3.8466300000000002</v>
      </c>
      <c r="AV19" s="133"/>
      <c r="AW19" s="133">
        <v>21.477250000000002</v>
      </c>
      <c r="AX19" s="343">
        <v>101.50570999999999</v>
      </c>
      <c r="AY19" s="133"/>
      <c r="AZ19" s="133"/>
      <c r="BA19" s="133"/>
      <c r="BB19" s="133"/>
      <c r="BC19" s="133"/>
      <c r="BD19" s="133"/>
      <c r="BE19" s="133"/>
      <c r="BF19" s="133">
        <v>178.52956</v>
      </c>
      <c r="BG19" s="133">
        <v>178.52956</v>
      </c>
      <c r="BH19" s="133">
        <v>178.52956</v>
      </c>
      <c r="BI19" s="133">
        <v>267.79433</v>
      </c>
      <c r="BJ19" s="133">
        <v>69.971130000000002</v>
      </c>
      <c r="BK19" s="133">
        <v>34.985570000000003</v>
      </c>
      <c r="BL19" s="133">
        <v>31.931999999999999</v>
      </c>
      <c r="BM19" s="133">
        <v>52.8</v>
      </c>
      <c r="BN19" s="133">
        <v>51.19</v>
      </c>
      <c r="BO19" s="133">
        <v>8.24</v>
      </c>
      <c r="BP19" s="133">
        <v>1.98</v>
      </c>
      <c r="BQ19" s="343">
        <v>6.8787000000000003</v>
      </c>
      <c r="BR19" s="343">
        <v>8.1736000000000004</v>
      </c>
      <c r="BS19" s="343">
        <v>37.7089</v>
      </c>
      <c r="BT19" s="343"/>
      <c r="BU19" s="343"/>
      <c r="BV19" s="343"/>
      <c r="BW19" s="343"/>
      <c r="BX19" s="133">
        <v>45.952449999999999</v>
      </c>
      <c r="BY19" s="133"/>
      <c r="BZ19" s="133">
        <v>194.44479000000001</v>
      </c>
      <c r="CA19" s="133">
        <v>194.44479000000001</v>
      </c>
      <c r="CB19" s="133">
        <v>194.44479000000001</v>
      </c>
      <c r="CC19" s="133">
        <v>291.66717999999997</v>
      </c>
      <c r="CD19" s="133">
        <v>209.70738</v>
      </c>
      <c r="CE19" s="133">
        <v>104.85369</v>
      </c>
      <c r="CF19" s="133">
        <v>152.54510999999999</v>
      </c>
      <c r="CG19" s="133">
        <v>3.2402199999999999</v>
      </c>
      <c r="CH19" s="133">
        <v>185.73103</v>
      </c>
      <c r="CI19" s="133">
        <v>185.73103</v>
      </c>
      <c r="CJ19" s="133">
        <v>185.73103</v>
      </c>
      <c r="CK19" s="133">
        <v>189.51328000000001</v>
      </c>
      <c r="CL19" s="133">
        <v>94.756640000000004</v>
      </c>
      <c r="CM19" s="133"/>
      <c r="CN19" s="133"/>
      <c r="CO19" s="133"/>
      <c r="CP19" s="133"/>
      <c r="CQ19" s="133"/>
      <c r="CR19" s="133"/>
      <c r="CS19" s="133"/>
      <c r="CT19" s="133">
        <v>112.04036000000001</v>
      </c>
      <c r="CU19" s="133">
        <v>43.516120000000001</v>
      </c>
      <c r="CV19" s="133">
        <v>15.91408</v>
      </c>
      <c r="CW19" s="133">
        <v>60.427019999999999</v>
      </c>
      <c r="CX19" s="133">
        <v>6.39</v>
      </c>
      <c r="CY19" s="133"/>
      <c r="CZ19" s="133"/>
      <c r="DA19" s="133"/>
      <c r="DB19" s="133">
        <v>30</v>
      </c>
      <c r="DC19" s="133"/>
      <c r="DD19" s="133">
        <v>13</v>
      </c>
      <c r="DE19" s="133">
        <v>15</v>
      </c>
      <c r="DF19" s="133">
        <v>2.7989999999999999</v>
      </c>
      <c r="DG19" s="133">
        <v>1.4</v>
      </c>
      <c r="DH19" s="133">
        <v>1.2</v>
      </c>
      <c r="DI19" s="133">
        <v>2.2000000000000002</v>
      </c>
      <c r="DJ19" s="133">
        <v>7.2</v>
      </c>
      <c r="DK19" s="133">
        <v>11.143700000000001</v>
      </c>
      <c r="DL19" s="133">
        <v>8</v>
      </c>
      <c r="DM19" s="133">
        <v>10.752689999999999</v>
      </c>
      <c r="DN19" s="133">
        <v>6.4</v>
      </c>
      <c r="DO19" s="133">
        <v>16.617789999999999</v>
      </c>
      <c r="DP19" s="133">
        <v>3.6</v>
      </c>
      <c r="DQ19" s="133">
        <v>6</v>
      </c>
      <c r="DR19" s="133">
        <v>2.8</v>
      </c>
      <c r="DS19" s="133">
        <v>1.5</v>
      </c>
      <c r="DT19" s="133">
        <v>5.6</v>
      </c>
      <c r="DU19" s="133">
        <v>5</v>
      </c>
      <c r="DV19" s="133">
        <v>5.5</v>
      </c>
      <c r="DW19" s="133">
        <v>5.7</v>
      </c>
      <c r="DX19" s="133">
        <v>3.5</v>
      </c>
      <c r="DY19" s="133">
        <v>2.5</v>
      </c>
      <c r="DZ19" s="133">
        <v>10</v>
      </c>
      <c r="EA19" s="133">
        <v>12.218959999999999</v>
      </c>
      <c r="EB19" s="133">
        <v>16.813289999999999</v>
      </c>
      <c r="EC19" s="133">
        <v>19.550339999999998</v>
      </c>
      <c r="ED19" s="133">
        <v>37.57996</v>
      </c>
      <c r="EE19" s="133">
        <v>10.13449</v>
      </c>
      <c r="EF19" s="133">
        <v>8.33</v>
      </c>
      <c r="EG19" s="133">
        <v>9.6</v>
      </c>
      <c r="EH19" s="133">
        <v>10.752689999999999</v>
      </c>
      <c r="EI19" s="133">
        <v>15.640269999999999</v>
      </c>
      <c r="EJ19" s="133">
        <v>7</v>
      </c>
      <c r="EK19" s="133">
        <v>9</v>
      </c>
      <c r="EL19" s="133">
        <v>0.54</v>
      </c>
      <c r="EM19" s="133">
        <v>1.05</v>
      </c>
      <c r="EN19" s="133">
        <v>10.778</v>
      </c>
      <c r="EO19" s="133">
        <v>10.42</v>
      </c>
      <c r="EP19" s="133">
        <v>8.2129999999999992</v>
      </c>
      <c r="EQ19" s="133">
        <v>16.88</v>
      </c>
      <c r="ER19" s="133">
        <v>14.000999999999999</v>
      </c>
      <c r="ES19" s="133">
        <v>0.08</v>
      </c>
      <c r="ET19" s="133">
        <v>12.507</v>
      </c>
      <c r="EU19" s="133">
        <v>28.655999999999999</v>
      </c>
      <c r="EV19" s="133">
        <v>9.3800000000000008</v>
      </c>
      <c r="EW19" s="133">
        <v>13.154999999999999</v>
      </c>
      <c r="EX19" s="133">
        <v>13.712999999999999</v>
      </c>
      <c r="EY19" s="133">
        <v>11.172000000000001</v>
      </c>
      <c r="EZ19" s="133">
        <v>0.5</v>
      </c>
      <c r="FA19" s="133">
        <v>5.5</v>
      </c>
      <c r="FB19" s="133">
        <v>5.7</v>
      </c>
      <c r="FC19" s="133">
        <v>10.29326</v>
      </c>
      <c r="FD19" s="133">
        <v>4.5</v>
      </c>
      <c r="FE19" s="133">
        <v>27</v>
      </c>
      <c r="FF19" s="133">
        <v>18</v>
      </c>
      <c r="FG19" s="133">
        <v>7.5</v>
      </c>
      <c r="FH19" s="133"/>
      <c r="FI19" s="133"/>
      <c r="FJ19" s="133">
        <v>6634.3973099999976</v>
      </c>
      <c r="FK19" s="133">
        <v>6552.6547799999998</v>
      </c>
      <c r="FL19" s="133">
        <v>6713.3905299999997</v>
      </c>
      <c r="FM19" s="133">
        <v>160.73575</v>
      </c>
      <c r="FN19" s="133"/>
      <c r="FO19" s="133">
        <v>2287.1856499999999</v>
      </c>
      <c r="FP19" s="133">
        <v>696.79173000000003</v>
      </c>
      <c r="FQ19" s="133">
        <v>473.10320999999999</v>
      </c>
      <c r="FR19" s="133">
        <v>256.85878000000002</v>
      </c>
      <c r="FS19" s="133">
        <v>371.22811999999999</v>
      </c>
      <c r="FT19" s="133">
        <v>420.48734000000002</v>
      </c>
      <c r="FU19" s="133">
        <v>821.90566000000001</v>
      </c>
      <c r="FV19" s="133">
        <v>418.59962999999999</v>
      </c>
      <c r="FW19" s="133">
        <v>275.67360000000002</v>
      </c>
      <c r="FX19" s="133">
        <v>183.46986000000001</v>
      </c>
      <c r="FY19" s="133">
        <v>-1.0905199999999999</v>
      </c>
      <c r="FZ19" s="133">
        <v>1107.13726</v>
      </c>
      <c r="GA19" s="133">
        <v>36.813639999999999</v>
      </c>
      <c r="GB19" s="133">
        <v>38.949219999999997</v>
      </c>
      <c r="GC19" s="133">
        <v>41.061599999999999</v>
      </c>
      <c r="GD19" s="133" t="s">
        <v>361</v>
      </c>
      <c r="GE19" s="133">
        <v>3185.4350800000002</v>
      </c>
      <c r="GF19" s="133">
        <v>556.33519000000001</v>
      </c>
      <c r="GG19" s="133">
        <v>556.33519000000001</v>
      </c>
      <c r="GH19" s="133"/>
      <c r="GI19" s="133"/>
      <c r="GJ19" s="133">
        <v>3777.68741</v>
      </c>
      <c r="GK19" s="133">
        <v>1031.4732200000001</v>
      </c>
      <c r="GL19" s="133">
        <v>1687.02674</v>
      </c>
      <c r="GM19" s="133">
        <v>217.20316</v>
      </c>
      <c r="GN19" s="133"/>
      <c r="GO19" s="133">
        <v>6634.3973099999976</v>
      </c>
      <c r="GP19" s="133">
        <v>3576.7065999999991</v>
      </c>
      <c r="GQ19" s="133">
        <v>2511.8767099999995</v>
      </c>
      <c r="GR19" s="133">
        <v>303.02099999999996</v>
      </c>
      <c r="GS19" s="133">
        <v>242.79300000000001</v>
      </c>
      <c r="GT19" s="133">
        <v>3576.7065999999991</v>
      </c>
      <c r="GU19" s="133">
        <v>2213.3912700000001</v>
      </c>
      <c r="GV19" s="133">
        <v>0.08</v>
      </c>
      <c r="GW19" s="133">
        <v>242.79300000000001</v>
      </c>
      <c r="GX19" s="133">
        <v>6032.9708699999992</v>
      </c>
      <c r="GY19" s="133">
        <v>0</v>
      </c>
      <c r="GZ19" s="133">
        <v>298.48543999999998</v>
      </c>
      <c r="HA19" s="133">
        <v>302.94099999999997</v>
      </c>
      <c r="HB19" s="133"/>
      <c r="HC19" s="133">
        <v>601.42643999999996</v>
      </c>
    </row>
    <row r="20" spans="1:211" s="60" customFormat="1" ht="12.75" x14ac:dyDescent="0.2">
      <c r="A20" s="346" t="str">
        <f>+REPROGRAMADO!B20</f>
        <v>JUE</v>
      </c>
      <c r="B20" s="75">
        <v>0.33333333333333331</v>
      </c>
      <c r="C20" s="140">
        <v>491.11932000000002</v>
      </c>
      <c r="D20" s="140">
        <v>156.49942999999999</v>
      </c>
      <c r="E20" s="140"/>
      <c r="F20" s="140">
        <v>110</v>
      </c>
      <c r="G20" s="140">
        <v>77.8536</v>
      </c>
      <c r="H20" s="140">
        <v>66.611999999999995</v>
      </c>
      <c r="I20" s="140">
        <v>67.593350000000001</v>
      </c>
      <c r="J20" s="140">
        <v>27.755569999999999</v>
      </c>
      <c r="K20" s="140">
        <v>0.6</v>
      </c>
      <c r="L20" s="140"/>
      <c r="M20" s="140">
        <v>0</v>
      </c>
      <c r="N20" s="140"/>
      <c r="O20" s="140"/>
      <c r="P20" s="140">
        <v>149.11167</v>
      </c>
      <c r="Q20" s="140">
        <v>149.11167</v>
      </c>
      <c r="R20" s="140">
        <v>149.11167</v>
      </c>
      <c r="S20" s="140">
        <v>127</v>
      </c>
      <c r="T20" s="140">
        <v>101.998</v>
      </c>
      <c r="U20" s="140">
        <v>36</v>
      </c>
      <c r="V20" s="140">
        <v>73.019549999999995</v>
      </c>
      <c r="W20" s="140">
        <v>16.95936</v>
      </c>
      <c r="X20" s="140">
        <v>40.941659999999999</v>
      </c>
      <c r="Y20" s="140">
        <v>98</v>
      </c>
      <c r="Z20" s="140">
        <v>16</v>
      </c>
      <c r="AA20" s="140">
        <v>3.8533499999999998</v>
      </c>
      <c r="AB20" s="140">
        <v>4.1034499999999996</v>
      </c>
      <c r="AC20" s="140">
        <v>43.80059</v>
      </c>
      <c r="AD20" s="140">
        <v>3.2822300000000002</v>
      </c>
      <c r="AE20" s="140">
        <v>3.0992700000000002</v>
      </c>
      <c r="AF20" s="140"/>
      <c r="AG20" s="140"/>
      <c r="AH20" s="140"/>
      <c r="AI20" s="140"/>
      <c r="AJ20" s="140"/>
      <c r="AK20" s="140"/>
      <c r="AL20" s="140">
        <v>85</v>
      </c>
      <c r="AM20" s="140"/>
      <c r="AN20" s="140">
        <v>193.27</v>
      </c>
      <c r="AO20" s="140">
        <v>67.096919999999997</v>
      </c>
      <c r="AP20" s="140">
        <v>8</v>
      </c>
      <c r="AQ20" s="140">
        <v>4.9640000000000004</v>
      </c>
      <c r="AR20" s="140">
        <v>0</v>
      </c>
      <c r="AS20" s="140">
        <v>0</v>
      </c>
      <c r="AT20" s="140">
        <v>110.41591</v>
      </c>
      <c r="AU20" s="140">
        <v>3.8466300000000002</v>
      </c>
      <c r="AV20" s="140"/>
      <c r="AW20" s="140">
        <v>21.477250000000002</v>
      </c>
      <c r="AX20" s="140">
        <v>111.51107</v>
      </c>
      <c r="AY20" s="140"/>
      <c r="AZ20" s="140"/>
      <c r="BA20" s="140"/>
      <c r="BB20" s="140"/>
      <c r="BC20" s="140"/>
      <c r="BD20" s="140"/>
      <c r="BE20" s="140"/>
      <c r="BF20" s="140">
        <v>178.51884999999999</v>
      </c>
      <c r="BG20" s="140">
        <v>178.51884999999999</v>
      </c>
      <c r="BH20" s="140">
        <v>178.51884999999999</v>
      </c>
      <c r="BI20" s="140">
        <v>267.77828</v>
      </c>
      <c r="BJ20" s="140">
        <v>69.971130000000002</v>
      </c>
      <c r="BK20" s="140">
        <v>34.985570000000003</v>
      </c>
      <c r="BL20" s="140">
        <v>34.116999999999997</v>
      </c>
      <c r="BM20" s="140">
        <v>52.8</v>
      </c>
      <c r="BN20" s="140">
        <v>51.19</v>
      </c>
      <c r="BO20" s="140">
        <v>8.24</v>
      </c>
      <c r="BP20" s="140">
        <v>1.98</v>
      </c>
      <c r="BQ20" s="140">
        <v>6.8787000000000003</v>
      </c>
      <c r="BR20" s="140">
        <v>8.1736000000000004</v>
      </c>
      <c r="BS20" s="140">
        <v>32.49447</v>
      </c>
      <c r="BT20" s="140"/>
      <c r="BU20" s="140"/>
      <c r="BV20" s="140"/>
      <c r="BW20" s="140"/>
      <c r="BX20" s="140">
        <v>46.256709999999998</v>
      </c>
      <c r="BY20" s="140"/>
      <c r="BZ20" s="140">
        <v>194.44479000000001</v>
      </c>
      <c r="CA20" s="140">
        <v>194.44479000000001</v>
      </c>
      <c r="CB20" s="140">
        <v>194.44479000000001</v>
      </c>
      <c r="CC20" s="140">
        <v>291.66717999999997</v>
      </c>
      <c r="CD20" s="140">
        <v>209.70738</v>
      </c>
      <c r="CE20" s="140">
        <v>104.85369</v>
      </c>
      <c r="CF20" s="140">
        <v>152.54510999999999</v>
      </c>
      <c r="CG20" s="140">
        <v>3.2402199999999999</v>
      </c>
      <c r="CH20" s="140">
        <v>185.73103</v>
      </c>
      <c r="CI20" s="140">
        <v>185.73103</v>
      </c>
      <c r="CJ20" s="140">
        <v>185.73103</v>
      </c>
      <c r="CK20" s="140">
        <v>189.51328000000001</v>
      </c>
      <c r="CL20" s="140">
        <v>94.756640000000004</v>
      </c>
      <c r="CM20" s="140"/>
      <c r="CN20" s="140"/>
      <c r="CO20" s="140"/>
      <c r="CP20" s="140"/>
      <c r="CQ20" s="140"/>
      <c r="CR20" s="140"/>
      <c r="CS20" s="140"/>
      <c r="CT20" s="140">
        <v>112.04036000000001</v>
      </c>
      <c r="CU20" s="140">
        <v>43.516120000000001</v>
      </c>
      <c r="CV20" s="140">
        <v>15.91408</v>
      </c>
      <c r="CW20" s="140">
        <v>60.427019999999999</v>
      </c>
      <c r="CX20" s="140">
        <v>6.39</v>
      </c>
      <c r="CY20" s="140"/>
      <c r="CZ20" s="140"/>
      <c r="DA20" s="140"/>
      <c r="DB20" s="140">
        <v>30</v>
      </c>
      <c r="DC20" s="140"/>
      <c r="DD20" s="140">
        <v>13</v>
      </c>
      <c r="DE20" s="140">
        <v>15</v>
      </c>
      <c r="DF20" s="140">
        <v>2.7989999999999999</v>
      </c>
      <c r="DG20" s="140">
        <v>1.4</v>
      </c>
      <c r="DH20" s="140">
        <v>1.2</v>
      </c>
      <c r="DI20" s="140">
        <v>2.2000000000000002</v>
      </c>
      <c r="DJ20" s="140">
        <v>7.2</v>
      </c>
      <c r="DK20" s="140">
        <v>11.143700000000001</v>
      </c>
      <c r="DL20" s="140">
        <v>8</v>
      </c>
      <c r="DM20" s="140">
        <v>10.752689999999999</v>
      </c>
      <c r="DN20" s="140">
        <v>6.4</v>
      </c>
      <c r="DO20" s="140">
        <v>16.617789999999999</v>
      </c>
      <c r="DP20" s="140">
        <v>3.6</v>
      </c>
      <c r="DQ20" s="140">
        <v>6</v>
      </c>
      <c r="DR20" s="140">
        <v>2.8</v>
      </c>
      <c r="DS20" s="140">
        <v>1.5</v>
      </c>
      <c r="DT20" s="140">
        <v>5.6</v>
      </c>
      <c r="DU20" s="140">
        <v>5</v>
      </c>
      <c r="DV20" s="140">
        <v>5.5</v>
      </c>
      <c r="DW20" s="140">
        <v>5.7</v>
      </c>
      <c r="DX20" s="140">
        <v>3.5</v>
      </c>
      <c r="DY20" s="140">
        <v>2.5</v>
      </c>
      <c r="DZ20" s="140">
        <v>10</v>
      </c>
      <c r="EA20" s="140">
        <v>12.218959999999999</v>
      </c>
      <c r="EB20" s="140">
        <v>16.813289999999999</v>
      </c>
      <c r="EC20" s="140">
        <v>19.550339999999998</v>
      </c>
      <c r="ED20" s="140">
        <v>37.57996</v>
      </c>
      <c r="EE20" s="140">
        <v>10.13449</v>
      </c>
      <c r="EF20" s="140">
        <v>8.33</v>
      </c>
      <c r="EG20" s="140">
        <v>9.6</v>
      </c>
      <c r="EH20" s="140">
        <v>10.752689999999999</v>
      </c>
      <c r="EI20" s="140">
        <v>15.640269999999999</v>
      </c>
      <c r="EJ20" s="140">
        <v>7</v>
      </c>
      <c r="EK20" s="140">
        <v>9</v>
      </c>
      <c r="EL20" s="140">
        <v>0.54</v>
      </c>
      <c r="EM20" s="140">
        <v>1.05</v>
      </c>
      <c r="EN20" s="140">
        <v>12.936</v>
      </c>
      <c r="EO20" s="140">
        <v>12.411</v>
      </c>
      <c r="EP20" s="140">
        <v>15.407999999999999</v>
      </c>
      <c r="EQ20" s="140">
        <v>17.486000000000001</v>
      </c>
      <c r="ER20" s="140">
        <v>14.257</v>
      </c>
      <c r="ES20" s="140">
        <v>0.12</v>
      </c>
      <c r="ET20" s="140">
        <v>12.771000000000001</v>
      </c>
      <c r="EU20" s="140">
        <v>30.11</v>
      </c>
      <c r="EV20" s="140">
        <v>10.340999999999999</v>
      </c>
      <c r="EW20" s="140">
        <v>13.712999999999999</v>
      </c>
      <c r="EX20" s="140">
        <v>13.02</v>
      </c>
      <c r="EY20" s="140">
        <v>13.662000000000001</v>
      </c>
      <c r="EZ20" s="140">
        <v>0.5</v>
      </c>
      <c r="FA20" s="140">
        <v>5.5</v>
      </c>
      <c r="FB20" s="140">
        <v>5.7</v>
      </c>
      <c r="FC20" s="140">
        <v>10.371460000000001</v>
      </c>
      <c r="FD20" s="140">
        <v>4.5</v>
      </c>
      <c r="FE20" s="140">
        <v>27</v>
      </c>
      <c r="FF20" s="140">
        <v>18</v>
      </c>
      <c r="FG20" s="140">
        <v>7.5</v>
      </c>
      <c r="FH20" s="140"/>
      <c r="FI20" s="140"/>
      <c r="FJ20" s="140">
        <v>6696.3862499999987</v>
      </c>
      <c r="FK20" s="140">
        <v>6614.75036</v>
      </c>
      <c r="FL20" s="140">
        <v>6775.4576800000004</v>
      </c>
      <c r="FM20" s="140">
        <v>160.70732000000001</v>
      </c>
      <c r="FN20" s="140"/>
      <c r="FO20" s="140">
        <v>2232.6383300000002</v>
      </c>
      <c r="FP20" s="140">
        <v>705.59047999999996</v>
      </c>
      <c r="FQ20" s="140">
        <v>495.13436000000002</v>
      </c>
      <c r="FR20" s="140">
        <v>262.20717000000002</v>
      </c>
      <c r="FS20" s="140">
        <v>380.63315999999998</v>
      </c>
      <c r="FT20" s="140">
        <v>408.95555000000002</v>
      </c>
      <c r="FU20" s="140">
        <v>794.46238000000005</v>
      </c>
      <c r="FV20" s="140">
        <v>403.40179000000001</v>
      </c>
      <c r="FW20" s="140">
        <v>264.87164999999999</v>
      </c>
      <c r="FX20" s="140">
        <v>169.30117000000001</v>
      </c>
      <c r="FY20" s="140">
        <v>3.19225</v>
      </c>
      <c r="FZ20" s="140">
        <v>1108.6405299999999</v>
      </c>
      <c r="GA20" s="140">
        <v>36.885719999999999</v>
      </c>
      <c r="GB20" s="140">
        <v>39.071449999999999</v>
      </c>
      <c r="GC20" s="140">
        <v>41.012990000000002</v>
      </c>
      <c r="GD20" s="140" t="s">
        <v>362</v>
      </c>
      <c r="GE20" s="140">
        <v>3185.4350800000002</v>
      </c>
      <c r="GF20" s="140">
        <v>556.33519000000001</v>
      </c>
      <c r="GG20" s="140">
        <v>556.33519000000001</v>
      </c>
      <c r="GH20" s="140"/>
      <c r="GI20" s="140"/>
      <c r="GJ20" s="140">
        <v>3821.1003700000001</v>
      </c>
      <c r="GK20" s="140">
        <v>1046.7095200000001</v>
      </c>
      <c r="GL20" s="140">
        <v>1687.63301</v>
      </c>
      <c r="GM20" s="140">
        <v>220.01478</v>
      </c>
      <c r="GN20" s="140"/>
      <c r="GO20" s="140">
        <v>6696.3862499999987</v>
      </c>
      <c r="GP20" s="140">
        <v>3576.6584199999993</v>
      </c>
      <c r="GQ20" s="140">
        <v>2540.1678299999994</v>
      </c>
      <c r="GR20" s="140">
        <v>335.733</v>
      </c>
      <c r="GS20" s="140">
        <v>243.82700000000003</v>
      </c>
      <c r="GT20" s="140">
        <v>3576.6584199999993</v>
      </c>
      <c r="GU20" s="140">
        <v>2246.59256</v>
      </c>
      <c r="GV20" s="140">
        <v>0.12</v>
      </c>
      <c r="GW20" s="140">
        <v>243.82700000000003</v>
      </c>
      <c r="GX20" s="140">
        <v>6067.197979999999</v>
      </c>
      <c r="GY20" s="140">
        <v>0</v>
      </c>
      <c r="GZ20" s="140">
        <v>293.57526999999999</v>
      </c>
      <c r="HA20" s="140">
        <v>335.613</v>
      </c>
      <c r="HB20" s="140"/>
      <c r="HC20" s="140">
        <v>629.18826999999999</v>
      </c>
    </row>
    <row r="21" spans="1:211" s="60" customFormat="1" ht="12.75" x14ac:dyDescent="0.2">
      <c r="A21" s="342" t="str">
        <f>+REPROGRAMADO!B21</f>
        <v>JUE</v>
      </c>
      <c r="B21" s="71">
        <v>0.35416666666666669</v>
      </c>
      <c r="C21" s="133">
        <v>544.26104999999995</v>
      </c>
      <c r="D21" s="133">
        <v>173.43350000000001</v>
      </c>
      <c r="E21" s="133"/>
      <c r="F21" s="133">
        <v>110</v>
      </c>
      <c r="G21" s="133">
        <v>77.8536</v>
      </c>
      <c r="H21" s="133">
        <v>66.611999999999995</v>
      </c>
      <c r="I21" s="133">
        <v>67.593350000000001</v>
      </c>
      <c r="J21" s="133">
        <v>27.755569999999999</v>
      </c>
      <c r="K21" s="133">
        <v>0.6</v>
      </c>
      <c r="L21" s="133"/>
      <c r="M21" s="133">
        <v>0</v>
      </c>
      <c r="N21" s="133"/>
      <c r="O21" s="133"/>
      <c r="P21" s="133">
        <v>158.72166999999999</v>
      </c>
      <c r="Q21" s="133">
        <v>158.72166999999999</v>
      </c>
      <c r="R21" s="133">
        <v>158.72166999999999</v>
      </c>
      <c r="S21" s="133">
        <v>135</v>
      </c>
      <c r="T21" s="133">
        <v>105.042</v>
      </c>
      <c r="U21" s="133">
        <v>30</v>
      </c>
      <c r="V21" s="133">
        <v>73.019549999999995</v>
      </c>
      <c r="W21" s="133">
        <v>16.95936</v>
      </c>
      <c r="X21" s="133">
        <v>40.941659999999999</v>
      </c>
      <c r="Y21" s="133">
        <v>98</v>
      </c>
      <c r="Z21" s="133">
        <v>16</v>
      </c>
      <c r="AA21" s="133">
        <v>3.8533499999999998</v>
      </c>
      <c r="AB21" s="133">
        <v>4.1034499999999996</v>
      </c>
      <c r="AC21" s="133">
        <v>43.80059</v>
      </c>
      <c r="AD21" s="133">
        <v>3.2822300000000002</v>
      </c>
      <c r="AE21" s="133">
        <v>3.0992700000000002</v>
      </c>
      <c r="AF21" s="133"/>
      <c r="AG21" s="133"/>
      <c r="AH21" s="133"/>
      <c r="AI21" s="133"/>
      <c r="AJ21" s="133"/>
      <c r="AK21" s="133"/>
      <c r="AL21" s="133">
        <v>85</v>
      </c>
      <c r="AM21" s="133"/>
      <c r="AN21" s="133">
        <v>193.27</v>
      </c>
      <c r="AO21" s="133">
        <v>67.096919999999997</v>
      </c>
      <c r="AP21" s="133">
        <v>8</v>
      </c>
      <c r="AQ21" s="133">
        <v>4.9640000000000004</v>
      </c>
      <c r="AR21" s="133">
        <v>0</v>
      </c>
      <c r="AS21" s="133">
        <v>0</v>
      </c>
      <c r="AT21" s="133">
        <v>110.41591</v>
      </c>
      <c r="AU21" s="133">
        <v>3.8466300000000002</v>
      </c>
      <c r="AV21" s="133"/>
      <c r="AW21" s="133">
        <v>21.477250000000002</v>
      </c>
      <c r="AX21" s="133">
        <v>133.61748</v>
      </c>
      <c r="AY21" s="133"/>
      <c r="AZ21" s="133"/>
      <c r="BA21" s="133"/>
      <c r="BB21" s="133"/>
      <c r="BC21" s="133"/>
      <c r="BD21" s="133"/>
      <c r="BE21" s="133"/>
      <c r="BF21" s="133">
        <v>178.31532999999999</v>
      </c>
      <c r="BG21" s="133">
        <v>178.31532999999999</v>
      </c>
      <c r="BH21" s="133">
        <v>178.31532999999999</v>
      </c>
      <c r="BI21" s="133">
        <v>267.47298999999998</v>
      </c>
      <c r="BJ21" s="133">
        <v>69.971130000000002</v>
      </c>
      <c r="BK21" s="133">
        <v>34.985570000000003</v>
      </c>
      <c r="BL21" s="133">
        <v>35.302</v>
      </c>
      <c r="BM21" s="133">
        <v>57.29</v>
      </c>
      <c r="BN21" s="133">
        <v>55.6</v>
      </c>
      <c r="BO21" s="133">
        <v>8.6199999999999992</v>
      </c>
      <c r="BP21" s="133">
        <v>1.98</v>
      </c>
      <c r="BQ21" s="133">
        <v>6.8787000000000003</v>
      </c>
      <c r="BR21" s="133">
        <v>8.1736000000000004</v>
      </c>
      <c r="BS21" s="133">
        <v>31.23967</v>
      </c>
      <c r="BT21" s="133"/>
      <c r="BU21" s="133"/>
      <c r="BV21" s="133"/>
      <c r="BW21" s="133"/>
      <c r="BX21" s="133">
        <v>47.15157</v>
      </c>
      <c r="BY21" s="133"/>
      <c r="BZ21" s="133">
        <v>194.44479000000001</v>
      </c>
      <c r="CA21" s="133">
        <v>194.44479000000001</v>
      </c>
      <c r="CB21" s="133">
        <v>194.44479000000001</v>
      </c>
      <c r="CC21" s="133">
        <v>291.66717999999997</v>
      </c>
      <c r="CD21" s="133">
        <v>209.70738</v>
      </c>
      <c r="CE21" s="133">
        <v>104.85369</v>
      </c>
      <c r="CF21" s="133">
        <v>152.54510999999999</v>
      </c>
      <c r="CG21" s="133">
        <v>3.2402199999999999</v>
      </c>
      <c r="CH21" s="133">
        <v>185.73103</v>
      </c>
      <c r="CI21" s="133">
        <v>185.73103</v>
      </c>
      <c r="CJ21" s="133">
        <v>185.73103</v>
      </c>
      <c r="CK21" s="133">
        <v>189.51328000000001</v>
      </c>
      <c r="CL21" s="133">
        <v>94.756640000000004</v>
      </c>
      <c r="CM21" s="133"/>
      <c r="CN21" s="133"/>
      <c r="CO21" s="133"/>
      <c r="CP21" s="133"/>
      <c r="CQ21" s="133"/>
      <c r="CR21" s="133"/>
      <c r="CS21" s="133"/>
      <c r="CT21" s="133">
        <v>112.04036000000001</v>
      </c>
      <c r="CU21" s="133">
        <v>49.863849999999999</v>
      </c>
      <c r="CV21" s="133">
        <v>15.91408</v>
      </c>
      <c r="CW21" s="133">
        <v>60.427019999999999</v>
      </c>
      <c r="CX21" s="133">
        <v>6.39</v>
      </c>
      <c r="CY21" s="133"/>
      <c r="CZ21" s="133"/>
      <c r="DA21" s="133"/>
      <c r="DB21" s="133">
        <v>30</v>
      </c>
      <c r="DC21" s="133"/>
      <c r="DD21" s="133">
        <v>13</v>
      </c>
      <c r="DE21" s="133">
        <v>15</v>
      </c>
      <c r="DF21" s="133">
        <v>2.7989999999999999</v>
      </c>
      <c r="DG21" s="133">
        <v>1.4</v>
      </c>
      <c r="DH21" s="133">
        <v>1.2</v>
      </c>
      <c r="DI21" s="133">
        <v>2.2000000000000002</v>
      </c>
      <c r="DJ21" s="133">
        <v>7.2</v>
      </c>
      <c r="DK21" s="133">
        <v>11.143700000000001</v>
      </c>
      <c r="DL21" s="133">
        <v>8</v>
      </c>
      <c r="DM21" s="133">
        <v>10.752689999999999</v>
      </c>
      <c r="DN21" s="133">
        <v>6.4</v>
      </c>
      <c r="DO21" s="133">
        <v>16.617789999999999</v>
      </c>
      <c r="DP21" s="133">
        <v>3.6</v>
      </c>
      <c r="DQ21" s="133">
        <v>6</v>
      </c>
      <c r="DR21" s="133">
        <v>2.8</v>
      </c>
      <c r="DS21" s="133">
        <v>1.5</v>
      </c>
      <c r="DT21" s="133">
        <v>5.6</v>
      </c>
      <c r="DU21" s="133">
        <v>5</v>
      </c>
      <c r="DV21" s="133">
        <v>5.5</v>
      </c>
      <c r="DW21" s="133">
        <v>5.7</v>
      </c>
      <c r="DX21" s="133">
        <v>3.5</v>
      </c>
      <c r="DY21" s="133">
        <v>2.5</v>
      </c>
      <c r="DZ21" s="133">
        <v>10</v>
      </c>
      <c r="EA21" s="133">
        <v>12.218959999999999</v>
      </c>
      <c r="EB21" s="133">
        <v>16.813289999999999</v>
      </c>
      <c r="EC21" s="133">
        <v>19.550339999999998</v>
      </c>
      <c r="ED21" s="133">
        <v>37.57996</v>
      </c>
      <c r="EE21" s="133">
        <v>11.612819999999999</v>
      </c>
      <c r="EF21" s="133">
        <v>8.33</v>
      </c>
      <c r="EG21" s="133">
        <v>9.6</v>
      </c>
      <c r="EH21" s="133">
        <v>10.752689999999999</v>
      </c>
      <c r="EI21" s="133">
        <v>15.640269999999999</v>
      </c>
      <c r="EJ21" s="133">
        <v>7</v>
      </c>
      <c r="EK21" s="133">
        <v>9</v>
      </c>
      <c r="EL21" s="133">
        <v>0.54</v>
      </c>
      <c r="EM21" s="133">
        <v>1.05</v>
      </c>
      <c r="EN21" s="133">
        <v>14.952</v>
      </c>
      <c r="EO21" s="133">
        <v>14.228999999999999</v>
      </c>
      <c r="EP21" s="133">
        <v>18.414000000000001</v>
      </c>
      <c r="EQ21" s="133">
        <v>17.933</v>
      </c>
      <c r="ER21" s="133">
        <v>14.436999999999999</v>
      </c>
      <c r="ES21" s="133">
        <v>0.55000000000000004</v>
      </c>
      <c r="ET21" s="133">
        <v>13.42</v>
      </c>
      <c r="EU21" s="133">
        <v>34.396999999999998</v>
      </c>
      <c r="EV21" s="133">
        <v>11.452</v>
      </c>
      <c r="EW21" s="133">
        <v>14.37</v>
      </c>
      <c r="EX21" s="133">
        <v>12.598000000000001</v>
      </c>
      <c r="EY21" s="133">
        <v>17.259</v>
      </c>
      <c r="EZ21" s="133">
        <v>0.5</v>
      </c>
      <c r="FA21" s="133">
        <v>5.5</v>
      </c>
      <c r="FB21" s="133">
        <v>5.7</v>
      </c>
      <c r="FC21" s="133">
        <v>10.1564</v>
      </c>
      <c r="FD21" s="133">
        <v>4.5</v>
      </c>
      <c r="FE21" s="133">
        <v>27</v>
      </c>
      <c r="FF21" s="133">
        <v>18</v>
      </c>
      <c r="FG21" s="133">
        <v>7.5</v>
      </c>
      <c r="FH21" s="133"/>
      <c r="FI21" s="133"/>
      <c r="FJ21" s="133">
        <v>6857.233729999999</v>
      </c>
      <c r="FK21" s="133">
        <v>6771.8805700000003</v>
      </c>
      <c r="FL21" s="133">
        <v>6936.0901100000001</v>
      </c>
      <c r="FM21" s="133">
        <v>164.20954</v>
      </c>
      <c r="FN21" s="133"/>
      <c r="FO21" s="133">
        <v>2135.6918500000002</v>
      </c>
      <c r="FP21" s="133">
        <v>726.56010000000003</v>
      </c>
      <c r="FQ21" s="133">
        <v>549.84559999999999</v>
      </c>
      <c r="FR21" s="133">
        <v>272.31299999999999</v>
      </c>
      <c r="FS21" s="133">
        <v>397.89463999999998</v>
      </c>
      <c r="FT21" s="133">
        <v>363.53636999999998</v>
      </c>
      <c r="FU21" s="133">
        <v>702.27293999999995</v>
      </c>
      <c r="FV21" s="133">
        <v>404.55669</v>
      </c>
      <c r="FW21" s="133">
        <v>264.53674999999998</v>
      </c>
      <c r="FX21" s="133">
        <v>165.41148999999999</v>
      </c>
      <c r="FY21" s="133">
        <v>50.798020000000001</v>
      </c>
      <c r="FZ21" s="133">
        <v>1089.4376999999999</v>
      </c>
      <c r="GA21" s="133">
        <v>37.089750000000002</v>
      </c>
      <c r="GB21" s="133">
        <v>39.383369999999999</v>
      </c>
      <c r="GC21" s="133">
        <v>40.979860000000002</v>
      </c>
      <c r="GD21" s="133" t="s">
        <v>362</v>
      </c>
      <c r="GE21" s="133">
        <v>3185.4350800000002</v>
      </c>
      <c r="GF21" s="133">
        <v>556.33519000000001</v>
      </c>
      <c r="GG21" s="133">
        <v>556.33519000000001</v>
      </c>
      <c r="GH21" s="133"/>
      <c r="GI21" s="133"/>
      <c r="GJ21" s="133">
        <v>3924.9845799999998</v>
      </c>
      <c r="GK21" s="133">
        <v>1079.4385600000001</v>
      </c>
      <c r="GL21" s="133">
        <v>1706.05071</v>
      </c>
      <c r="GM21" s="133">
        <v>225.61626000000001</v>
      </c>
      <c r="GN21" s="133"/>
      <c r="GO21" s="133">
        <v>6857.233729999999</v>
      </c>
      <c r="GP21" s="133">
        <v>3604.5725699999994</v>
      </c>
      <c r="GQ21" s="133">
        <v>2639.8161599999989</v>
      </c>
      <c r="GR21" s="133">
        <v>355.85899999999998</v>
      </c>
      <c r="GS21" s="133">
        <v>256.98599999999999</v>
      </c>
      <c r="GT21" s="133">
        <v>3604.5725699999994</v>
      </c>
      <c r="GU21" s="133">
        <v>2346.600829999999</v>
      </c>
      <c r="GV21" s="133">
        <v>0.55000000000000004</v>
      </c>
      <c r="GW21" s="133">
        <v>256.98599999999999</v>
      </c>
      <c r="GX21" s="133">
        <v>6208.7093999999979</v>
      </c>
      <c r="GY21" s="133">
        <v>0</v>
      </c>
      <c r="GZ21" s="133">
        <v>293.21532999999999</v>
      </c>
      <c r="HA21" s="133">
        <v>355.30899999999997</v>
      </c>
      <c r="HB21" s="133"/>
      <c r="HC21" s="133">
        <v>648.52432999999996</v>
      </c>
    </row>
    <row r="22" spans="1:211" s="60" customFormat="1" ht="12.75" x14ac:dyDescent="0.2">
      <c r="A22" s="342" t="str">
        <f>+REPROGRAMADO!B22</f>
        <v>JUE</v>
      </c>
      <c r="B22" s="71">
        <v>0.375</v>
      </c>
      <c r="C22" s="133">
        <v>606.06573000000003</v>
      </c>
      <c r="D22" s="133">
        <v>193.12809999999999</v>
      </c>
      <c r="E22" s="133"/>
      <c r="F22" s="133">
        <v>110</v>
      </c>
      <c r="G22" s="133">
        <v>77.8536</v>
      </c>
      <c r="H22" s="133">
        <v>68.509780000000006</v>
      </c>
      <c r="I22" s="133">
        <v>67.593350000000001</v>
      </c>
      <c r="J22" s="133">
        <v>28.546330000000001</v>
      </c>
      <c r="K22" s="133">
        <v>0.6</v>
      </c>
      <c r="L22" s="133"/>
      <c r="M22" s="133">
        <v>0</v>
      </c>
      <c r="N22" s="133"/>
      <c r="O22" s="133"/>
      <c r="P22" s="133">
        <v>158.72166999999999</v>
      </c>
      <c r="Q22" s="133">
        <v>158.72166999999999</v>
      </c>
      <c r="R22" s="133">
        <v>158.72166999999999</v>
      </c>
      <c r="S22" s="133">
        <v>138</v>
      </c>
      <c r="T22" s="133">
        <v>106.702</v>
      </c>
      <c r="U22" s="133">
        <v>21</v>
      </c>
      <c r="V22" s="133">
        <v>73.019549999999995</v>
      </c>
      <c r="W22" s="133">
        <v>16.95936</v>
      </c>
      <c r="X22" s="133">
        <v>68.864980000000003</v>
      </c>
      <c r="Y22" s="133">
        <v>98</v>
      </c>
      <c r="Z22" s="133">
        <v>16</v>
      </c>
      <c r="AA22" s="133">
        <v>3.8533499999999998</v>
      </c>
      <c r="AB22" s="133">
        <v>4.1034499999999996</v>
      </c>
      <c r="AC22" s="133">
        <v>43.80059</v>
      </c>
      <c r="AD22" s="133">
        <v>3.2822300000000002</v>
      </c>
      <c r="AE22" s="133">
        <v>3.0992700000000002</v>
      </c>
      <c r="AF22" s="133"/>
      <c r="AG22" s="133"/>
      <c r="AH22" s="133"/>
      <c r="AI22" s="133"/>
      <c r="AJ22" s="133"/>
      <c r="AK22" s="133"/>
      <c r="AL22" s="133">
        <v>85</v>
      </c>
      <c r="AM22" s="133"/>
      <c r="AN22" s="133">
        <v>193.27</v>
      </c>
      <c r="AO22" s="133">
        <v>74.699669999999998</v>
      </c>
      <c r="AP22" s="133">
        <v>8</v>
      </c>
      <c r="AQ22" s="133">
        <v>5.4586499999999996</v>
      </c>
      <c r="AR22" s="133">
        <v>0</v>
      </c>
      <c r="AS22" s="133">
        <v>0</v>
      </c>
      <c r="AT22" s="133">
        <v>110.41591</v>
      </c>
      <c r="AU22" s="133">
        <v>3.8466300000000002</v>
      </c>
      <c r="AV22" s="133"/>
      <c r="AW22" s="133">
        <v>21.477250000000002</v>
      </c>
      <c r="AX22" s="133">
        <v>133.61748</v>
      </c>
      <c r="AY22" s="133"/>
      <c r="AZ22" s="133"/>
      <c r="BA22" s="133"/>
      <c r="BB22" s="133"/>
      <c r="BC22" s="133"/>
      <c r="BD22" s="133"/>
      <c r="BE22" s="133"/>
      <c r="BF22" s="133">
        <v>178.11180999999999</v>
      </c>
      <c r="BG22" s="133">
        <v>178.11180999999999</v>
      </c>
      <c r="BH22" s="133">
        <v>178.11180999999999</v>
      </c>
      <c r="BI22" s="133">
        <v>267.16771</v>
      </c>
      <c r="BJ22" s="133">
        <v>69.971130000000002</v>
      </c>
      <c r="BK22" s="133">
        <v>34.985570000000003</v>
      </c>
      <c r="BL22" s="133">
        <v>36.057000000000002</v>
      </c>
      <c r="BM22" s="133">
        <v>57.29</v>
      </c>
      <c r="BN22" s="133">
        <v>55.6</v>
      </c>
      <c r="BO22" s="133">
        <v>8.6199999999999992</v>
      </c>
      <c r="BP22" s="133">
        <v>1.98</v>
      </c>
      <c r="BQ22" s="133">
        <v>6.8787000000000003</v>
      </c>
      <c r="BR22" s="133">
        <v>8.1736000000000004</v>
      </c>
      <c r="BS22" s="133">
        <v>40.975859999999997</v>
      </c>
      <c r="BT22" s="133"/>
      <c r="BU22" s="133"/>
      <c r="BV22" s="133"/>
      <c r="BW22" s="133"/>
      <c r="BX22" s="133">
        <v>49.494540000000001</v>
      </c>
      <c r="BY22" s="133"/>
      <c r="BZ22" s="133">
        <v>194.44479000000001</v>
      </c>
      <c r="CA22" s="133">
        <v>194.44479000000001</v>
      </c>
      <c r="CB22" s="133">
        <v>194.44479000000001</v>
      </c>
      <c r="CC22" s="133">
        <v>291.66717999999997</v>
      </c>
      <c r="CD22" s="133">
        <v>209.70738</v>
      </c>
      <c r="CE22" s="133">
        <v>104.85369</v>
      </c>
      <c r="CF22" s="133">
        <v>124.62178</v>
      </c>
      <c r="CG22" s="133">
        <v>3.2402199999999999</v>
      </c>
      <c r="CH22" s="133">
        <v>185.73103</v>
      </c>
      <c r="CI22" s="133">
        <v>185.73103</v>
      </c>
      <c r="CJ22" s="133">
        <v>185.73103</v>
      </c>
      <c r="CK22" s="133">
        <v>189.51328000000001</v>
      </c>
      <c r="CL22" s="133">
        <v>94.756640000000004</v>
      </c>
      <c r="CM22" s="133"/>
      <c r="CN22" s="133"/>
      <c r="CO22" s="133"/>
      <c r="CP22" s="133"/>
      <c r="CQ22" s="133"/>
      <c r="CR22" s="133"/>
      <c r="CS22" s="133"/>
      <c r="CT22" s="133">
        <v>112.04036000000001</v>
      </c>
      <c r="CU22" s="133">
        <v>68.79419</v>
      </c>
      <c r="CV22" s="133">
        <v>15.91408</v>
      </c>
      <c r="CW22" s="133">
        <v>60.427019999999999</v>
      </c>
      <c r="CX22" s="133">
        <v>6.39</v>
      </c>
      <c r="CY22" s="133"/>
      <c r="CZ22" s="133"/>
      <c r="DA22" s="133"/>
      <c r="DB22" s="133">
        <v>30</v>
      </c>
      <c r="DC22" s="133"/>
      <c r="DD22" s="133">
        <v>13</v>
      </c>
      <c r="DE22" s="133">
        <v>15</v>
      </c>
      <c r="DF22" s="133">
        <v>2.7989999999999999</v>
      </c>
      <c r="DG22" s="133">
        <v>1.4</v>
      </c>
      <c r="DH22" s="133">
        <v>1.2</v>
      </c>
      <c r="DI22" s="133">
        <v>2.2000000000000002</v>
      </c>
      <c r="DJ22" s="133">
        <v>7.2</v>
      </c>
      <c r="DK22" s="133">
        <v>11.143700000000001</v>
      </c>
      <c r="DL22" s="133">
        <v>8</v>
      </c>
      <c r="DM22" s="133">
        <v>10.752689999999999</v>
      </c>
      <c r="DN22" s="133">
        <v>6.4</v>
      </c>
      <c r="DO22" s="133">
        <v>16.617789999999999</v>
      </c>
      <c r="DP22" s="133">
        <v>3.6</v>
      </c>
      <c r="DQ22" s="133">
        <v>6</v>
      </c>
      <c r="DR22" s="133">
        <v>2.8</v>
      </c>
      <c r="DS22" s="133">
        <v>1.5</v>
      </c>
      <c r="DT22" s="133">
        <v>5.6</v>
      </c>
      <c r="DU22" s="133">
        <v>5</v>
      </c>
      <c r="DV22" s="133">
        <v>5.5</v>
      </c>
      <c r="DW22" s="133">
        <v>5.7</v>
      </c>
      <c r="DX22" s="133">
        <v>3.5</v>
      </c>
      <c r="DY22" s="133">
        <v>2.5</v>
      </c>
      <c r="DZ22" s="133">
        <v>10</v>
      </c>
      <c r="EA22" s="133">
        <v>12.218959999999999</v>
      </c>
      <c r="EB22" s="133">
        <v>16.813289999999999</v>
      </c>
      <c r="EC22" s="133">
        <v>19.550339999999998</v>
      </c>
      <c r="ED22" s="133">
        <v>37.57996</v>
      </c>
      <c r="EE22" s="133">
        <v>16.021509999999999</v>
      </c>
      <c r="EF22" s="133">
        <v>8.33</v>
      </c>
      <c r="EG22" s="133">
        <v>9.6</v>
      </c>
      <c r="EH22" s="133">
        <v>10.752689999999999</v>
      </c>
      <c r="EI22" s="133">
        <v>15.640269999999999</v>
      </c>
      <c r="EJ22" s="133">
        <v>7</v>
      </c>
      <c r="EK22" s="133">
        <v>9</v>
      </c>
      <c r="EL22" s="133">
        <v>0.54</v>
      </c>
      <c r="EM22" s="133">
        <v>1.05</v>
      </c>
      <c r="EN22" s="133">
        <v>16.911999999999999</v>
      </c>
      <c r="EO22" s="133">
        <v>15.935</v>
      </c>
      <c r="EP22" s="133">
        <v>19.445</v>
      </c>
      <c r="EQ22" s="133">
        <v>18.202000000000002</v>
      </c>
      <c r="ER22" s="133">
        <v>14.569000000000001</v>
      </c>
      <c r="ES22" s="133">
        <v>0.75</v>
      </c>
      <c r="ET22" s="133">
        <v>14.083</v>
      </c>
      <c r="EU22" s="133">
        <v>39.212000000000003</v>
      </c>
      <c r="EV22" s="133">
        <v>12.337</v>
      </c>
      <c r="EW22" s="133">
        <v>14.957000000000001</v>
      </c>
      <c r="EX22" s="133">
        <v>12.257</v>
      </c>
      <c r="EY22" s="133">
        <v>21.298999999999999</v>
      </c>
      <c r="EZ22" s="133">
        <v>0.6</v>
      </c>
      <c r="FA22" s="133">
        <v>5.5</v>
      </c>
      <c r="FB22" s="133">
        <v>5.7</v>
      </c>
      <c r="FC22" s="133">
        <v>10.254149999999999</v>
      </c>
      <c r="FD22" s="133">
        <v>4.5</v>
      </c>
      <c r="FE22" s="133">
        <v>27</v>
      </c>
      <c r="FF22" s="133">
        <v>18</v>
      </c>
      <c r="FG22" s="133">
        <v>7.5</v>
      </c>
      <c r="FH22" s="133"/>
      <c r="FI22" s="133"/>
      <c r="FJ22" s="133">
        <v>6996.3832899999989</v>
      </c>
      <c r="FK22" s="133">
        <v>6909.3611799999999</v>
      </c>
      <c r="FL22" s="133">
        <v>7075.4374100000005</v>
      </c>
      <c r="FM22" s="133">
        <v>166.07623000000001</v>
      </c>
      <c r="FN22" s="133"/>
      <c r="FO22" s="133">
        <v>2128.6820200000002</v>
      </c>
      <c r="FP22" s="133">
        <v>725.92204000000004</v>
      </c>
      <c r="FQ22" s="133">
        <v>551.49180999999999</v>
      </c>
      <c r="FR22" s="133">
        <v>273.81142</v>
      </c>
      <c r="FS22" s="133">
        <v>394.29284000000001</v>
      </c>
      <c r="FT22" s="133">
        <v>359.66215999999997</v>
      </c>
      <c r="FU22" s="133">
        <v>688.61350000000004</v>
      </c>
      <c r="FV22" s="133">
        <v>392.53494999999998</v>
      </c>
      <c r="FW22" s="133">
        <v>257.97208999999998</v>
      </c>
      <c r="FX22" s="133">
        <v>162.96469999999999</v>
      </c>
      <c r="FY22" s="133">
        <v>61.901809999999998</v>
      </c>
      <c r="FZ22" s="133">
        <v>1092.15382</v>
      </c>
      <c r="GA22" s="133">
        <v>37.231360000000002</v>
      </c>
      <c r="GB22" s="133">
        <v>39.49194</v>
      </c>
      <c r="GC22" s="133">
        <v>41.057169999999999</v>
      </c>
      <c r="GD22" s="133" t="s">
        <v>362</v>
      </c>
      <c r="GE22" s="133">
        <v>3185.4350800000002</v>
      </c>
      <c r="GF22" s="133">
        <v>556.33519000000001</v>
      </c>
      <c r="GG22" s="133">
        <v>556.33519000000001</v>
      </c>
      <c r="GH22" s="133"/>
      <c r="GI22" s="133"/>
      <c r="GJ22" s="133">
        <v>4036.6745299999998</v>
      </c>
      <c r="GK22" s="133">
        <v>1090.78072</v>
      </c>
      <c r="GL22" s="133">
        <v>1719.20054</v>
      </c>
      <c r="GM22" s="133">
        <v>228.78162</v>
      </c>
      <c r="GN22" s="133"/>
      <c r="GO22" s="133">
        <v>6996.3832899999989</v>
      </c>
      <c r="GP22" s="133">
        <v>3603.6567299999988</v>
      </c>
      <c r="GQ22" s="133">
        <v>2767.5195599999997</v>
      </c>
      <c r="GR22" s="133">
        <v>366.572</v>
      </c>
      <c r="GS22" s="133">
        <v>258.63499999999993</v>
      </c>
      <c r="GT22" s="133">
        <v>3603.6567299999988</v>
      </c>
      <c r="GU22" s="133">
        <v>2462.22507</v>
      </c>
      <c r="GV22" s="133">
        <v>0.75</v>
      </c>
      <c r="GW22" s="133">
        <v>258.63499999999993</v>
      </c>
      <c r="GX22" s="133">
        <v>6325.2667999999994</v>
      </c>
      <c r="GY22" s="133">
        <v>0</v>
      </c>
      <c r="GZ22" s="133">
        <v>305.29449</v>
      </c>
      <c r="HA22" s="133">
        <v>365.822</v>
      </c>
      <c r="HB22" s="133"/>
      <c r="HC22" s="133">
        <v>671.11649</v>
      </c>
    </row>
    <row r="23" spans="1:211" s="60" customFormat="1" ht="12.75" x14ac:dyDescent="0.2">
      <c r="A23" s="342" t="str">
        <f>+REPROGRAMADO!B23</f>
        <v>JUE</v>
      </c>
      <c r="B23" s="71">
        <v>0.39583333333333331</v>
      </c>
      <c r="C23" s="133">
        <v>606.06573000000003</v>
      </c>
      <c r="D23" s="133">
        <v>193.12809999999999</v>
      </c>
      <c r="E23" s="133"/>
      <c r="F23" s="133">
        <v>110</v>
      </c>
      <c r="G23" s="133">
        <v>97.250280000000004</v>
      </c>
      <c r="H23" s="133">
        <v>72.37388</v>
      </c>
      <c r="I23" s="133">
        <v>67.593350000000001</v>
      </c>
      <c r="J23" s="133">
        <v>30.156400000000001</v>
      </c>
      <c r="K23" s="133">
        <v>0.6</v>
      </c>
      <c r="L23" s="133"/>
      <c r="M23" s="133">
        <v>0</v>
      </c>
      <c r="N23" s="133"/>
      <c r="O23" s="133"/>
      <c r="P23" s="133">
        <v>158.72166999999999</v>
      </c>
      <c r="Q23" s="133">
        <v>158.72166999999999</v>
      </c>
      <c r="R23" s="133">
        <v>158.72166999999999</v>
      </c>
      <c r="S23" s="133">
        <v>140</v>
      </c>
      <c r="T23" s="133">
        <v>108.30800000000001</v>
      </c>
      <c r="U23" s="133">
        <v>17</v>
      </c>
      <c r="V23" s="133">
        <v>73.019549999999995</v>
      </c>
      <c r="W23" s="133">
        <v>16.95936</v>
      </c>
      <c r="X23" s="133">
        <v>74.531589999999994</v>
      </c>
      <c r="Y23" s="133">
        <v>98</v>
      </c>
      <c r="Z23" s="133">
        <v>16</v>
      </c>
      <c r="AA23" s="133">
        <v>3.8533499999999998</v>
      </c>
      <c r="AB23" s="133">
        <v>4.1034499999999996</v>
      </c>
      <c r="AC23" s="133">
        <v>43.80059</v>
      </c>
      <c r="AD23" s="133">
        <v>3.2822300000000002</v>
      </c>
      <c r="AE23" s="133">
        <v>3.0992700000000002</v>
      </c>
      <c r="AF23" s="133"/>
      <c r="AG23" s="133"/>
      <c r="AH23" s="133"/>
      <c r="AI23" s="133"/>
      <c r="AJ23" s="133"/>
      <c r="AK23" s="133"/>
      <c r="AL23" s="133">
        <v>85</v>
      </c>
      <c r="AM23" s="133"/>
      <c r="AN23" s="133">
        <v>202.51136</v>
      </c>
      <c r="AO23" s="133">
        <v>77.948049999999995</v>
      </c>
      <c r="AP23" s="133">
        <v>8</v>
      </c>
      <c r="AQ23" s="133">
        <v>5.67</v>
      </c>
      <c r="AR23" s="133">
        <v>0</v>
      </c>
      <c r="AS23" s="133">
        <v>0</v>
      </c>
      <c r="AT23" s="133">
        <v>110.41591</v>
      </c>
      <c r="AU23" s="133">
        <v>3.8466300000000002</v>
      </c>
      <c r="AV23" s="133"/>
      <c r="AW23" s="133">
        <v>21.477250000000002</v>
      </c>
      <c r="AX23" s="133">
        <v>133.61748</v>
      </c>
      <c r="AY23" s="133"/>
      <c r="AZ23" s="133"/>
      <c r="BA23" s="133"/>
      <c r="BB23" s="133"/>
      <c r="BC23" s="133"/>
      <c r="BD23" s="133"/>
      <c r="BE23" s="133"/>
      <c r="BF23" s="133">
        <v>177.90827999999999</v>
      </c>
      <c r="BG23" s="133">
        <v>177.90827999999999</v>
      </c>
      <c r="BH23" s="133">
        <v>177.90827999999999</v>
      </c>
      <c r="BI23" s="133">
        <v>266.86241999999999</v>
      </c>
      <c r="BJ23" s="133">
        <v>69.971130000000002</v>
      </c>
      <c r="BK23" s="133">
        <v>34.985570000000003</v>
      </c>
      <c r="BL23" s="133">
        <v>36.796999999999997</v>
      </c>
      <c r="BM23" s="133">
        <v>59.45</v>
      </c>
      <c r="BN23" s="133">
        <v>55.6</v>
      </c>
      <c r="BO23" s="133">
        <v>9.48</v>
      </c>
      <c r="BP23" s="133">
        <v>2.41</v>
      </c>
      <c r="BQ23" s="133">
        <v>6.8787000000000003</v>
      </c>
      <c r="BR23" s="133">
        <v>11.121</v>
      </c>
      <c r="BS23" s="133">
        <v>66.501729999999995</v>
      </c>
      <c r="BT23" s="133"/>
      <c r="BU23" s="133"/>
      <c r="BV23" s="133"/>
      <c r="BW23" s="133"/>
      <c r="BX23" s="133">
        <v>53.272260000000003</v>
      </c>
      <c r="BY23" s="133"/>
      <c r="BZ23" s="133">
        <v>194.44479000000001</v>
      </c>
      <c r="CA23" s="133">
        <v>194.44479000000001</v>
      </c>
      <c r="CB23" s="133">
        <v>194.44479000000001</v>
      </c>
      <c r="CC23" s="133">
        <v>291.66717999999997</v>
      </c>
      <c r="CD23" s="133">
        <v>209.70738</v>
      </c>
      <c r="CE23" s="133">
        <v>104.85369</v>
      </c>
      <c r="CF23" s="133">
        <v>118.95518</v>
      </c>
      <c r="CG23" s="133">
        <v>3.2402199999999999</v>
      </c>
      <c r="CH23" s="133">
        <v>185.73103</v>
      </c>
      <c r="CI23" s="133">
        <v>185.73103</v>
      </c>
      <c r="CJ23" s="133">
        <v>185.73103</v>
      </c>
      <c r="CK23" s="133">
        <v>189.51328000000001</v>
      </c>
      <c r="CL23" s="133">
        <v>94.756640000000004</v>
      </c>
      <c r="CM23" s="133"/>
      <c r="CN23" s="133"/>
      <c r="CO23" s="133"/>
      <c r="CP23" s="133"/>
      <c r="CQ23" s="133"/>
      <c r="CR23" s="133"/>
      <c r="CS23" s="133"/>
      <c r="CT23" s="133">
        <v>112.04036000000001</v>
      </c>
      <c r="CU23" s="133">
        <v>85.482579999999999</v>
      </c>
      <c r="CV23" s="133">
        <v>15.91408</v>
      </c>
      <c r="CW23" s="133">
        <v>60.427019999999999</v>
      </c>
      <c r="CX23" s="133">
        <v>6.39</v>
      </c>
      <c r="CY23" s="133"/>
      <c r="CZ23" s="133"/>
      <c r="DA23" s="133"/>
      <c r="DB23" s="133">
        <v>30</v>
      </c>
      <c r="DC23" s="133"/>
      <c r="DD23" s="133">
        <v>13</v>
      </c>
      <c r="DE23" s="133">
        <v>15</v>
      </c>
      <c r="DF23" s="133">
        <v>2.7989999999999999</v>
      </c>
      <c r="DG23" s="133">
        <v>1.4</v>
      </c>
      <c r="DH23" s="133">
        <v>1.2</v>
      </c>
      <c r="DI23" s="133">
        <v>2.2000000000000002</v>
      </c>
      <c r="DJ23" s="133">
        <v>7.2</v>
      </c>
      <c r="DK23" s="133">
        <v>11.143700000000001</v>
      </c>
      <c r="DL23" s="133">
        <v>8</v>
      </c>
      <c r="DM23" s="133">
        <v>10.752689999999999</v>
      </c>
      <c r="DN23" s="133">
        <v>6.4</v>
      </c>
      <c r="DO23" s="133">
        <v>16.617789999999999</v>
      </c>
      <c r="DP23" s="133">
        <v>3.6</v>
      </c>
      <c r="DQ23" s="133">
        <v>6</v>
      </c>
      <c r="DR23" s="133">
        <v>2.8</v>
      </c>
      <c r="DS23" s="133">
        <v>1.5</v>
      </c>
      <c r="DT23" s="133">
        <v>5.6</v>
      </c>
      <c r="DU23" s="133">
        <v>5</v>
      </c>
      <c r="DV23" s="133">
        <v>5.5</v>
      </c>
      <c r="DW23" s="133">
        <v>5.7</v>
      </c>
      <c r="DX23" s="133">
        <v>3.5</v>
      </c>
      <c r="DY23" s="133">
        <v>2.5</v>
      </c>
      <c r="DZ23" s="133">
        <v>10</v>
      </c>
      <c r="EA23" s="133">
        <v>12.218959999999999</v>
      </c>
      <c r="EB23" s="133">
        <v>16.813289999999999</v>
      </c>
      <c r="EC23" s="133">
        <v>19.550339999999998</v>
      </c>
      <c r="ED23" s="133">
        <v>37.57996</v>
      </c>
      <c r="EE23" s="133">
        <v>19.908080000000002</v>
      </c>
      <c r="EF23" s="133">
        <v>8.33</v>
      </c>
      <c r="EG23" s="133">
        <v>9.6</v>
      </c>
      <c r="EH23" s="133">
        <v>10.752689999999999</v>
      </c>
      <c r="EI23" s="133">
        <v>15.640269999999999</v>
      </c>
      <c r="EJ23" s="133">
        <v>7</v>
      </c>
      <c r="EK23" s="133">
        <v>9</v>
      </c>
      <c r="EL23" s="133">
        <v>0.54</v>
      </c>
      <c r="EM23" s="133">
        <v>1.05</v>
      </c>
      <c r="EN23" s="133">
        <v>18.324000000000002</v>
      </c>
      <c r="EO23" s="133">
        <v>17.36</v>
      </c>
      <c r="EP23" s="133">
        <v>19.817</v>
      </c>
      <c r="EQ23" s="133">
        <v>18.422000000000001</v>
      </c>
      <c r="ER23" s="133">
        <v>14.632999999999999</v>
      </c>
      <c r="ES23" s="133">
        <v>0.93</v>
      </c>
      <c r="ET23" s="133">
        <v>14.727</v>
      </c>
      <c r="EU23" s="133">
        <v>44.948</v>
      </c>
      <c r="EV23" s="133">
        <v>13.074999999999999</v>
      </c>
      <c r="EW23" s="133">
        <v>15.484999999999999</v>
      </c>
      <c r="EX23" s="133">
        <v>12.108000000000001</v>
      </c>
      <c r="EY23" s="133">
        <v>26.132999999999999</v>
      </c>
      <c r="EZ23" s="133">
        <v>0.7</v>
      </c>
      <c r="FA23" s="133">
        <v>5.5</v>
      </c>
      <c r="FB23" s="133">
        <v>5.7</v>
      </c>
      <c r="FC23" s="133">
        <v>10.32258</v>
      </c>
      <c r="FD23" s="133">
        <v>4.5</v>
      </c>
      <c r="FE23" s="133">
        <v>27</v>
      </c>
      <c r="FF23" s="133">
        <v>18</v>
      </c>
      <c r="FG23" s="133">
        <v>7.5</v>
      </c>
      <c r="FH23" s="133"/>
      <c r="FI23" s="133"/>
      <c r="FJ23" s="133">
        <v>7105.6653099999994</v>
      </c>
      <c r="FK23" s="133">
        <v>7018.3435300000001</v>
      </c>
      <c r="FL23" s="133">
        <v>7184.8878599999998</v>
      </c>
      <c r="FM23" s="133">
        <v>166.54433</v>
      </c>
      <c r="FN23" s="133"/>
      <c r="FO23" s="133">
        <v>2093.6460099999999</v>
      </c>
      <c r="FP23" s="133">
        <v>727.03545999999994</v>
      </c>
      <c r="FQ23" s="133">
        <v>559.23860999999999</v>
      </c>
      <c r="FR23" s="133">
        <v>281.05387000000002</v>
      </c>
      <c r="FS23" s="133">
        <v>409.05516999999998</v>
      </c>
      <c r="FT23" s="133">
        <v>353.16284000000002</v>
      </c>
      <c r="FU23" s="133">
        <v>677.19635000000005</v>
      </c>
      <c r="FV23" s="133">
        <v>382.19161000000003</v>
      </c>
      <c r="FW23" s="133">
        <v>253.88238999999999</v>
      </c>
      <c r="FX23" s="133">
        <v>164.09818000000001</v>
      </c>
      <c r="FY23" s="133">
        <v>62.114849999999997</v>
      </c>
      <c r="FZ23" s="133">
        <v>1095.7489599999999</v>
      </c>
      <c r="GA23" s="133">
        <v>37.389409999999998</v>
      </c>
      <c r="GB23" s="133">
        <v>39.680149999999998</v>
      </c>
      <c r="GC23" s="133">
        <v>41.101970000000001</v>
      </c>
      <c r="GD23" s="133" t="s">
        <v>362</v>
      </c>
      <c r="GE23" s="133">
        <v>3185.4350800000002</v>
      </c>
      <c r="GF23" s="133">
        <v>556.33519000000001</v>
      </c>
      <c r="GG23" s="133">
        <v>556.33519000000001</v>
      </c>
      <c r="GH23" s="133"/>
      <c r="GI23" s="133"/>
      <c r="GJ23" s="133">
        <v>4102.5489799999996</v>
      </c>
      <c r="GK23" s="133">
        <v>1113.9133999999999</v>
      </c>
      <c r="GL23" s="133">
        <v>1739.2167400000001</v>
      </c>
      <c r="GM23" s="133">
        <v>229.20874000000001</v>
      </c>
      <c r="GN23" s="133"/>
      <c r="GO23" s="133">
        <v>7105.6653099999994</v>
      </c>
      <c r="GP23" s="133">
        <v>3602.7408499999992</v>
      </c>
      <c r="GQ23" s="133">
        <v>2857.9174600000001</v>
      </c>
      <c r="GR23" s="133">
        <v>374.59100000000007</v>
      </c>
      <c r="GS23" s="133">
        <v>270.416</v>
      </c>
      <c r="GT23" s="133">
        <v>3602.7408499999992</v>
      </c>
      <c r="GU23" s="133">
        <v>2520.3719799999999</v>
      </c>
      <c r="GV23" s="133">
        <v>0.93</v>
      </c>
      <c r="GW23" s="133">
        <v>270.416</v>
      </c>
      <c r="GX23" s="133">
        <v>6394.4588299999996</v>
      </c>
      <c r="GY23" s="133">
        <v>0</v>
      </c>
      <c r="GZ23" s="133">
        <v>337.54548000000005</v>
      </c>
      <c r="HA23" s="133">
        <v>373.66100000000006</v>
      </c>
      <c r="HB23" s="133"/>
      <c r="HC23" s="133">
        <v>711.20648000000006</v>
      </c>
    </row>
    <row r="24" spans="1:211" s="60" customFormat="1" ht="12.75" x14ac:dyDescent="0.2">
      <c r="A24" s="342" t="str">
        <f>+REPROGRAMADO!B24</f>
        <v>JUE</v>
      </c>
      <c r="B24" s="71">
        <v>0.41666666666666669</v>
      </c>
      <c r="C24" s="133">
        <v>606.06573000000003</v>
      </c>
      <c r="D24" s="133">
        <v>193.12809999999999</v>
      </c>
      <c r="E24" s="133"/>
      <c r="F24" s="133">
        <v>110</v>
      </c>
      <c r="G24" s="133">
        <v>85.675139999999999</v>
      </c>
      <c r="H24" s="133">
        <v>71.598470000000006</v>
      </c>
      <c r="I24" s="133">
        <v>67.593350000000001</v>
      </c>
      <c r="J24" s="133">
        <v>29.833310000000001</v>
      </c>
      <c r="K24" s="133">
        <v>0.6</v>
      </c>
      <c r="L24" s="133"/>
      <c r="M24" s="133">
        <v>0</v>
      </c>
      <c r="N24" s="133"/>
      <c r="O24" s="133"/>
      <c r="P24" s="133">
        <v>158.72166999999999</v>
      </c>
      <c r="Q24" s="133">
        <v>158.72166999999999</v>
      </c>
      <c r="R24" s="133">
        <v>158.72166999999999</v>
      </c>
      <c r="S24" s="133">
        <v>143</v>
      </c>
      <c r="T24" s="133">
        <v>109.03400000000001</v>
      </c>
      <c r="U24" s="133">
        <v>18</v>
      </c>
      <c r="V24" s="133">
        <v>73.019549999999995</v>
      </c>
      <c r="W24" s="133">
        <v>16.95936</v>
      </c>
      <c r="X24" s="133">
        <v>97.694680000000005</v>
      </c>
      <c r="Y24" s="133">
        <v>98</v>
      </c>
      <c r="Z24" s="133">
        <v>16</v>
      </c>
      <c r="AA24" s="133">
        <v>3.8533499999999998</v>
      </c>
      <c r="AB24" s="133">
        <v>4.1034499999999996</v>
      </c>
      <c r="AC24" s="133">
        <v>43.80059</v>
      </c>
      <c r="AD24" s="133">
        <v>3.2822300000000002</v>
      </c>
      <c r="AE24" s="133">
        <v>3.0992700000000002</v>
      </c>
      <c r="AF24" s="133"/>
      <c r="AG24" s="133"/>
      <c r="AH24" s="133"/>
      <c r="AI24" s="133"/>
      <c r="AJ24" s="133"/>
      <c r="AK24" s="133"/>
      <c r="AL24" s="133">
        <v>85</v>
      </c>
      <c r="AM24" s="133"/>
      <c r="AN24" s="133">
        <v>202.13354000000001</v>
      </c>
      <c r="AO24" s="133">
        <v>77.948049999999995</v>
      </c>
      <c r="AP24" s="133">
        <v>8</v>
      </c>
      <c r="AQ24" s="133">
        <v>5.67</v>
      </c>
      <c r="AR24" s="133">
        <v>0</v>
      </c>
      <c r="AS24" s="133">
        <v>0</v>
      </c>
      <c r="AT24" s="133">
        <v>110.41591</v>
      </c>
      <c r="AU24" s="133">
        <v>3.8466300000000002</v>
      </c>
      <c r="AV24" s="133"/>
      <c r="AW24" s="133">
        <v>21.477250000000002</v>
      </c>
      <c r="AX24" s="133">
        <v>133.61748</v>
      </c>
      <c r="AY24" s="133"/>
      <c r="AZ24" s="133"/>
      <c r="BA24" s="133"/>
      <c r="BB24" s="133"/>
      <c r="BC24" s="133"/>
      <c r="BD24" s="133"/>
      <c r="BE24" s="133"/>
      <c r="BF24" s="133">
        <v>177.09419</v>
      </c>
      <c r="BG24" s="133">
        <v>177.09419</v>
      </c>
      <c r="BH24" s="133">
        <v>177.09419</v>
      </c>
      <c r="BI24" s="133">
        <v>265.64127999999999</v>
      </c>
      <c r="BJ24" s="133">
        <v>69.971130000000002</v>
      </c>
      <c r="BK24" s="133">
        <v>34.985570000000003</v>
      </c>
      <c r="BL24" s="133">
        <v>37.630000000000003</v>
      </c>
      <c r="BM24" s="133">
        <v>59.45</v>
      </c>
      <c r="BN24" s="133">
        <v>55.6</v>
      </c>
      <c r="BO24" s="133">
        <v>9.48</v>
      </c>
      <c r="BP24" s="133">
        <v>2.41</v>
      </c>
      <c r="BQ24" s="133">
        <v>6.8787000000000003</v>
      </c>
      <c r="BR24" s="133">
        <v>8.1736000000000004</v>
      </c>
      <c r="BS24" s="133">
        <v>61.171970000000002</v>
      </c>
      <c r="BT24" s="133"/>
      <c r="BU24" s="133"/>
      <c r="BV24" s="133"/>
      <c r="BW24" s="133"/>
      <c r="BX24" s="133">
        <v>53.08184</v>
      </c>
      <c r="BY24" s="133"/>
      <c r="BZ24" s="133">
        <v>194.44479000000001</v>
      </c>
      <c r="CA24" s="133">
        <v>194.44479000000001</v>
      </c>
      <c r="CB24" s="133">
        <v>194.44479000000001</v>
      </c>
      <c r="CC24" s="133">
        <v>291.66717999999997</v>
      </c>
      <c r="CD24" s="133">
        <v>209.70738</v>
      </c>
      <c r="CE24" s="133">
        <v>104.85369</v>
      </c>
      <c r="CF24" s="133">
        <v>179.91929999999999</v>
      </c>
      <c r="CG24" s="133">
        <v>3.2402199999999999</v>
      </c>
      <c r="CH24" s="133">
        <v>185.73103</v>
      </c>
      <c r="CI24" s="133">
        <v>185.73103</v>
      </c>
      <c r="CJ24" s="133">
        <v>185.73103</v>
      </c>
      <c r="CK24" s="133">
        <v>189.51328000000001</v>
      </c>
      <c r="CL24" s="133">
        <v>94.756640000000004</v>
      </c>
      <c r="CM24" s="133"/>
      <c r="CN24" s="133"/>
      <c r="CO24" s="133"/>
      <c r="CP24" s="133"/>
      <c r="CQ24" s="133"/>
      <c r="CR24" s="133"/>
      <c r="CS24" s="133"/>
      <c r="CT24" s="133">
        <v>112.04036000000001</v>
      </c>
      <c r="CU24" s="133">
        <v>83.870379999999997</v>
      </c>
      <c r="CV24" s="133">
        <v>15.91408</v>
      </c>
      <c r="CW24" s="133">
        <v>60.427019999999999</v>
      </c>
      <c r="CX24" s="133">
        <v>6.39</v>
      </c>
      <c r="CY24" s="133"/>
      <c r="CZ24" s="133"/>
      <c r="DA24" s="133"/>
      <c r="DB24" s="133">
        <v>30</v>
      </c>
      <c r="DC24" s="133"/>
      <c r="DD24" s="133">
        <v>13</v>
      </c>
      <c r="DE24" s="133">
        <v>15</v>
      </c>
      <c r="DF24" s="133">
        <v>2.7989999999999999</v>
      </c>
      <c r="DG24" s="133">
        <v>1.4</v>
      </c>
      <c r="DH24" s="133">
        <v>1.2</v>
      </c>
      <c r="DI24" s="133">
        <v>2.2000000000000002</v>
      </c>
      <c r="DJ24" s="133">
        <v>7.2</v>
      </c>
      <c r="DK24" s="133">
        <v>11.143700000000001</v>
      </c>
      <c r="DL24" s="133">
        <v>8</v>
      </c>
      <c r="DM24" s="133">
        <v>10.752689999999999</v>
      </c>
      <c r="DN24" s="133">
        <v>6.4</v>
      </c>
      <c r="DO24" s="133">
        <v>16.617789999999999</v>
      </c>
      <c r="DP24" s="133">
        <v>3.6</v>
      </c>
      <c r="DQ24" s="133">
        <v>6</v>
      </c>
      <c r="DR24" s="133">
        <v>2.8</v>
      </c>
      <c r="DS24" s="133">
        <v>1.5</v>
      </c>
      <c r="DT24" s="133">
        <v>5.6</v>
      </c>
      <c r="DU24" s="133">
        <v>5</v>
      </c>
      <c r="DV24" s="133">
        <v>5.5</v>
      </c>
      <c r="DW24" s="133">
        <v>5.7</v>
      </c>
      <c r="DX24" s="133">
        <v>3.5</v>
      </c>
      <c r="DY24" s="133">
        <v>2.5</v>
      </c>
      <c r="DZ24" s="133">
        <v>10</v>
      </c>
      <c r="EA24" s="133">
        <v>12.218959999999999</v>
      </c>
      <c r="EB24" s="133">
        <v>16.813289999999999</v>
      </c>
      <c r="EC24" s="133">
        <v>19.550339999999998</v>
      </c>
      <c r="ED24" s="133">
        <v>37.57996</v>
      </c>
      <c r="EE24" s="133">
        <v>19.532620000000001</v>
      </c>
      <c r="EF24" s="133">
        <v>8.33</v>
      </c>
      <c r="EG24" s="133">
        <v>9.6</v>
      </c>
      <c r="EH24" s="133">
        <v>10.752689999999999</v>
      </c>
      <c r="EI24" s="133">
        <v>15.640269999999999</v>
      </c>
      <c r="EJ24" s="133">
        <v>7</v>
      </c>
      <c r="EK24" s="133">
        <v>9</v>
      </c>
      <c r="EL24" s="133">
        <v>0.54</v>
      </c>
      <c r="EM24" s="133">
        <v>1.05</v>
      </c>
      <c r="EN24" s="133">
        <v>18.87</v>
      </c>
      <c r="EO24" s="133">
        <v>18.216000000000001</v>
      </c>
      <c r="EP24" s="133">
        <v>19.946000000000002</v>
      </c>
      <c r="EQ24" s="133">
        <v>18.568000000000001</v>
      </c>
      <c r="ER24" s="133">
        <v>14.629</v>
      </c>
      <c r="ES24" s="133">
        <v>1.04</v>
      </c>
      <c r="ET24" s="133">
        <v>15.388999999999999</v>
      </c>
      <c r="EU24" s="133">
        <v>50.384</v>
      </c>
      <c r="EV24" s="133">
        <v>13.797000000000001</v>
      </c>
      <c r="EW24" s="133">
        <v>15.954000000000001</v>
      </c>
      <c r="EX24" s="133">
        <v>12.763</v>
      </c>
      <c r="EY24" s="133">
        <v>31.806999999999999</v>
      </c>
      <c r="EZ24" s="133">
        <v>0.7</v>
      </c>
      <c r="FA24" s="133">
        <v>5.5</v>
      </c>
      <c r="FB24" s="133">
        <v>5.7</v>
      </c>
      <c r="FC24" s="133">
        <v>10.078200000000001</v>
      </c>
      <c r="FD24" s="133">
        <v>4.5</v>
      </c>
      <c r="FE24" s="133">
        <v>27</v>
      </c>
      <c r="FF24" s="133">
        <v>18</v>
      </c>
      <c r="FG24" s="133">
        <v>7.5</v>
      </c>
      <c r="FH24" s="133"/>
      <c r="FI24" s="133"/>
      <c r="FJ24" s="133">
        <v>7183.5824099999982</v>
      </c>
      <c r="FK24" s="133">
        <v>7093.8772300000001</v>
      </c>
      <c r="FL24" s="133">
        <v>7262.5605699999996</v>
      </c>
      <c r="FM24" s="133">
        <v>168.68333999999999</v>
      </c>
      <c r="FN24" s="133"/>
      <c r="FO24" s="133">
        <v>2071.48002</v>
      </c>
      <c r="FP24" s="133">
        <v>730.87545999999998</v>
      </c>
      <c r="FQ24" s="133">
        <v>580.58505000000002</v>
      </c>
      <c r="FR24" s="133">
        <v>284.53982999999999</v>
      </c>
      <c r="FS24" s="133">
        <v>413.24464</v>
      </c>
      <c r="FT24" s="133">
        <v>356.76573999999999</v>
      </c>
      <c r="FU24" s="133">
        <v>650.86888999999996</v>
      </c>
      <c r="FV24" s="133">
        <v>382.57375000000002</v>
      </c>
      <c r="FW24" s="133">
        <v>252.47194999999999</v>
      </c>
      <c r="FX24" s="133">
        <v>159.70750000000001</v>
      </c>
      <c r="FY24" s="133">
        <v>67.632670000000005</v>
      </c>
      <c r="FZ24" s="133">
        <v>1098.3706999999999</v>
      </c>
      <c r="GA24" s="133">
        <v>37.34695</v>
      </c>
      <c r="GB24" s="133">
        <v>39.67295</v>
      </c>
      <c r="GC24" s="133">
        <v>40.99756</v>
      </c>
      <c r="GD24" s="133" t="s">
        <v>362</v>
      </c>
      <c r="GE24" s="133">
        <v>3185.4350800000002</v>
      </c>
      <c r="GF24" s="133">
        <v>556.33519000000001</v>
      </c>
      <c r="GG24" s="133">
        <v>556.33519000000001</v>
      </c>
      <c r="GH24" s="133"/>
      <c r="GI24" s="133"/>
      <c r="GJ24" s="133">
        <v>4154.6033200000002</v>
      </c>
      <c r="GK24" s="133">
        <v>1137.41398</v>
      </c>
      <c r="GL24" s="133">
        <v>1738.75557</v>
      </c>
      <c r="GM24" s="133">
        <v>231.7877</v>
      </c>
      <c r="GN24" s="133"/>
      <c r="GO24" s="133">
        <v>7183.5824099999982</v>
      </c>
      <c r="GP24" s="133">
        <v>3599.0774399999991</v>
      </c>
      <c r="GQ24" s="133">
        <v>2918.5379699999994</v>
      </c>
      <c r="GR24" s="133">
        <v>380.93300000000005</v>
      </c>
      <c r="GS24" s="133">
        <v>285.03400000000005</v>
      </c>
      <c r="GT24" s="133">
        <v>3599.0774399999991</v>
      </c>
      <c r="GU24" s="133">
        <v>2589.4600699999996</v>
      </c>
      <c r="GV24" s="133">
        <v>1.04</v>
      </c>
      <c r="GW24" s="133">
        <v>285.03400000000005</v>
      </c>
      <c r="GX24" s="133">
        <v>6474.6115099999979</v>
      </c>
      <c r="GY24" s="133">
        <v>0</v>
      </c>
      <c r="GZ24" s="133">
        <v>329.07790000000006</v>
      </c>
      <c r="HA24" s="133">
        <v>379.89300000000003</v>
      </c>
      <c r="HB24" s="133"/>
      <c r="HC24" s="133">
        <v>708.97090000000003</v>
      </c>
    </row>
    <row r="25" spans="1:211" s="60" customFormat="1" ht="12.75" x14ac:dyDescent="0.2">
      <c r="A25" s="342" t="str">
        <f>+REPROGRAMADO!B25</f>
        <v>JUE</v>
      </c>
      <c r="B25" s="71">
        <v>0.4375</v>
      </c>
      <c r="C25" s="133">
        <v>606.06573000000003</v>
      </c>
      <c r="D25" s="133">
        <v>193.12809999999999</v>
      </c>
      <c r="E25" s="133"/>
      <c r="F25" s="133">
        <v>110</v>
      </c>
      <c r="G25" s="133">
        <v>92.444500000000005</v>
      </c>
      <c r="H25" s="133">
        <v>72.37388</v>
      </c>
      <c r="I25" s="133">
        <v>67.593350000000001</v>
      </c>
      <c r="J25" s="133">
        <v>30.156400000000001</v>
      </c>
      <c r="K25" s="133">
        <v>0.6</v>
      </c>
      <c r="L25" s="133"/>
      <c r="M25" s="133">
        <v>0</v>
      </c>
      <c r="N25" s="133"/>
      <c r="O25" s="133"/>
      <c r="P25" s="133">
        <v>158.72166999999999</v>
      </c>
      <c r="Q25" s="133">
        <v>158.72166999999999</v>
      </c>
      <c r="R25" s="133">
        <v>158.72166999999999</v>
      </c>
      <c r="S25" s="133">
        <v>143</v>
      </c>
      <c r="T25" s="133">
        <v>109.746</v>
      </c>
      <c r="U25" s="133">
        <v>25</v>
      </c>
      <c r="V25" s="133">
        <v>73.019549999999995</v>
      </c>
      <c r="W25" s="133">
        <v>16.95936</v>
      </c>
      <c r="X25" s="133">
        <v>107.0021</v>
      </c>
      <c r="Y25" s="133">
        <v>98</v>
      </c>
      <c r="Z25" s="133">
        <v>36.466239999999999</v>
      </c>
      <c r="AA25" s="133">
        <v>3.8533499999999998</v>
      </c>
      <c r="AB25" s="133">
        <v>4.1034499999999996</v>
      </c>
      <c r="AC25" s="133">
        <v>43.80059</v>
      </c>
      <c r="AD25" s="133">
        <v>3.2822300000000002</v>
      </c>
      <c r="AE25" s="133">
        <v>3.0992700000000002</v>
      </c>
      <c r="AF25" s="133"/>
      <c r="AG25" s="133"/>
      <c r="AH25" s="133"/>
      <c r="AI25" s="133"/>
      <c r="AJ25" s="133"/>
      <c r="AK25" s="133"/>
      <c r="AL25" s="133">
        <v>85</v>
      </c>
      <c r="AM25" s="133"/>
      <c r="AN25" s="133">
        <v>211.10611</v>
      </c>
      <c r="AO25" s="133">
        <v>77.948049999999995</v>
      </c>
      <c r="AP25" s="133">
        <v>8</v>
      </c>
      <c r="AQ25" s="133">
        <v>5.67</v>
      </c>
      <c r="AR25" s="133">
        <v>0</v>
      </c>
      <c r="AS25" s="133">
        <v>0</v>
      </c>
      <c r="AT25" s="133">
        <v>110.41591</v>
      </c>
      <c r="AU25" s="133">
        <v>3.8466300000000002</v>
      </c>
      <c r="AV25" s="133"/>
      <c r="AW25" s="133">
        <v>21.477250000000002</v>
      </c>
      <c r="AX25" s="133">
        <v>133.61748</v>
      </c>
      <c r="AY25" s="133"/>
      <c r="AZ25" s="133"/>
      <c r="BA25" s="133"/>
      <c r="BB25" s="133"/>
      <c r="BC25" s="133"/>
      <c r="BD25" s="133"/>
      <c r="BE25" s="133"/>
      <c r="BF25" s="133">
        <v>176.17653999999999</v>
      </c>
      <c r="BG25" s="133">
        <v>176.17653999999999</v>
      </c>
      <c r="BH25" s="133">
        <v>176.17653999999999</v>
      </c>
      <c r="BI25" s="133">
        <v>264.26481999999999</v>
      </c>
      <c r="BJ25" s="133">
        <v>69.971130000000002</v>
      </c>
      <c r="BK25" s="133">
        <v>34.985570000000003</v>
      </c>
      <c r="BL25" s="133">
        <v>38.167000000000002</v>
      </c>
      <c r="BM25" s="133">
        <v>63.22</v>
      </c>
      <c r="BN25" s="133">
        <v>58.95</v>
      </c>
      <c r="BO25" s="133">
        <v>9.77</v>
      </c>
      <c r="BP25" s="133">
        <v>2.41</v>
      </c>
      <c r="BQ25" s="133">
        <v>6.8787000000000003</v>
      </c>
      <c r="BR25" s="133">
        <v>8.1736000000000004</v>
      </c>
      <c r="BS25" s="133">
        <v>63.478470000000002</v>
      </c>
      <c r="BT25" s="133"/>
      <c r="BU25" s="133"/>
      <c r="BV25" s="133"/>
      <c r="BW25" s="133"/>
      <c r="BX25" s="133">
        <v>53.462110000000003</v>
      </c>
      <c r="BY25" s="133"/>
      <c r="BZ25" s="133">
        <v>194.44479000000001</v>
      </c>
      <c r="CA25" s="133">
        <v>194.44479000000001</v>
      </c>
      <c r="CB25" s="133">
        <v>194.44479000000001</v>
      </c>
      <c r="CC25" s="133">
        <v>291.66717999999997</v>
      </c>
      <c r="CD25" s="133">
        <v>209.70738</v>
      </c>
      <c r="CE25" s="133">
        <v>104.85369</v>
      </c>
      <c r="CF25" s="133">
        <v>194.71045000000001</v>
      </c>
      <c r="CG25" s="133">
        <v>3.2402199999999999</v>
      </c>
      <c r="CH25" s="133">
        <v>185.73103</v>
      </c>
      <c r="CI25" s="133">
        <v>185.73103</v>
      </c>
      <c r="CJ25" s="133">
        <v>185.73103</v>
      </c>
      <c r="CK25" s="133">
        <v>189.51328000000001</v>
      </c>
      <c r="CL25" s="133">
        <v>94.756640000000004</v>
      </c>
      <c r="CM25" s="133"/>
      <c r="CN25" s="133"/>
      <c r="CO25" s="133"/>
      <c r="CP25" s="133"/>
      <c r="CQ25" s="133"/>
      <c r="CR25" s="133"/>
      <c r="CS25" s="133"/>
      <c r="CT25" s="133">
        <v>111.90525</v>
      </c>
      <c r="CU25" s="133">
        <v>85.482579999999999</v>
      </c>
      <c r="CV25" s="133">
        <v>15.91408</v>
      </c>
      <c r="CW25" s="133">
        <v>60.427019999999999</v>
      </c>
      <c r="CX25" s="133">
        <v>6.39</v>
      </c>
      <c r="CY25" s="133"/>
      <c r="CZ25" s="133"/>
      <c r="DA25" s="133"/>
      <c r="DB25" s="133">
        <v>30</v>
      </c>
      <c r="DC25" s="133"/>
      <c r="DD25" s="133">
        <v>13</v>
      </c>
      <c r="DE25" s="133">
        <v>15</v>
      </c>
      <c r="DF25" s="133">
        <v>2.7989999999999999</v>
      </c>
      <c r="DG25" s="133">
        <v>1.4</v>
      </c>
      <c r="DH25" s="133">
        <v>1.2</v>
      </c>
      <c r="DI25" s="133">
        <v>2.2000000000000002</v>
      </c>
      <c r="DJ25" s="133">
        <v>7.2</v>
      </c>
      <c r="DK25" s="133">
        <v>11.143700000000001</v>
      </c>
      <c r="DL25" s="133">
        <v>8</v>
      </c>
      <c r="DM25" s="133">
        <v>10.752689999999999</v>
      </c>
      <c r="DN25" s="133">
        <v>6.4</v>
      </c>
      <c r="DO25" s="133">
        <v>16.617789999999999</v>
      </c>
      <c r="DP25" s="133">
        <v>3.6</v>
      </c>
      <c r="DQ25" s="133">
        <v>6</v>
      </c>
      <c r="DR25" s="133">
        <v>2.8</v>
      </c>
      <c r="DS25" s="133">
        <v>1.5</v>
      </c>
      <c r="DT25" s="133">
        <v>5.6</v>
      </c>
      <c r="DU25" s="133">
        <v>5</v>
      </c>
      <c r="DV25" s="133">
        <v>5.5</v>
      </c>
      <c r="DW25" s="133">
        <v>5.7</v>
      </c>
      <c r="DX25" s="133">
        <v>3.5</v>
      </c>
      <c r="DY25" s="133">
        <v>2.5</v>
      </c>
      <c r="DZ25" s="133">
        <v>10</v>
      </c>
      <c r="EA25" s="133">
        <v>12.218959999999999</v>
      </c>
      <c r="EB25" s="133">
        <v>16.813289999999999</v>
      </c>
      <c r="EC25" s="133">
        <v>19.550339999999998</v>
      </c>
      <c r="ED25" s="133">
        <v>37.57996</v>
      </c>
      <c r="EE25" s="133">
        <v>19.908080000000002</v>
      </c>
      <c r="EF25" s="133">
        <v>8.33</v>
      </c>
      <c r="EG25" s="133">
        <v>9.6</v>
      </c>
      <c r="EH25" s="133">
        <v>10.752689999999999</v>
      </c>
      <c r="EI25" s="133">
        <v>15.640269999999999</v>
      </c>
      <c r="EJ25" s="133">
        <v>7</v>
      </c>
      <c r="EK25" s="133">
        <v>9</v>
      </c>
      <c r="EL25" s="133">
        <v>0.54</v>
      </c>
      <c r="EM25" s="133">
        <v>1.05</v>
      </c>
      <c r="EN25" s="133">
        <v>19.036999999999999</v>
      </c>
      <c r="EO25" s="133">
        <v>18.603000000000002</v>
      </c>
      <c r="EP25" s="133">
        <v>20</v>
      </c>
      <c r="EQ25" s="133">
        <v>18.638000000000002</v>
      </c>
      <c r="ER25" s="133">
        <v>14.601000000000001</v>
      </c>
      <c r="ES25" s="133">
        <v>1.1299999999999999</v>
      </c>
      <c r="ET25" s="133">
        <v>15.927</v>
      </c>
      <c r="EU25" s="133">
        <v>53.764000000000003</v>
      </c>
      <c r="EV25" s="133">
        <v>14.433999999999999</v>
      </c>
      <c r="EW25" s="133">
        <v>16.312000000000001</v>
      </c>
      <c r="EX25" s="133">
        <v>15.766999999999999</v>
      </c>
      <c r="EY25" s="133">
        <v>38.960999999999999</v>
      </c>
      <c r="EZ25" s="133">
        <v>0.7</v>
      </c>
      <c r="FA25" s="133">
        <v>5.5</v>
      </c>
      <c r="FB25" s="133">
        <v>5.7</v>
      </c>
      <c r="FC25" s="133">
        <v>10.02933</v>
      </c>
      <c r="FD25" s="133">
        <v>4.5</v>
      </c>
      <c r="FE25" s="133">
        <v>27</v>
      </c>
      <c r="FF25" s="133">
        <v>18</v>
      </c>
      <c r="FG25" s="133">
        <v>7.5</v>
      </c>
      <c r="FH25" s="133"/>
      <c r="FI25" s="133"/>
      <c r="FJ25" s="133">
        <v>7276.8675599999988</v>
      </c>
      <c r="FK25" s="133">
        <v>7185.7727599999998</v>
      </c>
      <c r="FL25" s="133">
        <v>7355.7968799999999</v>
      </c>
      <c r="FM25" s="133">
        <v>170.02412000000001</v>
      </c>
      <c r="FN25" s="133"/>
      <c r="FO25" s="133">
        <v>2065.4557100000002</v>
      </c>
      <c r="FP25" s="133">
        <v>729.70700999999997</v>
      </c>
      <c r="FQ25" s="133">
        <v>591.55975000000001</v>
      </c>
      <c r="FR25" s="133">
        <v>291.05363999999997</v>
      </c>
      <c r="FS25" s="133">
        <v>419.13213999999999</v>
      </c>
      <c r="FT25" s="133">
        <v>352.61957000000001</v>
      </c>
      <c r="FU25" s="133">
        <v>642.45417999999995</v>
      </c>
      <c r="FV25" s="133">
        <v>382.91514000000001</v>
      </c>
      <c r="FW25" s="133">
        <v>253.25011000000001</v>
      </c>
      <c r="FX25" s="133">
        <v>160.05754999999999</v>
      </c>
      <c r="FY25" s="133">
        <v>67.174679999999995</v>
      </c>
      <c r="FZ25" s="133">
        <v>1101.8115600000001</v>
      </c>
      <c r="GA25" s="133">
        <v>37.444769999999998</v>
      </c>
      <c r="GB25" s="133">
        <v>39.766730000000003</v>
      </c>
      <c r="GC25" s="133">
        <v>41.022759999999998</v>
      </c>
      <c r="GD25" s="133" t="s">
        <v>362</v>
      </c>
      <c r="GE25" s="133">
        <v>3185.4350800000002</v>
      </c>
      <c r="GF25" s="133">
        <v>556.33519000000001</v>
      </c>
      <c r="GG25" s="133">
        <v>556.33519000000001</v>
      </c>
      <c r="GH25" s="133"/>
      <c r="GI25" s="133"/>
      <c r="GJ25" s="133">
        <v>4214.3140700000004</v>
      </c>
      <c r="GK25" s="133">
        <v>1152.6358600000001</v>
      </c>
      <c r="GL25" s="133">
        <v>1744.8365699999999</v>
      </c>
      <c r="GM25" s="133">
        <v>244.01038</v>
      </c>
      <c r="GN25" s="133"/>
      <c r="GO25" s="133">
        <v>7276.8675599999988</v>
      </c>
      <c r="GP25" s="133">
        <v>3594.9480299999987</v>
      </c>
      <c r="GQ25" s="133">
        <v>2984.4825299999998</v>
      </c>
      <c r="GR25" s="133">
        <v>382.92199999999997</v>
      </c>
      <c r="GS25" s="133">
        <v>314.51500000000004</v>
      </c>
      <c r="GT25" s="133">
        <v>3594.9480299999987</v>
      </c>
      <c r="GU25" s="133">
        <v>2652.7178599999997</v>
      </c>
      <c r="GV25" s="133">
        <v>1.1299999999999999</v>
      </c>
      <c r="GW25" s="133">
        <v>314.51500000000004</v>
      </c>
      <c r="GX25" s="133">
        <v>6563.3108899999988</v>
      </c>
      <c r="GY25" s="133">
        <v>0</v>
      </c>
      <c r="GZ25" s="133">
        <v>331.76466999999997</v>
      </c>
      <c r="HA25" s="133">
        <v>381.79199999999997</v>
      </c>
      <c r="HB25" s="133"/>
      <c r="HC25" s="133">
        <v>713.55666999999994</v>
      </c>
    </row>
    <row r="26" spans="1:211" s="60" customFormat="1" ht="12.75" x14ac:dyDescent="0.2">
      <c r="A26" s="342" t="str">
        <f>+REPROGRAMADO!B26</f>
        <v>JUE</v>
      </c>
      <c r="B26" s="71">
        <v>0.45833333333333331</v>
      </c>
      <c r="C26" s="133">
        <v>606.06573000000003</v>
      </c>
      <c r="D26" s="133">
        <v>193.12809999999999</v>
      </c>
      <c r="E26" s="133"/>
      <c r="F26" s="133">
        <v>110</v>
      </c>
      <c r="G26" s="133">
        <v>92.444500000000005</v>
      </c>
      <c r="H26" s="133">
        <v>72.37388</v>
      </c>
      <c r="I26" s="133">
        <v>67.593350000000001</v>
      </c>
      <c r="J26" s="133">
        <v>30.156400000000001</v>
      </c>
      <c r="K26" s="133">
        <v>0.6</v>
      </c>
      <c r="L26" s="133"/>
      <c r="M26" s="133">
        <v>0</v>
      </c>
      <c r="N26" s="133"/>
      <c r="O26" s="133"/>
      <c r="P26" s="133">
        <v>158.72166999999999</v>
      </c>
      <c r="Q26" s="133">
        <v>158.72166999999999</v>
      </c>
      <c r="R26" s="133">
        <v>158.72166999999999</v>
      </c>
      <c r="S26" s="133">
        <v>143</v>
      </c>
      <c r="T26" s="133">
        <v>110.297</v>
      </c>
      <c r="U26" s="133">
        <v>38</v>
      </c>
      <c r="V26" s="133">
        <v>73.019549999999995</v>
      </c>
      <c r="W26" s="133">
        <v>16.95936</v>
      </c>
      <c r="X26" s="133">
        <v>100.34908</v>
      </c>
      <c r="Y26" s="133">
        <v>98</v>
      </c>
      <c r="Z26" s="133">
        <v>36.466239999999999</v>
      </c>
      <c r="AA26" s="133">
        <v>3.8533499999999998</v>
      </c>
      <c r="AB26" s="133">
        <v>4.1034499999999996</v>
      </c>
      <c r="AC26" s="133">
        <v>43.80059</v>
      </c>
      <c r="AD26" s="133">
        <v>3.2822300000000002</v>
      </c>
      <c r="AE26" s="133">
        <v>3.0992700000000002</v>
      </c>
      <c r="AF26" s="133"/>
      <c r="AG26" s="133"/>
      <c r="AH26" s="133"/>
      <c r="AI26" s="133"/>
      <c r="AJ26" s="133"/>
      <c r="AK26" s="133"/>
      <c r="AL26" s="133">
        <v>85</v>
      </c>
      <c r="AM26" s="133"/>
      <c r="AN26" s="133">
        <v>221.43218999999999</v>
      </c>
      <c r="AO26" s="133">
        <v>77.948049999999995</v>
      </c>
      <c r="AP26" s="133">
        <v>8</v>
      </c>
      <c r="AQ26" s="133">
        <v>5.67</v>
      </c>
      <c r="AR26" s="133">
        <v>0</v>
      </c>
      <c r="AS26" s="133">
        <v>0</v>
      </c>
      <c r="AT26" s="133">
        <v>110.41591</v>
      </c>
      <c r="AU26" s="133">
        <v>3.8466300000000002</v>
      </c>
      <c r="AV26" s="133"/>
      <c r="AW26" s="133">
        <v>21.477250000000002</v>
      </c>
      <c r="AX26" s="133">
        <v>133.61748</v>
      </c>
      <c r="AY26" s="133"/>
      <c r="AZ26" s="133"/>
      <c r="BA26" s="133"/>
      <c r="BB26" s="133"/>
      <c r="BC26" s="133"/>
      <c r="BD26" s="133"/>
      <c r="BE26" s="133"/>
      <c r="BF26" s="133">
        <v>175.66774000000001</v>
      </c>
      <c r="BG26" s="133">
        <v>175.66774000000001</v>
      </c>
      <c r="BH26" s="133">
        <v>175.66774000000001</v>
      </c>
      <c r="BI26" s="133">
        <v>263.5016</v>
      </c>
      <c r="BJ26" s="133">
        <v>69.971130000000002</v>
      </c>
      <c r="BK26" s="133">
        <v>34.985570000000003</v>
      </c>
      <c r="BL26" s="133">
        <v>38.451999999999998</v>
      </c>
      <c r="BM26" s="133">
        <v>63.22</v>
      </c>
      <c r="BN26" s="133">
        <v>58.95</v>
      </c>
      <c r="BO26" s="133">
        <v>9.77</v>
      </c>
      <c r="BP26" s="133">
        <v>2.41</v>
      </c>
      <c r="BQ26" s="133">
        <v>6.8787000000000003</v>
      </c>
      <c r="BR26" s="133">
        <v>8.1736000000000004</v>
      </c>
      <c r="BS26" s="133">
        <v>64.668059999999997</v>
      </c>
      <c r="BT26" s="133"/>
      <c r="BU26" s="133"/>
      <c r="BV26" s="133"/>
      <c r="BW26" s="133"/>
      <c r="BX26" s="133">
        <v>54.396639999999998</v>
      </c>
      <c r="BY26" s="133"/>
      <c r="BZ26" s="133">
        <v>194.44479000000001</v>
      </c>
      <c r="CA26" s="133">
        <v>194.44479000000001</v>
      </c>
      <c r="CB26" s="133">
        <v>194.44479000000001</v>
      </c>
      <c r="CC26" s="133">
        <v>291.66717999999997</v>
      </c>
      <c r="CD26" s="133">
        <v>209.70738</v>
      </c>
      <c r="CE26" s="133">
        <v>104.85369</v>
      </c>
      <c r="CF26" s="133">
        <v>228.52772999999999</v>
      </c>
      <c r="CG26" s="133">
        <v>3.2402199999999999</v>
      </c>
      <c r="CH26" s="133">
        <v>185.73103</v>
      </c>
      <c r="CI26" s="133">
        <v>185.73103</v>
      </c>
      <c r="CJ26" s="133">
        <v>185.73103</v>
      </c>
      <c r="CK26" s="133">
        <v>189.51328000000001</v>
      </c>
      <c r="CL26" s="133">
        <v>94.756640000000004</v>
      </c>
      <c r="CM26" s="133"/>
      <c r="CN26" s="133"/>
      <c r="CO26" s="133"/>
      <c r="CP26" s="133"/>
      <c r="CQ26" s="133"/>
      <c r="CR26" s="133"/>
      <c r="CS26" s="133"/>
      <c r="CT26" s="133">
        <v>112.41701999999999</v>
      </c>
      <c r="CU26" s="133">
        <v>85.482579999999999</v>
      </c>
      <c r="CV26" s="133">
        <v>15.91408</v>
      </c>
      <c r="CW26" s="133">
        <v>60.427019999999999</v>
      </c>
      <c r="CX26" s="133">
        <v>6.39</v>
      </c>
      <c r="CY26" s="133"/>
      <c r="CZ26" s="133"/>
      <c r="DA26" s="133"/>
      <c r="DB26" s="133">
        <v>30</v>
      </c>
      <c r="DC26" s="133"/>
      <c r="DD26" s="133">
        <v>13</v>
      </c>
      <c r="DE26" s="133">
        <v>15</v>
      </c>
      <c r="DF26" s="133">
        <v>2.7989999999999999</v>
      </c>
      <c r="DG26" s="133">
        <v>1.4</v>
      </c>
      <c r="DH26" s="133">
        <v>1.2</v>
      </c>
      <c r="DI26" s="133">
        <v>2.2000000000000002</v>
      </c>
      <c r="DJ26" s="133">
        <v>7.2</v>
      </c>
      <c r="DK26" s="133">
        <v>11.143700000000001</v>
      </c>
      <c r="DL26" s="133">
        <v>8</v>
      </c>
      <c r="DM26" s="133">
        <v>10.752689999999999</v>
      </c>
      <c r="DN26" s="133">
        <v>6.4</v>
      </c>
      <c r="DO26" s="133">
        <v>16.617789999999999</v>
      </c>
      <c r="DP26" s="133">
        <v>3.6</v>
      </c>
      <c r="DQ26" s="133">
        <v>6</v>
      </c>
      <c r="DR26" s="133">
        <v>2.8</v>
      </c>
      <c r="DS26" s="133">
        <v>1.5</v>
      </c>
      <c r="DT26" s="133">
        <v>5.6</v>
      </c>
      <c r="DU26" s="133">
        <v>5</v>
      </c>
      <c r="DV26" s="133">
        <v>5.5</v>
      </c>
      <c r="DW26" s="133">
        <v>5.7</v>
      </c>
      <c r="DX26" s="133">
        <v>3.5</v>
      </c>
      <c r="DY26" s="133">
        <v>2.5</v>
      </c>
      <c r="DZ26" s="133">
        <v>10</v>
      </c>
      <c r="EA26" s="133">
        <v>12.218959999999999</v>
      </c>
      <c r="EB26" s="133">
        <v>16.813289999999999</v>
      </c>
      <c r="EC26" s="133">
        <v>19.550339999999998</v>
      </c>
      <c r="ED26" s="133">
        <v>37.57996</v>
      </c>
      <c r="EE26" s="133">
        <v>19.908080000000002</v>
      </c>
      <c r="EF26" s="133">
        <v>8.33</v>
      </c>
      <c r="EG26" s="133">
        <v>9.6</v>
      </c>
      <c r="EH26" s="133">
        <v>10.752689999999999</v>
      </c>
      <c r="EI26" s="133">
        <v>15.640269999999999</v>
      </c>
      <c r="EJ26" s="133">
        <v>7</v>
      </c>
      <c r="EK26" s="133">
        <v>9</v>
      </c>
      <c r="EL26" s="133">
        <v>0.54</v>
      </c>
      <c r="EM26" s="133">
        <v>1.05</v>
      </c>
      <c r="EN26" s="133">
        <v>19.106000000000002</v>
      </c>
      <c r="EO26" s="133">
        <v>18.669</v>
      </c>
      <c r="EP26" s="133">
        <v>20</v>
      </c>
      <c r="EQ26" s="133">
        <v>18.721</v>
      </c>
      <c r="ER26" s="133">
        <v>14.596</v>
      </c>
      <c r="ES26" s="133">
        <v>1.1599999999999999</v>
      </c>
      <c r="ET26" s="133">
        <v>16.449000000000002</v>
      </c>
      <c r="EU26" s="133">
        <v>56.615000000000002</v>
      </c>
      <c r="EV26" s="133">
        <v>14.954000000000001</v>
      </c>
      <c r="EW26" s="133">
        <v>16.61</v>
      </c>
      <c r="EX26" s="133">
        <v>18.815999999999999</v>
      </c>
      <c r="EY26" s="133">
        <v>46.078000000000003</v>
      </c>
      <c r="EZ26" s="133">
        <v>1.9</v>
      </c>
      <c r="FA26" s="133">
        <v>5.5</v>
      </c>
      <c r="FB26" s="133">
        <v>5.7</v>
      </c>
      <c r="FC26" s="133">
        <v>9.9413499999999999</v>
      </c>
      <c r="FD26" s="133">
        <v>4.5</v>
      </c>
      <c r="FE26" s="133">
        <v>27</v>
      </c>
      <c r="FF26" s="133">
        <v>18</v>
      </c>
      <c r="FG26" s="133">
        <v>7.5</v>
      </c>
      <c r="FH26" s="133"/>
      <c r="FI26" s="133"/>
      <c r="FJ26" s="133">
        <v>7343.1401699999997</v>
      </c>
      <c r="FK26" s="133">
        <v>7252.0449900000003</v>
      </c>
      <c r="FL26" s="133">
        <v>7423.1814999999997</v>
      </c>
      <c r="FM26" s="133">
        <v>171.13650999999999</v>
      </c>
      <c r="FN26" s="133"/>
      <c r="FO26" s="133">
        <v>2032.4151199999999</v>
      </c>
      <c r="FP26" s="133">
        <v>736.17840000000001</v>
      </c>
      <c r="FQ26" s="133">
        <v>608.95921999999996</v>
      </c>
      <c r="FR26" s="133">
        <v>291.58474000000001</v>
      </c>
      <c r="FS26" s="133">
        <v>420.93905999999998</v>
      </c>
      <c r="FT26" s="133">
        <v>352.29574000000002</v>
      </c>
      <c r="FU26" s="133">
        <v>615.44236000000001</v>
      </c>
      <c r="FV26" s="133">
        <v>379.25315999999998</v>
      </c>
      <c r="FW26" s="133">
        <v>250.73419000000001</v>
      </c>
      <c r="FX26" s="133">
        <v>157.02188000000001</v>
      </c>
      <c r="FY26" s="133">
        <v>71.390219999999999</v>
      </c>
      <c r="FZ26" s="133">
        <v>1106.09629</v>
      </c>
      <c r="GA26" s="133">
        <v>37.529870000000003</v>
      </c>
      <c r="GB26" s="133">
        <v>39.866639999999997</v>
      </c>
      <c r="GC26" s="133">
        <v>41.025190000000002</v>
      </c>
      <c r="GD26" s="133" t="s">
        <v>362</v>
      </c>
      <c r="GE26" s="133">
        <v>3185.4350800000002</v>
      </c>
      <c r="GF26" s="133">
        <v>556.33519000000001</v>
      </c>
      <c r="GG26" s="133">
        <v>556.33519000000001</v>
      </c>
      <c r="GH26" s="133"/>
      <c r="GI26" s="133"/>
      <c r="GJ26" s="133">
        <v>4272.08673</v>
      </c>
      <c r="GK26" s="133">
        <v>1174.8102899999999</v>
      </c>
      <c r="GL26" s="133">
        <v>1741.7598499999999</v>
      </c>
      <c r="GM26" s="133">
        <v>234.52463</v>
      </c>
      <c r="GN26" s="133"/>
      <c r="GO26" s="133">
        <v>7343.1401699999997</v>
      </c>
      <c r="GP26" s="133">
        <v>3592.6584099999991</v>
      </c>
      <c r="GQ26" s="133">
        <v>3024.6087599999996</v>
      </c>
      <c r="GR26" s="133">
        <v>384.00100000000003</v>
      </c>
      <c r="GS26" s="133">
        <v>341.87200000000007</v>
      </c>
      <c r="GT26" s="133">
        <v>3592.6584099999991</v>
      </c>
      <c r="GU26" s="133">
        <v>2690.7199699999996</v>
      </c>
      <c r="GV26" s="133">
        <v>1.1599999999999999</v>
      </c>
      <c r="GW26" s="133">
        <v>341.87200000000007</v>
      </c>
      <c r="GX26" s="133">
        <v>6626.4103799999984</v>
      </c>
      <c r="GY26" s="133">
        <v>0</v>
      </c>
      <c r="GZ26" s="133">
        <v>333.88879000000003</v>
      </c>
      <c r="HA26" s="133">
        <v>382.84100000000001</v>
      </c>
      <c r="HB26" s="133"/>
      <c r="HC26" s="133">
        <v>716.72979000000009</v>
      </c>
    </row>
    <row r="27" spans="1:211" s="60" customFormat="1" ht="12.75" x14ac:dyDescent="0.2">
      <c r="A27" s="342" t="str">
        <f>+REPROGRAMADO!B27</f>
        <v>JUE</v>
      </c>
      <c r="B27" s="71">
        <v>0.47916666666666669</v>
      </c>
      <c r="C27" s="133">
        <v>606.06573000000003</v>
      </c>
      <c r="D27" s="133">
        <v>193.12809999999999</v>
      </c>
      <c r="E27" s="133"/>
      <c r="F27" s="133">
        <v>110</v>
      </c>
      <c r="G27" s="133">
        <v>97.250280000000004</v>
      </c>
      <c r="H27" s="133">
        <v>72.37388</v>
      </c>
      <c r="I27" s="133">
        <v>67.593350000000001</v>
      </c>
      <c r="J27" s="133">
        <v>30.156400000000001</v>
      </c>
      <c r="K27" s="133">
        <v>0.6</v>
      </c>
      <c r="L27" s="133"/>
      <c r="M27" s="133">
        <v>0</v>
      </c>
      <c r="N27" s="133"/>
      <c r="O27" s="133"/>
      <c r="P27" s="133">
        <v>158.72166999999999</v>
      </c>
      <c r="Q27" s="133">
        <v>158.72166999999999</v>
      </c>
      <c r="R27" s="133">
        <v>158.72166999999999</v>
      </c>
      <c r="S27" s="133">
        <v>143</v>
      </c>
      <c r="T27" s="133">
        <v>110.672</v>
      </c>
      <c r="U27" s="133">
        <v>49</v>
      </c>
      <c r="V27" s="133">
        <v>73.019549999999995</v>
      </c>
      <c r="W27" s="133">
        <v>16.95936</v>
      </c>
      <c r="X27" s="133">
        <v>113.99034</v>
      </c>
      <c r="Y27" s="133">
        <v>98</v>
      </c>
      <c r="Z27" s="133">
        <v>36.466239999999999</v>
      </c>
      <c r="AA27" s="133">
        <v>3.8533499999999998</v>
      </c>
      <c r="AB27" s="133">
        <v>4.1034499999999996</v>
      </c>
      <c r="AC27" s="133">
        <v>43.80059</v>
      </c>
      <c r="AD27" s="133">
        <v>3.2822300000000002</v>
      </c>
      <c r="AE27" s="133">
        <v>3.0992700000000002</v>
      </c>
      <c r="AF27" s="133"/>
      <c r="AG27" s="133"/>
      <c r="AH27" s="133"/>
      <c r="AI27" s="133"/>
      <c r="AJ27" s="133"/>
      <c r="AK27" s="133"/>
      <c r="AL27" s="133">
        <v>85</v>
      </c>
      <c r="AM27" s="133"/>
      <c r="AN27" s="133">
        <v>227.71011999999999</v>
      </c>
      <c r="AO27" s="133">
        <v>77.948049999999995</v>
      </c>
      <c r="AP27" s="133">
        <v>8</v>
      </c>
      <c r="AQ27" s="133">
        <v>5.67</v>
      </c>
      <c r="AR27" s="133">
        <v>0</v>
      </c>
      <c r="AS27" s="133">
        <v>0</v>
      </c>
      <c r="AT27" s="133">
        <v>110.41591</v>
      </c>
      <c r="AU27" s="133">
        <v>3.8466300000000002</v>
      </c>
      <c r="AV27" s="133"/>
      <c r="AW27" s="133">
        <v>21.477250000000002</v>
      </c>
      <c r="AX27" s="133">
        <v>133.61748</v>
      </c>
      <c r="AY27" s="133"/>
      <c r="AZ27" s="133"/>
      <c r="BA27" s="133"/>
      <c r="BB27" s="133"/>
      <c r="BC27" s="133"/>
      <c r="BD27" s="133"/>
      <c r="BE27" s="133"/>
      <c r="BF27" s="133">
        <v>175.46421000000001</v>
      </c>
      <c r="BG27" s="133">
        <v>175.46421000000001</v>
      </c>
      <c r="BH27" s="133">
        <v>175.46421000000001</v>
      </c>
      <c r="BI27" s="133">
        <v>263.19632000000001</v>
      </c>
      <c r="BJ27" s="133">
        <v>69.971130000000002</v>
      </c>
      <c r="BK27" s="133">
        <v>34.985570000000003</v>
      </c>
      <c r="BL27" s="133">
        <v>38.555999999999997</v>
      </c>
      <c r="BM27" s="133">
        <v>63.22</v>
      </c>
      <c r="BN27" s="133">
        <v>58.95</v>
      </c>
      <c r="BO27" s="133">
        <v>9.77</v>
      </c>
      <c r="BP27" s="133">
        <v>2.41</v>
      </c>
      <c r="BQ27" s="133">
        <v>6.8787000000000003</v>
      </c>
      <c r="BR27" s="133">
        <v>15.021509999999999</v>
      </c>
      <c r="BS27" s="133">
        <v>69.874520000000004</v>
      </c>
      <c r="BT27" s="133"/>
      <c r="BU27" s="133"/>
      <c r="BV27" s="133"/>
      <c r="BW27" s="133"/>
      <c r="BX27" s="133">
        <v>53.54027</v>
      </c>
      <c r="BY27" s="133"/>
      <c r="BZ27" s="133">
        <v>194.44479000000001</v>
      </c>
      <c r="CA27" s="133">
        <v>194.44479000000001</v>
      </c>
      <c r="CB27" s="133">
        <v>194.44479000000001</v>
      </c>
      <c r="CC27" s="133">
        <v>291.66717999999997</v>
      </c>
      <c r="CD27" s="133">
        <v>209.70738</v>
      </c>
      <c r="CE27" s="133">
        <v>104.85369</v>
      </c>
      <c r="CF27" s="133">
        <v>248.4186</v>
      </c>
      <c r="CG27" s="133">
        <v>3.2402199999999999</v>
      </c>
      <c r="CH27" s="133">
        <v>185.73103</v>
      </c>
      <c r="CI27" s="133">
        <v>185.73103</v>
      </c>
      <c r="CJ27" s="133">
        <v>185.73103</v>
      </c>
      <c r="CK27" s="133">
        <v>189.51328000000001</v>
      </c>
      <c r="CL27" s="133">
        <v>94.756640000000004</v>
      </c>
      <c r="CM27" s="133"/>
      <c r="CN27" s="133"/>
      <c r="CO27" s="133"/>
      <c r="CP27" s="133"/>
      <c r="CQ27" s="133"/>
      <c r="CR27" s="133"/>
      <c r="CS27" s="133"/>
      <c r="CT27" s="133">
        <v>93.922799999999995</v>
      </c>
      <c r="CU27" s="133">
        <v>85.482579999999999</v>
      </c>
      <c r="CV27" s="133">
        <v>15.91408</v>
      </c>
      <c r="CW27" s="133">
        <v>60.427019999999999</v>
      </c>
      <c r="CX27" s="133">
        <v>6.39</v>
      </c>
      <c r="CY27" s="133"/>
      <c r="CZ27" s="133"/>
      <c r="DA27" s="133"/>
      <c r="DB27" s="133">
        <v>30</v>
      </c>
      <c r="DC27" s="133"/>
      <c r="DD27" s="133">
        <v>13</v>
      </c>
      <c r="DE27" s="133">
        <v>15</v>
      </c>
      <c r="DF27" s="133">
        <v>2.7989999999999999</v>
      </c>
      <c r="DG27" s="133">
        <v>1.4</v>
      </c>
      <c r="DH27" s="133">
        <v>1.2</v>
      </c>
      <c r="DI27" s="133">
        <v>2.2000000000000002</v>
      </c>
      <c r="DJ27" s="133">
        <v>7.2</v>
      </c>
      <c r="DK27" s="133">
        <v>11.143700000000001</v>
      </c>
      <c r="DL27" s="133">
        <v>8</v>
      </c>
      <c r="DM27" s="133">
        <v>10.752689999999999</v>
      </c>
      <c r="DN27" s="133">
        <v>6.4</v>
      </c>
      <c r="DO27" s="133">
        <v>16.617789999999999</v>
      </c>
      <c r="DP27" s="133">
        <v>3.6</v>
      </c>
      <c r="DQ27" s="133">
        <v>6</v>
      </c>
      <c r="DR27" s="133">
        <v>2.8</v>
      </c>
      <c r="DS27" s="133">
        <v>1.5</v>
      </c>
      <c r="DT27" s="133">
        <v>5.6</v>
      </c>
      <c r="DU27" s="133">
        <v>5</v>
      </c>
      <c r="DV27" s="133">
        <v>5.5</v>
      </c>
      <c r="DW27" s="133">
        <v>5.7</v>
      </c>
      <c r="DX27" s="133">
        <v>3.5</v>
      </c>
      <c r="DY27" s="133">
        <v>2.5</v>
      </c>
      <c r="DZ27" s="133">
        <v>10</v>
      </c>
      <c r="EA27" s="133">
        <v>12.218959999999999</v>
      </c>
      <c r="EB27" s="133">
        <v>16.813289999999999</v>
      </c>
      <c r="EC27" s="133">
        <v>19.550339999999998</v>
      </c>
      <c r="ED27" s="133">
        <v>37.57996</v>
      </c>
      <c r="EE27" s="133">
        <v>19.908080000000002</v>
      </c>
      <c r="EF27" s="133">
        <v>8.33</v>
      </c>
      <c r="EG27" s="133">
        <v>9.6</v>
      </c>
      <c r="EH27" s="133">
        <v>10.752689999999999</v>
      </c>
      <c r="EI27" s="133">
        <v>15.640269999999999</v>
      </c>
      <c r="EJ27" s="133">
        <v>7</v>
      </c>
      <c r="EK27" s="133">
        <v>9</v>
      </c>
      <c r="EL27" s="133">
        <v>0.54</v>
      </c>
      <c r="EM27" s="133">
        <v>1.05</v>
      </c>
      <c r="EN27" s="133">
        <v>19.138999999999999</v>
      </c>
      <c r="EO27" s="133">
        <v>18.518999999999998</v>
      </c>
      <c r="EP27" s="133">
        <v>20</v>
      </c>
      <c r="EQ27" s="133">
        <v>18.863</v>
      </c>
      <c r="ER27" s="133">
        <v>14.529</v>
      </c>
      <c r="ES27" s="133">
        <v>1.1499999999999999</v>
      </c>
      <c r="ET27" s="133">
        <v>16.88</v>
      </c>
      <c r="EU27" s="133">
        <v>58.191000000000003</v>
      </c>
      <c r="EV27" s="133">
        <v>15.231999999999999</v>
      </c>
      <c r="EW27" s="133">
        <v>16.725000000000001</v>
      </c>
      <c r="EX27" s="133">
        <v>21.574999999999999</v>
      </c>
      <c r="EY27" s="133">
        <v>51.598999999999997</v>
      </c>
      <c r="EZ27" s="133">
        <v>2.2000000000000002</v>
      </c>
      <c r="FA27" s="133">
        <v>5.5</v>
      </c>
      <c r="FB27" s="133">
        <v>5.7</v>
      </c>
      <c r="FC27" s="133">
        <v>9.9600000000000009</v>
      </c>
      <c r="FD27" s="133">
        <v>4.5</v>
      </c>
      <c r="FE27" s="133">
        <v>27</v>
      </c>
      <c r="FF27" s="133">
        <v>18</v>
      </c>
      <c r="FG27" s="133">
        <v>7.5</v>
      </c>
      <c r="FH27" s="133"/>
      <c r="FI27" s="133"/>
      <c r="FJ27" s="133">
        <v>7401.6509199999982</v>
      </c>
      <c r="FK27" s="133">
        <v>7309.3023700000003</v>
      </c>
      <c r="FL27" s="133">
        <v>7482.0108799999998</v>
      </c>
      <c r="FM27" s="133">
        <v>172.70850999999999</v>
      </c>
      <c r="FN27" s="133"/>
      <c r="FO27" s="133">
        <v>2070.0789300000001</v>
      </c>
      <c r="FP27" s="133">
        <v>732.19133999999997</v>
      </c>
      <c r="FQ27" s="133">
        <v>609.05762000000004</v>
      </c>
      <c r="FR27" s="133">
        <v>295.76751999999999</v>
      </c>
      <c r="FS27" s="133">
        <v>426.25698</v>
      </c>
      <c r="FT27" s="133">
        <v>362.31567000000001</v>
      </c>
      <c r="FU27" s="133">
        <v>618.11063000000001</v>
      </c>
      <c r="FV27" s="133">
        <v>391.29237999999998</v>
      </c>
      <c r="FW27" s="133">
        <v>266.12261000000001</v>
      </c>
      <c r="FX27" s="133">
        <v>176.62030999999999</v>
      </c>
      <c r="FY27" s="133">
        <v>72.393439999999998</v>
      </c>
      <c r="FZ27" s="133">
        <v>1096.6054099999999</v>
      </c>
      <c r="GA27" s="133">
        <v>37.565330000000003</v>
      </c>
      <c r="GB27" s="133">
        <v>39.910510000000002</v>
      </c>
      <c r="GC27" s="133">
        <v>41.098489999999998</v>
      </c>
      <c r="GD27" s="133" t="s">
        <v>362</v>
      </c>
      <c r="GE27" s="133">
        <v>3185.4350800000002</v>
      </c>
      <c r="GF27" s="133">
        <v>556.33519000000001</v>
      </c>
      <c r="GG27" s="133">
        <v>556.33519000000001</v>
      </c>
      <c r="GH27" s="133"/>
      <c r="GI27" s="133"/>
      <c r="GJ27" s="133">
        <v>4268.0847800000001</v>
      </c>
      <c r="GK27" s="133">
        <v>1195.29647</v>
      </c>
      <c r="GL27" s="133">
        <v>1781.62518</v>
      </c>
      <c r="GM27" s="133">
        <v>237.00444999999999</v>
      </c>
      <c r="GN27" s="133"/>
      <c r="GO27" s="133">
        <v>7401.6509199999982</v>
      </c>
      <c r="GP27" s="133">
        <v>3591.7425399999993</v>
      </c>
      <c r="GQ27" s="133">
        <v>3061.9283799999994</v>
      </c>
      <c r="GR27" s="133">
        <v>384.428</v>
      </c>
      <c r="GS27" s="133">
        <v>363.55200000000002</v>
      </c>
      <c r="GT27" s="133">
        <v>3591.7425399999993</v>
      </c>
      <c r="GU27" s="133">
        <v>2716.8415899999995</v>
      </c>
      <c r="GV27" s="133">
        <v>1.1499999999999999</v>
      </c>
      <c r="GW27" s="133">
        <v>363.55200000000002</v>
      </c>
      <c r="GX27" s="133">
        <v>6673.2861299999986</v>
      </c>
      <c r="GY27" s="133">
        <v>0</v>
      </c>
      <c r="GZ27" s="133">
        <v>345.08679000000001</v>
      </c>
      <c r="HA27" s="133">
        <v>383.27800000000002</v>
      </c>
      <c r="HB27" s="133"/>
      <c r="HC27" s="133">
        <v>728.36479000000008</v>
      </c>
    </row>
    <row r="28" spans="1:211" s="60" customFormat="1" ht="12.75" x14ac:dyDescent="0.2">
      <c r="A28" s="342" t="str">
        <f>+REPROGRAMADO!B28</f>
        <v>JUE</v>
      </c>
      <c r="B28" s="71">
        <v>0.5</v>
      </c>
      <c r="C28" s="133">
        <v>606.06573000000003</v>
      </c>
      <c r="D28" s="133">
        <v>193.12809999999999</v>
      </c>
      <c r="E28" s="133"/>
      <c r="F28" s="133">
        <v>110</v>
      </c>
      <c r="G28" s="133">
        <v>92.444500000000005</v>
      </c>
      <c r="H28" s="133">
        <v>72.37388</v>
      </c>
      <c r="I28" s="133">
        <v>67.593350000000001</v>
      </c>
      <c r="J28" s="133">
        <v>30.156400000000001</v>
      </c>
      <c r="K28" s="133">
        <v>0.6</v>
      </c>
      <c r="L28" s="133"/>
      <c r="M28" s="133">
        <v>0</v>
      </c>
      <c r="N28" s="133"/>
      <c r="O28" s="133"/>
      <c r="P28" s="133">
        <v>158.72166999999999</v>
      </c>
      <c r="Q28" s="133">
        <v>158.72166999999999</v>
      </c>
      <c r="R28" s="133">
        <v>158.72166999999999</v>
      </c>
      <c r="S28" s="133">
        <v>143</v>
      </c>
      <c r="T28" s="133">
        <v>110.503</v>
      </c>
      <c r="U28" s="133">
        <v>59</v>
      </c>
      <c r="V28" s="133">
        <v>73.019549999999995</v>
      </c>
      <c r="W28" s="133">
        <v>16.95936</v>
      </c>
      <c r="X28" s="133">
        <v>120.64336</v>
      </c>
      <c r="Y28" s="133">
        <v>98</v>
      </c>
      <c r="Z28" s="133">
        <v>36.466239999999999</v>
      </c>
      <c r="AA28" s="133">
        <v>3.8533499999999998</v>
      </c>
      <c r="AB28" s="133">
        <v>4.1034499999999996</v>
      </c>
      <c r="AC28" s="133">
        <v>43.80059</v>
      </c>
      <c r="AD28" s="133">
        <v>3.2822300000000002</v>
      </c>
      <c r="AE28" s="133">
        <v>3.0992700000000002</v>
      </c>
      <c r="AF28" s="133"/>
      <c r="AG28" s="133"/>
      <c r="AH28" s="133"/>
      <c r="AI28" s="133"/>
      <c r="AJ28" s="133"/>
      <c r="AK28" s="133"/>
      <c r="AL28" s="133">
        <v>85</v>
      </c>
      <c r="AM28" s="133"/>
      <c r="AN28" s="133">
        <v>220.10149999999999</v>
      </c>
      <c r="AO28" s="133">
        <v>77.948049999999995</v>
      </c>
      <c r="AP28" s="133">
        <v>8</v>
      </c>
      <c r="AQ28" s="133">
        <v>5.67</v>
      </c>
      <c r="AR28" s="133">
        <v>0</v>
      </c>
      <c r="AS28" s="133">
        <v>0</v>
      </c>
      <c r="AT28" s="133">
        <v>110.41591</v>
      </c>
      <c r="AU28" s="133">
        <v>3.8466300000000002</v>
      </c>
      <c r="AV28" s="133"/>
      <c r="AW28" s="133">
        <v>21.477250000000002</v>
      </c>
      <c r="AX28" s="133">
        <v>133.61748</v>
      </c>
      <c r="AY28" s="133"/>
      <c r="AZ28" s="133"/>
      <c r="BA28" s="133"/>
      <c r="BB28" s="133"/>
      <c r="BC28" s="133"/>
      <c r="BD28" s="133"/>
      <c r="BE28" s="133"/>
      <c r="BF28" s="133">
        <v>175.36245</v>
      </c>
      <c r="BG28" s="133">
        <v>175.36245</v>
      </c>
      <c r="BH28" s="133">
        <v>175.36245</v>
      </c>
      <c r="BI28" s="133">
        <v>263.04367000000002</v>
      </c>
      <c r="BJ28" s="133">
        <v>69.971130000000002</v>
      </c>
      <c r="BK28" s="133">
        <v>34.985570000000003</v>
      </c>
      <c r="BL28" s="133">
        <v>38.405999999999999</v>
      </c>
      <c r="BM28" s="133">
        <v>63.22</v>
      </c>
      <c r="BN28" s="133">
        <v>58.95</v>
      </c>
      <c r="BO28" s="133">
        <v>9.77</v>
      </c>
      <c r="BP28" s="133">
        <v>2.41</v>
      </c>
      <c r="BQ28" s="133">
        <v>6.8787000000000003</v>
      </c>
      <c r="BR28" s="133">
        <v>15.0215</v>
      </c>
      <c r="BS28" s="133">
        <v>67.613470000000007</v>
      </c>
      <c r="BT28" s="133"/>
      <c r="BU28" s="133"/>
      <c r="BV28" s="133"/>
      <c r="BW28" s="133"/>
      <c r="BX28" s="133">
        <v>51.534669999999998</v>
      </c>
      <c r="BY28" s="133"/>
      <c r="BZ28" s="133">
        <v>194.44479000000001</v>
      </c>
      <c r="CA28" s="133">
        <v>194.44479000000001</v>
      </c>
      <c r="CB28" s="133">
        <v>194.44479000000001</v>
      </c>
      <c r="CC28" s="133">
        <v>291.66717999999997</v>
      </c>
      <c r="CD28" s="133">
        <v>209.70738</v>
      </c>
      <c r="CE28" s="133">
        <v>104.85369</v>
      </c>
      <c r="CF28" s="133">
        <v>227.38631000000001</v>
      </c>
      <c r="CG28" s="133">
        <v>3.2402199999999999</v>
      </c>
      <c r="CH28" s="133">
        <v>185.73103</v>
      </c>
      <c r="CI28" s="133">
        <v>185.73103</v>
      </c>
      <c r="CJ28" s="133">
        <v>185.73103</v>
      </c>
      <c r="CK28" s="133">
        <v>189.51328000000001</v>
      </c>
      <c r="CL28" s="133">
        <v>94.756640000000004</v>
      </c>
      <c r="CM28" s="133"/>
      <c r="CN28" s="133"/>
      <c r="CO28" s="133"/>
      <c r="CP28" s="133"/>
      <c r="CQ28" s="133"/>
      <c r="CR28" s="133"/>
      <c r="CS28" s="133"/>
      <c r="CT28" s="133">
        <v>94.035300000000007</v>
      </c>
      <c r="CU28" s="133">
        <v>85.482579999999999</v>
      </c>
      <c r="CV28" s="133">
        <v>15.91408</v>
      </c>
      <c r="CW28" s="133">
        <v>60.427019999999999</v>
      </c>
      <c r="CX28" s="133">
        <v>6.39</v>
      </c>
      <c r="CY28" s="133"/>
      <c r="CZ28" s="133"/>
      <c r="DA28" s="133"/>
      <c r="DB28" s="133">
        <v>30</v>
      </c>
      <c r="DC28" s="133"/>
      <c r="DD28" s="133">
        <v>13</v>
      </c>
      <c r="DE28" s="133">
        <v>15</v>
      </c>
      <c r="DF28" s="133">
        <v>2.7989999999999999</v>
      </c>
      <c r="DG28" s="133">
        <v>1.4</v>
      </c>
      <c r="DH28" s="133">
        <v>1.2</v>
      </c>
      <c r="DI28" s="133">
        <v>2.2000000000000002</v>
      </c>
      <c r="DJ28" s="133">
        <v>7.2</v>
      </c>
      <c r="DK28" s="133">
        <v>11.143700000000001</v>
      </c>
      <c r="DL28" s="133">
        <v>8</v>
      </c>
      <c r="DM28" s="133">
        <v>10.752689999999999</v>
      </c>
      <c r="DN28" s="133">
        <v>6.4</v>
      </c>
      <c r="DO28" s="133">
        <v>16.617789999999999</v>
      </c>
      <c r="DP28" s="133">
        <v>3.6</v>
      </c>
      <c r="DQ28" s="133">
        <v>6</v>
      </c>
      <c r="DR28" s="133">
        <v>2.8</v>
      </c>
      <c r="DS28" s="133">
        <v>1.5</v>
      </c>
      <c r="DT28" s="133">
        <v>5.6</v>
      </c>
      <c r="DU28" s="133">
        <v>5</v>
      </c>
      <c r="DV28" s="133">
        <v>5.5</v>
      </c>
      <c r="DW28" s="133">
        <v>5.7</v>
      </c>
      <c r="DX28" s="133">
        <v>3.5</v>
      </c>
      <c r="DY28" s="133">
        <v>2.5</v>
      </c>
      <c r="DZ28" s="133">
        <v>10</v>
      </c>
      <c r="EA28" s="133">
        <v>12.218959999999999</v>
      </c>
      <c r="EB28" s="133">
        <v>16.813289999999999</v>
      </c>
      <c r="EC28" s="133">
        <v>19.550339999999998</v>
      </c>
      <c r="ED28" s="133">
        <v>37.57996</v>
      </c>
      <c r="EE28" s="133">
        <v>19.908080000000002</v>
      </c>
      <c r="EF28" s="133">
        <v>8.33</v>
      </c>
      <c r="EG28" s="133">
        <v>9.6</v>
      </c>
      <c r="EH28" s="133">
        <v>10.752689999999999</v>
      </c>
      <c r="EI28" s="133">
        <v>15.640269999999999</v>
      </c>
      <c r="EJ28" s="133">
        <v>7</v>
      </c>
      <c r="EK28" s="133">
        <v>9</v>
      </c>
      <c r="EL28" s="133">
        <v>0.54</v>
      </c>
      <c r="EM28" s="133">
        <v>1.05</v>
      </c>
      <c r="EN28" s="133">
        <v>19.138000000000002</v>
      </c>
      <c r="EO28" s="133">
        <v>18.404</v>
      </c>
      <c r="EP28" s="133">
        <v>20</v>
      </c>
      <c r="EQ28" s="133">
        <v>18.899000000000001</v>
      </c>
      <c r="ER28" s="133">
        <v>14.622</v>
      </c>
      <c r="ES28" s="133">
        <v>1.17</v>
      </c>
      <c r="ET28" s="133">
        <v>17.248999999999999</v>
      </c>
      <c r="EU28" s="133">
        <v>59.878</v>
      </c>
      <c r="EV28" s="133">
        <v>15.468999999999999</v>
      </c>
      <c r="EW28" s="133">
        <v>16.786999999999999</v>
      </c>
      <c r="EX28" s="133">
        <v>24.039000000000001</v>
      </c>
      <c r="EY28" s="133">
        <v>57.503999999999998</v>
      </c>
      <c r="EZ28" s="133">
        <v>2.2999999999999998</v>
      </c>
      <c r="FA28" s="133">
        <v>5.5</v>
      </c>
      <c r="FB28" s="133">
        <v>5.7</v>
      </c>
      <c r="FC28" s="133">
        <v>9.56</v>
      </c>
      <c r="FD28" s="133">
        <v>4.5</v>
      </c>
      <c r="FE28" s="133">
        <v>27</v>
      </c>
      <c r="FF28" s="133">
        <v>18</v>
      </c>
      <c r="FG28" s="133">
        <v>7.5</v>
      </c>
      <c r="FH28" s="133"/>
      <c r="FI28" s="133"/>
      <c r="FJ28" s="133">
        <v>7390.6831599999987</v>
      </c>
      <c r="FK28" s="133">
        <v>7299.77873</v>
      </c>
      <c r="FL28" s="133">
        <v>7470.7431299999998</v>
      </c>
      <c r="FM28" s="133">
        <v>170.96440000000001</v>
      </c>
      <c r="FN28" s="133"/>
      <c r="FO28" s="133">
        <v>2068.1401500000002</v>
      </c>
      <c r="FP28" s="133">
        <v>732.97095000000002</v>
      </c>
      <c r="FQ28" s="133">
        <v>604.30703000000005</v>
      </c>
      <c r="FR28" s="133">
        <v>290.80815999999999</v>
      </c>
      <c r="FS28" s="133">
        <v>424.29680000000002</v>
      </c>
      <c r="FT28" s="133">
        <v>353.04261000000002</v>
      </c>
      <c r="FU28" s="133">
        <v>615.04308000000003</v>
      </c>
      <c r="FV28" s="133">
        <v>395.07916</v>
      </c>
      <c r="FW28" s="133">
        <v>268.51686000000001</v>
      </c>
      <c r="FX28" s="133">
        <v>178.98286999999999</v>
      </c>
      <c r="FY28" s="133">
        <v>69.974680000000006</v>
      </c>
      <c r="FZ28" s="133">
        <v>1100.93127</v>
      </c>
      <c r="GA28" s="133">
        <v>37.546729999999997</v>
      </c>
      <c r="GB28" s="133">
        <v>39.85127</v>
      </c>
      <c r="GC28" s="133">
        <v>41.064120000000003</v>
      </c>
      <c r="GD28" s="133" t="s">
        <v>362</v>
      </c>
      <c r="GE28" s="133">
        <v>3185.4350800000002</v>
      </c>
      <c r="GF28" s="133">
        <v>556.33519000000001</v>
      </c>
      <c r="GG28" s="133">
        <v>556.33519000000001</v>
      </c>
      <c r="GH28" s="133"/>
      <c r="GI28" s="133"/>
      <c r="GJ28" s="133">
        <v>4258.7188200000001</v>
      </c>
      <c r="GK28" s="133">
        <v>1194.3880300000001</v>
      </c>
      <c r="GL28" s="133">
        <v>1781.52405</v>
      </c>
      <c r="GM28" s="133">
        <v>236.11223000000001</v>
      </c>
      <c r="GN28" s="133"/>
      <c r="GO28" s="133">
        <v>7390.6831599999987</v>
      </c>
      <c r="GP28" s="133">
        <v>3591.2846099999988</v>
      </c>
      <c r="GQ28" s="133">
        <v>3030.9805499999998</v>
      </c>
      <c r="GR28" s="133">
        <v>384.142</v>
      </c>
      <c r="GS28" s="133">
        <v>384.27600000000001</v>
      </c>
      <c r="GT28" s="133">
        <v>3591.2846099999988</v>
      </c>
      <c r="GU28" s="133">
        <v>2690.1604199999997</v>
      </c>
      <c r="GV28" s="133">
        <v>1.17</v>
      </c>
      <c r="GW28" s="133">
        <v>384.27600000000001</v>
      </c>
      <c r="GX28" s="133">
        <v>6666.8910299999989</v>
      </c>
      <c r="GY28" s="133">
        <v>0</v>
      </c>
      <c r="GZ28" s="133">
        <v>340.82013000000001</v>
      </c>
      <c r="HA28" s="133">
        <v>382.97199999999998</v>
      </c>
      <c r="HB28" s="133"/>
      <c r="HC28" s="133">
        <v>723.79213000000004</v>
      </c>
    </row>
    <row r="29" spans="1:211" s="60" customFormat="1" ht="12.75" x14ac:dyDescent="0.2">
      <c r="A29" s="344" t="str">
        <f>+REPROGRAMADO!B29</f>
        <v>JUE</v>
      </c>
      <c r="B29" s="67">
        <v>0.52083333333333337</v>
      </c>
      <c r="C29" s="136">
        <v>606.06573000000003</v>
      </c>
      <c r="D29" s="136">
        <v>193.12809999999999</v>
      </c>
      <c r="E29" s="136"/>
      <c r="F29" s="136">
        <v>110</v>
      </c>
      <c r="G29" s="136">
        <v>87.638729999999995</v>
      </c>
      <c r="H29" s="136">
        <v>72.37388</v>
      </c>
      <c r="I29" s="136">
        <v>67.593350000000001</v>
      </c>
      <c r="J29" s="136">
        <v>30.156400000000001</v>
      </c>
      <c r="K29" s="136">
        <v>0.6</v>
      </c>
      <c r="L29" s="136"/>
      <c r="M29" s="136">
        <v>0</v>
      </c>
      <c r="N29" s="136"/>
      <c r="O29" s="136"/>
      <c r="P29" s="136">
        <v>158.72166999999999</v>
      </c>
      <c r="Q29" s="136">
        <v>158.72166999999999</v>
      </c>
      <c r="R29" s="136">
        <v>158.72166999999999</v>
      </c>
      <c r="S29" s="136">
        <v>143</v>
      </c>
      <c r="T29" s="136">
        <v>108.923</v>
      </c>
      <c r="U29" s="136">
        <v>71</v>
      </c>
      <c r="V29" s="136">
        <v>73.019549999999995</v>
      </c>
      <c r="W29" s="136">
        <v>16.95936</v>
      </c>
      <c r="X29" s="136">
        <v>105.47083000000001</v>
      </c>
      <c r="Y29" s="136">
        <v>98</v>
      </c>
      <c r="Z29" s="136">
        <v>36.466239999999999</v>
      </c>
      <c r="AA29" s="136">
        <v>3.8533499999999998</v>
      </c>
      <c r="AB29" s="136">
        <v>4.1034499999999996</v>
      </c>
      <c r="AC29" s="136">
        <v>43.80059</v>
      </c>
      <c r="AD29" s="136">
        <v>3.2822300000000002</v>
      </c>
      <c r="AE29" s="136">
        <v>3.0992700000000002</v>
      </c>
      <c r="AF29" s="136"/>
      <c r="AG29" s="136"/>
      <c r="AH29" s="136"/>
      <c r="AI29" s="136"/>
      <c r="AJ29" s="136"/>
      <c r="AK29" s="136"/>
      <c r="AL29" s="136">
        <v>85</v>
      </c>
      <c r="AM29" s="136"/>
      <c r="AN29" s="136">
        <v>203.64357000000001</v>
      </c>
      <c r="AO29" s="136">
        <v>77.948049999999995</v>
      </c>
      <c r="AP29" s="136">
        <v>8</v>
      </c>
      <c r="AQ29" s="136">
        <v>5.67</v>
      </c>
      <c r="AR29" s="136">
        <v>0</v>
      </c>
      <c r="AS29" s="136">
        <v>0</v>
      </c>
      <c r="AT29" s="136">
        <v>110.41591</v>
      </c>
      <c r="AU29" s="136">
        <v>3.8466300000000002</v>
      </c>
      <c r="AV29" s="136"/>
      <c r="AW29" s="136">
        <v>21.477250000000002</v>
      </c>
      <c r="AX29" s="136">
        <v>133.61748</v>
      </c>
      <c r="AY29" s="136"/>
      <c r="AZ29" s="136"/>
      <c r="BA29" s="136"/>
      <c r="BB29" s="136"/>
      <c r="BC29" s="136"/>
      <c r="BD29" s="136"/>
      <c r="BE29" s="136"/>
      <c r="BF29" s="136">
        <v>175.15714</v>
      </c>
      <c r="BG29" s="136">
        <v>175.15714</v>
      </c>
      <c r="BH29" s="136">
        <v>175.15714</v>
      </c>
      <c r="BI29" s="136">
        <v>262.73570999999998</v>
      </c>
      <c r="BJ29" s="136">
        <v>69.971130000000002</v>
      </c>
      <c r="BK29" s="136">
        <v>34.985570000000003</v>
      </c>
      <c r="BL29" s="136">
        <v>38.164000000000001</v>
      </c>
      <c r="BM29" s="136">
        <v>67.150000000000006</v>
      </c>
      <c r="BN29" s="136">
        <v>59.66</v>
      </c>
      <c r="BO29" s="136">
        <v>10.74</v>
      </c>
      <c r="BP29" s="136">
        <v>2.88</v>
      </c>
      <c r="BQ29" s="136">
        <v>6.8787000000000003</v>
      </c>
      <c r="BR29" s="136">
        <v>8.6893999999999991</v>
      </c>
      <c r="BS29" s="136">
        <v>61.069479999999999</v>
      </c>
      <c r="BT29" s="136"/>
      <c r="BU29" s="136"/>
      <c r="BV29" s="136"/>
      <c r="BW29" s="136"/>
      <c r="BX29" s="136">
        <v>48.972430000000003</v>
      </c>
      <c r="BY29" s="136"/>
      <c r="BZ29" s="136">
        <v>194.44479000000001</v>
      </c>
      <c r="CA29" s="136">
        <v>194.44479000000001</v>
      </c>
      <c r="CB29" s="136">
        <v>194.44479000000001</v>
      </c>
      <c r="CC29" s="136">
        <v>291.66717999999997</v>
      </c>
      <c r="CD29" s="136">
        <v>209.70738</v>
      </c>
      <c r="CE29" s="136">
        <v>104.85369</v>
      </c>
      <c r="CF29" s="136">
        <v>196.46384</v>
      </c>
      <c r="CG29" s="136">
        <v>3.2402199999999999</v>
      </c>
      <c r="CH29" s="136">
        <v>185.73103</v>
      </c>
      <c r="CI29" s="136">
        <v>185.73103</v>
      </c>
      <c r="CJ29" s="136">
        <v>185.73103</v>
      </c>
      <c r="CK29" s="136">
        <v>189.51328000000001</v>
      </c>
      <c r="CL29" s="136">
        <v>94.756640000000004</v>
      </c>
      <c r="CM29" s="136"/>
      <c r="CN29" s="136"/>
      <c r="CO29" s="136"/>
      <c r="CP29" s="136"/>
      <c r="CQ29" s="136"/>
      <c r="CR29" s="136"/>
      <c r="CS29" s="136"/>
      <c r="CT29" s="136">
        <v>81.375569999999996</v>
      </c>
      <c r="CU29" s="136">
        <v>85.482579999999999</v>
      </c>
      <c r="CV29" s="136">
        <v>15.91408</v>
      </c>
      <c r="CW29" s="136">
        <v>60.427019999999999</v>
      </c>
      <c r="CX29" s="136">
        <v>6.39</v>
      </c>
      <c r="CY29" s="136"/>
      <c r="CZ29" s="136"/>
      <c r="DA29" s="136"/>
      <c r="DB29" s="136">
        <v>30</v>
      </c>
      <c r="DC29" s="136"/>
      <c r="DD29" s="136">
        <v>13</v>
      </c>
      <c r="DE29" s="136">
        <v>15</v>
      </c>
      <c r="DF29" s="136">
        <v>2.7989999999999999</v>
      </c>
      <c r="DG29" s="136">
        <v>1.4</v>
      </c>
      <c r="DH29" s="136">
        <v>1.2</v>
      </c>
      <c r="DI29" s="136">
        <v>2.2000000000000002</v>
      </c>
      <c r="DJ29" s="136">
        <v>7.2</v>
      </c>
      <c r="DK29" s="136">
        <v>11.143700000000001</v>
      </c>
      <c r="DL29" s="136">
        <v>8</v>
      </c>
      <c r="DM29" s="136">
        <v>10.752689999999999</v>
      </c>
      <c r="DN29" s="136">
        <v>6.4</v>
      </c>
      <c r="DO29" s="136">
        <v>16.617789999999999</v>
      </c>
      <c r="DP29" s="136">
        <v>3.6</v>
      </c>
      <c r="DQ29" s="136">
        <v>6</v>
      </c>
      <c r="DR29" s="136">
        <v>2.8</v>
      </c>
      <c r="DS29" s="136">
        <v>1.5</v>
      </c>
      <c r="DT29" s="136">
        <v>5.6</v>
      </c>
      <c r="DU29" s="136">
        <v>5</v>
      </c>
      <c r="DV29" s="136">
        <v>5.5</v>
      </c>
      <c r="DW29" s="136">
        <v>5.7</v>
      </c>
      <c r="DX29" s="136">
        <v>3.5</v>
      </c>
      <c r="DY29" s="136">
        <v>2.5</v>
      </c>
      <c r="DZ29" s="136">
        <v>10</v>
      </c>
      <c r="EA29" s="136">
        <v>12.218959999999999</v>
      </c>
      <c r="EB29" s="136">
        <v>16.813289999999999</v>
      </c>
      <c r="EC29" s="136">
        <v>19.550339999999998</v>
      </c>
      <c r="ED29" s="136">
        <v>37.57996</v>
      </c>
      <c r="EE29" s="136">
        <v>19.908080000000002</v>
      </c>
      <c r="EF29" s="136">
        <v>8.33</v>
      </c>
      <c r="EG29" s="136">
        <v>9.6</v>
      </c>
      <c r="EH29" s="136">
        <v>10.752689999999999</v>
      </c>
      <c r="EI29" s="136">
        <v>15.640269999999999</v>
      </c>
      <c r="EJ29" s="136">
        <v>7</v>
      </c>
      <c r="EK29" s="136">
        <v>9</v>
      </c>
      <c r="EL29" s="136">
        <v>0.54</v>
      </c>
      <c r="EM29" s="136">
        <v>1.05</v>
      </c>
      <c r="EN29" s="136">
        <v>19.097000000000001</v>
      </c>
      <c r="EO29" s="136">
        <v>18.192</v>
      </c>
      <c r="EP29" s="136">
        <v>20</v>
      </c>
      <c r="EQ29" s="136">
        <v>18.853000000000002</v>
      </c>
      <c r="ER29" s="136">
        <v>14.756</v>
      </c>
      <c r="ES29" s="136">
        <v>1.1599999999999999</v>
      </c>
      <c r="ET29" s="136">
        <v>17.443999999999999</v>
      </c>
      <c r="EU29" s="136">
        <v>61.893000000000001</v>
      </c>
      <c r="EV29" s="136">
        <v>15.56</v>
      </c>
      <c r="EW29" s="136">
        <v>16.699000000000002</v>
      </c>
      <c r="EX29" s="136">
        <v>25.73</v>
      </c>
      <c r="EY29" s="136">
        <v>65.230999999999995</v>
      </c>
      <c r="EZ29" s="136">
        <v>2.1</v>
      </c>
      <c r="FA29" s="136">
        <v>5.5</v>
      </c>
      <c r="FB29" s="136">
        <v>5.7</v>
      </c>
      <c r="FC29" s="136">
        <v>9.57</v>
      </c>
      <c r="FD29" s="136">
        <v>4.5</v>
      </c>
      <c r="FE29" s="136">
        <v>27</v>
      </c>
      <c r="FF29" s="136">
        <v>18</v>
      </c>
      <c r="FG29" s="136">
        <v>7.5</v>
      </c>
      <c r="FH29" s="136"/>
      <c r="FI29" s="136"/>
      <c r="FJ29" s="136">
        <v>7322.0165099999995</v>
      </c>
      <c r="FK29" s="136">
        <v>7234.8944899999997</v>
      </c>
      <c r="FL29" s="136">
        <v>7401.8864899999999</v>
      </c>
      <c r="FM29" s="136">
        <v>166.99199999999999</v>
      </c>
      <c r="FN29" s="136"/>
      <c r="FO29" s="136">
        <v>2061.1723200000001</v>
      </c>
      <c r="FP29" s="136">
        <v>733.45372999999995</v>
      </c>
      <c r="FQ29" s="136">
        <v>595.50874999999996</v>
      </c>
      <c r="FR29" s="136">
        <v>280.91608000000002</v>
      </c>
      <c r="FS29" s="136">
        <v>416.16295000000002</v>
      </c>
      <c r="FT29" s="136">
        <v>344.21454</v>
      </c>
      <c r="FU29" s="136">
        <v>614.23371999999995</v>
      </c>
      <c r="FV29" s="136">
        <v>396.60307</v>
      </c>
      <c r="FW29" s="136">
        <v>268.56173000000001</v>
      </c>
      <c r="FX29" s="136">
        <v>177.67341999999999</v>
      </c>
      <c r="FY29" s="136">
        <v>67.176310000000001</v>
      </c>
      <c r="FZ29" s="136">
        <v>1094.8709899999999</v>
      </c>
      <c r="GA29" s="136">
        <v>37.458620000000003</v>
      </c>
      <c r="GB29" s="136">
        <v>39.702959999999997</v>
      </c>
      <c r="GC29" s="136">
        <v>41.010530000000003</v>
      </c>
      <c r="GD29" s="136" t="s">
        <v>362</v>
      </c>
      <c r="GE29" s="136">
        <v>3185.4350800000002</v>
      </c>
      <c r="GF29" s="136">
        <v>556.33519000000001</v>
      </c>
      <c r="GG29" s="136">
        <v>556.33519000000001</v>
      </c>
      <c r="GH29" s="136"/>
      <c r="GI29" s="136"/>
      <c r="GJ29" s="136">
        <v>4223.7242399999996</v>
      </c>
      <c r="GK29" s="136">
        <v>1178.49612</v>
      </c>
      <c r="GL29" s="136">
        <v>1762.89823</v>
      </c>
      <c r="GM29" s="136">
        <v>236.7679</v>
      </c>
      <c r="GN29" s="136"/>
      <c r="GO29" s="136">
        <v>7322.0165099999995</v>
      </c>
      <c r="GP29" s="136">
        <v>3590.3607199999988</v>
      </c>
      <c r="GQ29" s="136">
        <v>2935.5237900000002</v>
      </c>
      <c r="GR29" s="136">
        <v>382.14500000000004</v>
      </c>
      <c r="GS29" s="136">
        <v>413.98700000000002</v>
      </c>
      <c r="GT29" s="136">
        <v>3590.3607199999988</v>
      </c>
      <c r="GU29" s="136">
        <v>2610.1419900000001</v>
      </c>
      <c r="GV29" s="136">
        <v>1.1599999999999999</v>
      </c>
      <c r="GW29" s="136">
        <v>413.98700000000002</v>
      </c>
      <c r="GX29" s="136">
        <v>6615.6497099999988</v>
      </c>
      <c r="GY29" s="136">
        <v>0</v>
      </c>
      <c r="GZ29" s="136">
        <v>325.3818</v>
      </c>
      <c r="HA29" s="136">
        <v>380.98500000000001</v>
      </c>
      <c r="HB29" s="136"/>
      <c r="HC29" s="136">
        <v>706.36680000000001</v>
      </c>
    </row>
    <row r="30" spans="1:211" s="60" customFormat="1" ht="12.75" x14ac:dyDescent="0.2">
      <c r="A30" s="342" t="str">
        <f>+REPROGRAMADO!B30</f>
        <v>JUE</v>
      </c>
      <c r="B30" s="71">
        <v>0.54166666666666663</v>
      </c>
      <c r="C30" s="133">
        <v>606.06573000000003</v>
      </c>
      <c r="D30" s="133">
        <v>193.12809999999999</v>
      </c>
      <c r="E30" s="133"/>
      <c r="F30" s="133">
        <v>110</v>
      </c>
      <c r="G30" s="133">
        <v>97.250280000000004</v>
      </c>
      <c r="H30" s="133">
        <v>72.37388</v>
      </c>
      <c r="I30" s="133">
        <v>67.593350000000001</v>
      </c>
      <c r="J30" s="133">
        <v>30.156400000000001</v>
      </c>
      <c r="K30" s="133">
        <v>0.6</v>
      </c>
      <c r="L30" s="133"/>
      <c r="M30" s="133">
        <v>0</v>
      </c>
      <c r="N30" s="133"/>
      <c r="O30" s="133"/>
      <c r="P30" s="133">
        <v>158.72166999999999</v>
      </c>
      <c r="Q30" s="133">
        <v>158.72166999999999</v>
      </c>
      <c r="R30" s="133">
        <v>158.72166999999999</v>
      </c>
      <c r="S30" s="133">
        <v>142</v>
      </c>
      <c r="T30" s="133">
        <v>109.619</v>
      </c>
      <c r="U30" s="133">
        <v>85</v>
      </c>
      <c r="V30" s="133">
        <v>73.019549999999995</v>
      </c>
      <c r="W30" s="133">
        <v>16.95936</v>
      </c>
      <c r="X30" s="133">
        <v>82.324939999999998</v>
      </c>
      <c r="Y30" s="133">
        <v>98</v>
      </c>
      <c r="Z30" s="133">
        <v>23.026250000000001</v>
      </c>
      <c r="AA30" s="133">
        <v>3.8533499999999998</v>
      </c>
      <c r="AB30" s="133">
        <v>4.1034499999999996</v>
      </c>
      <c r="AC30" s="133">
        <v>43.80059</v>
      </c>
      <c r="AD30" s="133">
        <v>3.2822300000000002</v>
      </c>
      <c r="AE30" s="133">
        <v>3.0992700000000002</v>
      </c>
      <c r="AF30" s="133"/>
      <c r="AG30" s="133"/>
      <c r="AH30" s="133"/>
      <c r="AI30" s="133"/>
      <c r="AJ30" s="133"/>
      <c r="AK30" s="133"/>
      <c r="AL30" s="133">
        <v>85</v>
      </c>
      <c r="AM30" s="133"/>
      <c r="AN30" s="133">
        <v>207.22902999999999</v>
      </c>
      <c r="AO30" s="133">
        <v>77.948049999999995</v>
      </c>
      <c r="AP30" s="133">
        <v>8</v>
      </c>
      <c r="AQ30" s="133">
        <v>5.67</v>
      </c>
      <c r="AR30" s="133">
        <v>0</v>
      </c>
      <c r="AS30" s="133">
        <v>0</v>
      </c>
      <c r="AT30" s="133">
        <v>110.41591</v>
      </c>
      <c r="AU30" s="133">
        <v>3.8466300000000002</v>
      </c>
      <c r="AV30" s="133"/>
      <c r="AW30" s="133">
        <v>21.477250000000002</v>
      </c>
      <c r="AX30" s="133">
        <v>133.61748</v>
      </c>
      <c r="AY30" s="133"/>
      <c r="AZ30" s="133"/>
      <c r="BA30" s="133"/>
      <c r="BB30" s="133"/>
      <c r="BC30" s="133"/>
      <c r="BD30" s="133"/>
      <c r="BE30" s="133"/>
      <c r="BF30" s="133">
        <v>175.05538000000001</v>
      </c>
      <c r="BG30" s="133">
        <v>175.05538000000001</v>
      </c>
      <c r="BH30" s="133">
        <v>175.05538000000001</v>
      </c>
      <c r="BI30" s="133">
        <v>262.58307000000002</v>
      </c>
      <c r="BJ30" s="133">
        <v>69.971130000000002</v>
      </c>
      <c r="BK30" s="133">
        <v>34.985570000000003</v>
      </c>
      <c r="BL30" s="133">
        <v>38.027000000000001</v>
      </c>
      <c r="BM30" s="133">
        <v>67.150000000000006</v>
      </c>
      <c r="BN30" s="133">
        <v>59.66</v>
      </c>
      <c r="BO30" s="133">
        <v>10.74</v>
      </c>
      <c r="BP30" s="133">
        <v>2.88</v>
      </c>
      <c r="BQ30" s="133">
        <v>6.8787000000000003</v>
      </c>
      <c r="BR30" s="133">
        <v>9.0794200000000007</v>
      </c>
      <c r="BS30" s="133">
        <v>61.57611</v>
      </c>
      <c r="BT30" s="133"/>
      <c r="BU30" s="133"/>
      <c r="BV30" s="133"/>
      <c r="BW30" s="133"/>
      <c r="BX30" s="133">
        <v>47.398510000000002</v>
      </c>
      <c r="BY30" s="133"/>
      <c r="BZ30" s="133">
        <v>194.44479000000001</v>
      </c>
      <c r="CA30" s="133">
        <v>194.44479000000001</v>
      </c>
      <c r="CB30" s="133">
        <v>194.44479000000001</v>
      </c>
      <c r="CC30" s="133">
        <v>291.66717999999997</v>
      </c>
      <c r="CD30" s="133">
        <v>209.70738</v>
      </c>
      <c r="CE30" s="133">
        <v>104.85369</v>
      </c>
      <c r="CF30" s="133">
        <v>115.86578</v>
      </c>
      <c r="CG30" s="133">
        <v>3.2402199999999999</v>
      </c>
      <c r="CH30" s="133">
        <v>185.73103</v>
      </c>
      <c r="CI30" s="133">
        <v>185.73103</v>
      </c>
      <c r="CJ30" s="133">
        <v>185.73103</v>
      </c>
      <c r="CK30" s="133">
        <v>189.51328000000001</v>
      </c>
      <c r="CL30" s="133">
        <v>94.756640000000004</v>
      </c>
      <c r="CM30" s="133"/>
      <c r="CN30" s="133"/>
      <c r="CO30" s="133"/>
      <c r="CP30" s="133"/>
      <c r="CQ30" s="133"/>
      <c r="CR30" s="133"/>
      <c r="CS30" s="133"/>
      <c r="CT30" s="133">
        <v>89.936199999999999</v>
      </c>
      <c r="CU30" s="133">
        <v>85.482579999999999</v>
      </c>
      <c r="CV30" s="133">
        <v>15.91408</v>
      </c>
      <c r="CW30" s="133">
        <v>60.427019999999999</v>
      </c>
      <c r="CX30" s="133">
        <v>6.39</v>
      </c>
      <c r="CY30" s="133"/>
      <c r="CZ30" s="133"/>
      <c r="DA30" s="133"/>
      <c r="DB30" s="133">
        <v>30</v>
      </c>
      <c r="DC30" s="133"/>
      <c r="DD30" s="133">
        <v>13</v>
      </c>
      <c r="DE30" s="133">
        <v>15</v>
      </c>
      <c r="DF30" s="133">
        <v>2.7989999999999999</v>
      </c>
      <c r="DG30" s="133">
        <v>1.4</v>
      </c>
      <c r="DH30" s="133">
        <v>1.2</v>
      </c>
      <c r="DI30" s="133">
        <v>2.2000000000000002</v>
      </c>
      <c r="DJ30" s="133">
        <v>7.2</v>
      </c>
      <c r="DK30" s="133">
        <v>11.143700000000001</v>
      </c>
      <c r="DL30" s="133">
        <v>8</v>
      </c>
      <c r="DM30" s="133">
        <v>10.752689999999999</v>
      </c>
      <c r="DN30" s="133">
        <v>6.4</v>
      </c>
      <c r="DO30" s="133">
        <v>16.617789999999999</v>
      </c>
      <c r="DP30" s="133">
        <v>3.6</v>
      </c>
      <c r="DQ30" s="133">
        <v>6</v>
      </c>
      <c r="DR30" s="133">
        <v>2.8</v>
      </c>
      <c r="DS30" s="133">
        <v>1.5</v>
      </c>
      <c r="DT30" s="133">
        <v>5.6</v>
      </c>
      <c r="DU30" s="133">
        <v>5</v>
      </c>
      <c r="DV30" s="133">
        <v>5.5</v>
      </c>
      <c r="DW30" s="133">
        <v>5.7</v>
      </c>
      <c r="DX30" s="133">
        <v>3.5</v>
      </c>
      <c r="DY30" s="133">
        <v>2.5</v>
      </c>
      <c r="DZ30" s="133">
        <v>10</v>
      </c>
      <c r="EA30" s="133">
        <v>12.218959999999999</v>
      </c>
      <c r="EB30" s="133">
        <v>16.813289999999999</v>
      </c>
      <c r="EC30" s="133">
        <v>19.550339999999998</v>
      </c>
      <c r="ED30" s="133">
        <v>37.57996</v>
      </c>
      <c r="EE30" s="133">
        <v>19.908080000000002</v>
      </c>
      <c r="EF30" s="133">
        <v>8.33</v>
      </c>
      <c r="EG30" s="133">
        <v>9.6</v>
      </c>
      <c r="EH30" s="133">
        <v>10.752689999999999</v>
      </c>
      <c r="EI30" s="133">
        <v>15.640269999999999</v>
      </c>
      <c r="EJ30" s="133">
        <v>7</v>
      </c>
      <c r="EK30" s="133">
        <v>9</v>
      </c>
      <c r="EL30" s="133">
        <v>0.54</v>
      </c>
      <c r="EM30" s="133">
        <v>1.05</v>
      </c>
      <c r="EN30" s="133">
        <v>18.805</v>
      </c>
      <c r="EO30" s="133">
        <v>17.391999999999999</v>
      </c>
      <c r="EP30" s="133">
        <v>20</v>
      </c>
      <c r="EQ30" s="133">
        <v>18.786000000000001</v>
      </c>
      <c r="ER30" s="133">
        <v>14.731999999999999</v>
      </c>
      <c r="ES30" s="133">
        <v>1.1599999999999999</v>
      </c>
      <c r="ET30" s="133">
        <v>17.73</v>
      </c>
      <c r="EU30" s="133">
        <v>63.613</v>
      </c>
      <c r="EV30" s="133">
        <v>15.47</v>
      </c>
      <c r="EW30" s="133">
        <v>16.533000000000001</v>
      </c>
      <c r="EX30" s="133">
        <v>26.859000000000002</v>
      </c>
      <c r="EY30" s="133">
        <v>70.730999999999995</v>
      </c>
      <c r="EZ30" s="133">
        <v>2</v>
      </c>
      <c r="FA30" s="133">
        <v>5.5</v>
      </c>
      <c r="FB30" s="133">
        <v>5.7</v>
      </c>
      <c r="FC30" s="133">
        <v>9.36</v>
      </c>
      <c r="FD30" s="133">
        <v>4.5</v>
      </c>
      <c r="FE30" s="133">
        <v>27</v>
      </c>
      <c r="FF30" s="133">
        <v>18</v>
      </c>
      <c r="FG30" s="133">
        <v>7.5</v>
      </c>
      <c r="FH30" s="133"/>
      <c r="FI30" s="133"/>
      <c r="FJ30" s="133">
        <v>7246.2100199999986</v>
      </c>
      <c r="FK30" s="133">
        <v>7164.2106400000002</v>
      </c>
      <c r="FL30" s="133">
        <v>7325.77</v>
      </c>
      <c r="FM30" s="133">
        <v>161.55936</v>
      </c>
      <c r="FN30" s="133"/>
      <c r="FO30" s="133">
        <v>2020.6631199999999</v>
      </c>
      <c r="FP30" s="133">
        <v>737.76134000000002</v>
      </c>
      <c r="FQ30" s="133">
        <v>582.64440000000002</v>
      </c>
      <c r="FR30" s="133">
        <v>269.90275000000003</v>
      </c>
      <c r="FS30" s="133">
        <v>408.84203000000002</v>
      </c>
      <c r="FT30" s="133">
        <v>315.51026000000002</v>
      </c>
      <c r="FU30" s="133">
        <v>611.42318</v>
      </c>
      <c r="FV30" s="133">
        <v>389.61979000000002</v>
      </c>
      <c r="FW30" s="133">
        <v>263.24740000000003</v>
      </c>
      <c r="FX30" s="133">
        <v>170.25522000000001</v>
      </c>
      <c r="FY30" s="133">
        <v>61.274439999999998</v>
      </c>
      <c r="FZ30" s="133">
        <v>1098.9156499999999</v>
      </c>
      <c r="GA30" s="133">
        <v>37.522210000000001</v>
      </c>
      <c r="GB30" s="133">
        <v>39.715089999999996</v>
      </c>
      <c r="GC30" s="133">
        <v>41.010899999999999</v>
      </c>
      <c r="GD30" s="133" t="s">
        <v>362</v>
      </c>
      <c r="GE30" s="133">
        <v>3185.4350800000002</v>
      </c>
      <c r="GF30" s="133">
        <v>556.33519000000001</v>
      </c>
      <c r="GG30" s="133">
        <v>556.33519000000001</v>
      </c>
      <c r="GH30" s="133"/>
      <c r="GI30" s="133"/>
      <c r="GJ30" s="133">
        <v>4183.6032400000004</v>
      </c>
      <c r="GK30" s="133">
        <v>1169.0104899999999</v>
      </c>
      <c r="GL30" s="133">
        <v>1737.8901599999999</v>
      </c>
      <c r="GM30" s="133">
        <v>235.26611</v>
      </c>
      <c r="GN30" s="133"/>
      <c r="GO30" s="133">
        <v>7246.2100199999986</v>
      </c>
      <c r="GP30" s="133">
        <v>3589.9027999999989</v>
      </c>
      <c r="GQ30" s="133">
        <v>2839.42022</v>
      </c>
      <c r="GR30" s="133">
        <v>380.52100000000002</v>
      </c>
      <c r="GS30" s="133">
        <v>436.36600000000004</v>
      </c>
      <c r="GT30" s="133">
        <v>3589.9027999999989</v>
      </c>
      <c r="GU30" s="133">
        <v>2514.71569</v>
      </c>
      <c r="GV30" s="133">
        <v>1.1599999999999999</v>
      </c>
      <c r="GW30" s="133">
        <v>436.36600000000004</v>
      </c>
      <c r="GX30" s="133">
        <v>6542.1444899999988</v>
      </c>
      <c r="GY30" s="133">
        <v>0</v>
      </c>
      <c r="GZ30" s="133">
        <v>324.70453000000003</v>
      </c>
      <c r="HA30" s="133">
        <v>379.36099999999999</v>
      </c>
      <c r="HB30" s="133"/>
      <c r="HC30" s="133">
        <v>704.06553000000008</v>
      </c>
    </row>
    <row r="31" spans="1:211" s="60" customFormat="1" ht="12.75" x14ac:dyDescent="0.2">
      <c r="A31" s="342" t="str">
        <f>+REPROGRAMADO!B31</f>
        <v>JUE</v>
      </c>
      <c r="B31" s="71">
        <v>0.5625</v>
      </c>
      <c r="C31" s="133">
        <v>606.06573000000003</v>
      </c>
      <c r="D31" s="133">
        <v>193.12809999999999</v>
      </c>
      <c r="E31" s="133"/>
      <c r="F31" s="133">
        <v>135.89833999999999</v>
      </c>
      <c r="G31" s="133">
        <v>92.444500000000005</v>
      </c>
      <c r="H31" s="133">
        <v>72.37388</v>
      </c>
      <c r="I31" s="133">
        <v>67.593350000000001</v>
      </c>
      <c r="J31" s="133">
        <v>30.156400000000001</v>
      </c>
      <c r="K31" s="133">
        <v>0.6</v>
      </c>
      <c r="L31" s="133"/>
      <c r="M31" s="133">
        <v>0</v>
      </c>
      <c r="N31" s="133"/>
      <c r="O31" s="133"/>
      <c r="P31" s="133">
        <v>158.72166999999999</v>
      </c>
      <c r="Q31" s="133">
        <v>158.72166999999999</v>
      </c>
      <c r="R31" s="133">
        <v>158.72166999999999</v>
      </c>
      <c r="S31" s="133">
        <v>141</v>
      </c>
      <c r="T31" s="133">
        <v>108.873</v>
      </c>
      <c r="U31" s="133">
        <v>98</v>
      </c>
      <c r="V31" s="133">
        <v>73.019549999999995</v>
      </c>
      <c r="W31" s="133">
        <v>16.95936</v>
      </c>
      <c r="X31" s="133">
        <v>81.402600000000007</v>
      </c>
      <c r="Y31" s="133">
        <v>98</v>
      </c>
      <c r="Z31" s="133">
        <v>36.466239999999999</v>
      </c>
      <c r="AA31" s="133">
        <v>3.8533499999999998</v>
      </c>
      <c r="AB31" s="133">
        <v>4.1034499999999996</v>
      </c>
      <c r="AC31" s="133">
        <v>43.80059</v>
      </c>
      <c r="AD31" s="133">
        <v>3.2822300000000002</v>
      </c>
      <c r="AE31" s="133">
        <v>3.0992700000000002</v>
      </c>
      <c r="AF31" s="133"/>
      <c r="AG31" s="133"/>
      <c r="AH31" s="133"/>
      <c r="AI31" s="133"/>
      <c r="AJ31" s="133"/>
      <c r="AK31" s="133"/>
      <c r="AL31" s="133">
        <v>85</v>
      </c>
      <c r="AM31" s="133"/>
      <c r="AN31" s="133">
        <v>204.24976000000001</v>
      </c>
      <c r="AO31" s="133">
        <v>77.948049999999995</v>
      </c>
      <c r="AP31" s="133">
        <v>8</v>
      </c>
      <c r="AQ31" s="133">
        <v>5.67</v>
      </c>
      <c r="AR31" s="133">
        <v>0</v>
      </c>
      <c r="AS31" s="133">
        <v>0</v>
      </c>
      <c r="AT31" s="133">
        <v>110.41591</v>
      </c>
      <c r="AU31" s="133">
        <v>3.8466300000000002</v>
      </c>
      <c r="AV31" s="133"/>
      <c r="AW31" s="133">
        <v>21.477250000000002</v>
      </c>
      <c r="AX31" s="133">
        <v>133.61748</v>
      </c>
      <c r="AY31" s="133"/>
      <c r="AZ31" s="133"/>
      <c r="BA31" s="133"/>
      <c r="BB31" s="133"/>
      <c r="BC31" s="133"/>
      <c r="BD31" s="133"/>
      <c r="BE31" s="133"/>
      <c r="BF31" s="133">
        <v>175.05538000000001</v>
      </c>
      <c r="BG31" s="133">
        <v>175.05538000000001</v>
      </c>
      <c r="BH31" s="133">
        <v>175.05538000000001</v>
      </c>
      <c r="BI31" s="133">
        <v>262.58307000000002</v>
      </c>
      <c r="BJ31" s="133">
        <v>69.971130000000002</v>
      </c>
      <c r="BK31" s="133">
        <v>34.985570000000003</v>
      </c>
      <c r="BL31" s="133">
        <v>37.941000000000003</v>
      </c>
      <c r="BM31" s="133">
        <v>70.69</v>
      </c>
      <c r="BN31" s="133">
        <v>59.77</v>
      </c>
      <c r="BO31" s="133">
        <v>11.72</v>
      </c>
      <c r="BP31" s="133">
        <v>3.37</v>
      </c>
      <c r="BQ31" s="133">
        <v>6.8787000000000003</v>
      </c>
      <c r="BR31" s="133">
        <v>9.1655700000000007</v>
      </c>
      <c r="BS31" s="133">
        <v>61.721380000000003</v>
      </c>
      <c r="BT31" s="133"/>
      <c r="BU31" s="133"/>
      <c r="BV31" s="133"/>
      <c r="BW31" s="133"/>
      <c r="BX31" s="133">
        <v>47.632680000000001</v>
      </c>
      <c r="BY31" s="133"/>
      <c r="BZ31" s="133">
        <v>194.44479000000001</v>
      </c>
      <c r="CA31" s="133">
        <v>194.44479000000001</v>
      </c>
      <c r="CB31" s="133">
        <v>194.44479000000001</v>
      </c>
      <c r="CC31" s="133">
        <v>291.66717999999997</v>
      </c>
      <c r="CD31" s="133">
        <v>209.70738</v>
      </c>
      <c r="CE31" s="133">
        <v>104.85369</v>
      </c>
      <c r="CF31" s="133">
        <v>103.34814</v>
      </c>
      <c r="CG31" s="133">
        <v>3.2402199999999999</v>
      </c>
      <c r="CH31" s="133">
        <v>185.73103</v>
      </c>
      <c r="CI31" s="133">
        <v>185.73103</v>
      </c>
      <c r="CJ31" s="133">
        <v>185.73103</v>
      </c>
      <c r="CK31" s="133">
        <v>189.51328000000001</v>
      </c>
      <c r="CL31" s="133">
        <v>94.756640000000004</v>
      </c>
      <c r="CM31" s="133"/>
      <c r="CN31" s="133"/>
      <c r="CO31" s="133"/>
      <c r="CP31" s="133"/>
      <c r="CQ31" s="133"/>
      <c r="CR31" s="133"/>
      <c r="CS31" s="133"/>
      <c r="CT31" s="133">
        <v>57.723230000000001</v>
      </c>
      <c r="CU31" s="133">
        <v>85.482579999999999</v>
      </c>
      <c r="CV31" s="133">
        <v>15.91408</v>
      </c>
      <c r="CW31" s="133">
        <v>60.427019999999999</v>
      </c>
      <c r="CX31" s="133">
        <v>6.39</v>
      </c>
      <c r="CY31" s="133"/>
      <c r="CZ31" s="133"/>
      <c r="DA31" s="133"/>
      <c r="DB31" s="133">
        <v>30</v>
      </c>
      <c r="DC31" s="133"/>
      <c r="DD31" s="133">
        <v>13</v>
      </c>
      <c r="DE31" s="133">
        <v>15</v>
      </c>
      <c r="DF31" s="133">
        <v>2.7989999999999999</v>
      </c>
      <c r="DG31" s="133">
        <v>1.4</v>
      </c>
      <c r="DH31" s="133">
        <v>1.2</v>
      </c>
      <c r="DI31" s="133">
        <v>2.2000000000000002</v>
      </c>
      <c r="DJ31" s="133">
        <v>7.2</v>
      </c>
      <c r="DK31" s="133">
        <v>11.143700000000001</v>
      </c>
      <c r="DL31" s="133">
        <v>8</v>
      </c>
      <c r="DM31" s="133">
        <v>10.752689999999999</v>
      </c>
      <c r="DN31" s="133">
        <v>6.4</v>
      </c>
      <c r="DO31" s="133">
        <v>16.617789999999999</v>
      </c>
      <c r="DP31" s="133">
        <v>3.6</v>
      </c>
      <c r="DQ31" s="133">
        <v>6</v>
      </c>
      <c r="DR31" s="133">
        <v>2.8</v>
      </c>
      <c r="DS31" s="133">
        <v>1.5</v>
      </c>
      <c r="DT31" s="133">
        <v>5.6</v>
      </c>
      <c r="DU31" s="133">
        <v>5</v>
      </c>
      <c r="DV31" s="133">
        <v>5.5</v>
      </c>
      <c r="DW31" s="133">
        <v>5.7</v>
      </c>
      <c r="DX31" s="133">
        <v>3.5</v>
      </c>
      <c r="DY31" s="133">
        <v>2.5</v>
      </c>
      <c r="DZ31" s="133">
        <v>10</v>
      </c>
      <c r="EA31" s="133">
        <v>12.218959999999999</v>
      </c>
      <c r="EB31" s="133">
        <v>16.813289999999999</v>
      </c>
      <c r="EC31" s="133">
        <v>19.550339999999998</v>
      </c>
      <c r="ED31" s="133">
        <v>37.57996</v>
      </c>
      <c r="EE31" s="133">
        <v>19.908080000000002</v>
      </c>
      <c r="EF31" s="133">
        <v>8.33</v>
      </c>
      <c r="EG31" s="133">
        <v>9.6</v>
      </c>
      <c r="EH31" s="133">
        <v>10.752689999999999</v>
      </c>
      <c r="EI31" s="133">
        <v>15.640269999999999</v>
      </c>
      <c r="EJ31" s="133">
        <v>7</v>
      </c>
      <c r="EK31" s="133">
        <v>9</v>
      </c>
      <c r="EL31" s="133">
        <v>0.54</v>
      </c>
      <c r="EM31" s="133">
        <v>1.05</v>
      </c>
      <c r="EN31" s="133">
        <v>17.672000000000001</v>
      </c>
      <c r="EO31" s="133">
        <v>15.788</v>
      </c>
      <c r="EP31" s="133">
        <v>19.95</v>
      </c>
      <c r="EQ31" s="133">
        <v>18.672999999999998</v>
      </c>
      <c r="ER31" s="133">
        <v>14.677</v>
      </c>
      <c r="ES31" s="133">
        <v>1.1599999999999999</v>
      </c>
      <c r="ET31" s="133">
        <v>18.27</v>
      </c>
      <c r="EU31" s="133">
        <v>64.599999999999994</v>
      </c>
      <c r="EV31" s="133">
        <v>14.904999999999999</v>
      </c>
      <c r="EW31" s="133">
        <v>16.155999999999999</v>
      </c>
      <c r="EX31" s="133">
        <v>27.114000000000001</v>
      </c>
      <c r="EY31" s="133">
        <v>71.48</v>
      </c>
      <c r="EZ31" s="133">
        <v>2</v>
      </c>
      <c r="FA31" s="133">
        <v>5.5</v>
      </c>
      <c r="FB31" s="133">
        <v>5.7</v>
      </c>
      <c r="FC31" s="133">
        <v>9.39</v>
      </c>
      <c r="FD31" s="133">
        <v>7.7</v>
      </c>
      <c r="FE31" s="133">
        <v>27</v>
      </c>
      <c r="FF31" s="133">
        <v>18</v>
      </c>
      <c r="FG31" s="133">
        <v>7.5</v>
      </c>
      <c r="FH31" s="133"/>
      <c r="FI31" s="133"/>
      <c r="FJ31" s="133">
        <v>7247.4979399999993</v>
      </c>
      <c r="FK31" s="133">
        <v>7169.8619500000004</v>
      </c>
      <c r="FL31" s="133">
        <v>7330.28791</v>
      </c>
      <c r="FM31" s="133">
        <v>160.42596</v>
      </c>
      <c r="FN31" s="133"/>
      <c r="FO31" s="133">
        <v>2021.4173599999999</v>
      </c>
      <c r="FP31" s="133">
        <v>734.12959999999998</v>
      </c>
      <c r="FQ31" s="133">
        <v>580.51937999999996</v>
      </c>
      <c r="FR31" s="133">
        <v>268.34521000000001</v>
      </c>
      <c r="FS31" s="133">
        <v>409.18950999999998</v>
      </c>
      <c r="FT31" s="133">
        <v>310.04827999999998</v>
      </c>
      <c r="FU31" s="133">
        <v>608.91116</v>
      </c>
      <c r="FV31" s="133">
        <v>392.65480000000002</v>
      </c>
      <c r="FW31" s="133">
        <v>263.98878000000002</v>
      </c>
      <c r="FX31" s="133">
        <v>167.82409000000001</v>
      </c>
      <c r="FY31" s="133">
        <v>60.275790000000001</v>
      </c>
      <c r="FZ31" s="133">
        <v>1079.9777300000001</v>
      </c>
      <c r="GA31" s="133">
        <v>37.50291</v>
      </c>
      <c r="GB31" s="133">
        <v>39.687919999999998</v>
      </c>
      <c r="GC31" s="133">
        <v>41.007019999999997</v>
      </c>
      <c r="GD31" s="133" t="s">
        <v>362</v>
      </c>
      <c r="GE31" s="133">
        <v>3185.4350800000002</v>
      </c>
      <c r="GF31" s="133">
        <v>556.33519000000001</v>
      </c>
      <c r="GG31" s="133">
        <v>556.33519000000001</v>
      </c>
      <c r="GH31" s="133"/>
      <c r="GI31" s="133"/>
      <c r="GJ31" s="133">
        <v>4189.5384899999999</v>
      </c>
      <c r="GK31" s="133">
        <v>1166.60571</v>
      </c>
      <c r="GL31" s="133">
        <v>1738.0543</v>
      </c>
      <c r="GM31" s="133">
        <v>236.08940999999999</v>
      </c>
      <c r="GN31" s="133"/>
      <c r="GO31" s="133">
        <v>7247.4979399999993</v>
      </c>
      <c r="GP31" s="133">
        <v>3589.9027999999989</v>
      </c>
      <c r="GQ31" s="133">
        <v>2825.7861400000002</v>
      </c>
      <c r="GR31" s="133">
        <v>375.73400000000004</v>
      </c>
      <c r="GS31" s="133">
        <v>456.07499999999993</v>
      </c>
      <c r="GT31" s="133">
        <v>3589.9027999999989</v>
      </c>
      <c r="GU31" s="133">
        <v>2500.6160199999999</v>
      </c>
      <c r="GV31" s="133">
        <v>1.1599999999999999</v>
      </c>
      <c r="GW31" s="133">
        <v>456.07499999999993</v>
      </c>
      <c r="GX31" s="133">
        <v>6547.753819999999</v>
      </c>
      <c r="GY31" s="133">
        <v>0</v>
      </c>
      <c r="GZ31" s="133">
        <v>325.17012</v>
      </c>
      <c r="HA31" s="133">
        <v>374.57400000000001</v>
      </c>
      <c r="HB31" s="133"/>
      <c r="HC31" s="133">
        <v>699.74412000000007</v>
      </c>
    </row>
    <row r="32" spans="1:211" s="60" customFormat="1" ht="12.75" x14ac:dyDescent="0.2">
      <c r="A32" s="342" t="str">
        <f>+REPROGRAMADO!B32</f>
        <v>JUE</v>
      </c>
      <c r="B32" s="71">
        <v>0.58333333333333337</v>
      </c>
      <c r="C32" s="133">
        <v>597.79747999999995</v>
      </c>
      <c r="D32" s="133">
        <v>190.49334999999999</v>
      </c>
      <c r="E32" s="133"/>
      <c r="F32" s="133">
        <v>122.49099</v>
      </c>
      <c r="G32" s="133">
        <v>75.825850000000003</v>
      </c>
      <c r="H32" s="133">
        <v>65.984009999999998</v>
      </c>
      <c r="I32" s="133">
        <v>67.593350000000001</v>
      </c>
      <c r="J32" s="133">
        <v>27.49391</v>
      </c>
      <c r="K32" s="133">
        <v>0.6</v>
      </c>
      <c r="L32" s="133"/>
      <c r="M32" s="133">
        <v>186.89757</v>
      </c>
      <c r="N32" s="133"/>
      <c r="O32" s="133"/>
      <c r="P32" s="133">
        <v>158.72166999999999</v>
      </c>
      <c r="Q32" s="133">
        <v>158.72166999999999</v>
      </c>
      <c r="R32" s="133">
        <v>158.72166999999999</v>
      </c>
      <c r="S32" s="133">
        <v>139</v>
      </c>
      <c r="T32" s="133">
        <v>107.56399999999999</v>
      </c>
      <c r="U32" s="133">
        <v>110</v>
      </c>
      <c r="V32" s="133">
        <v>73.019549999999995</v>
      </c>
      <c r="W32" s="133">
        <v>16.95936</v>
      </c>
      <c r="X32" s="133">
        <v>77.71266</v>
      </c>
      <c r="Y32" s="133">
        <v>98</v>
      </c>
      <c r="Z32" s="133">
        <v>26.61741</v>
      </c>
      <c r="AA32" s="133">
        <v>3.8533499999999998</v>
      </c>
      <c r="AB32" s="133">
        <v>4.1034499999999996</v>
      </c>
      <c r="AC32" s="133">
        <v>43.80059</v>
      </c>
      <c r="AD32" s="133">
        <v>3.2822300000000002</v>
      </c>
      <c r="AE32" s="133">
        <v>3.0992700000000002</v>
      </c>
      <c r="AF32" s="133"/>
      <c r="AG32" s="133"/>
      <c r="AH32" s="133"/>
      <c r="AI32" s="133"/>
      <c r="AJ32" s="133"/>
      <c r="AK32" s="133"/>
      <c r="AL32" s="133">
        <v>85</v>
      </c>
      <c r="AM32" s="133"/>
      <c r="AN32" s="133">
        <v>188.27833000000001</v>
      </c>
      <c r="AO32" s="133">
        <v>76.398380000000003</v>
      </c>
      <c r="AP32" s="133">
        <v>8</v>
      </c>
      <c r="AQ32" s="133">
        <v>5.5691800000000002</v>
      </c>
      <c r="AR32" s="133">
        <v>0</v>
      </c>
      <c r="AS32" s="133">
        <v>0</v>
      </c>
      <c r="AT32" s="133">
        <v>110.41591</v>
      </c>
      <c r="AU32" s="133">
        <v>3.8466300000000002</v>
      </c>
      <c r="AV32" s="133"/>
      <c r="AW32" s="133">
        <v>21.477250000000002</v>
      </c>
      <c r="AX32" s="133">
        <v>133.61748</v>
      </c>
      <c r="AY32" s="133"/>
      <c r="AZ32" s="133"/>
      <c r="BA32" s="133"/>
      <c r="BB32" s="133"/>
      <c r="BC32" s="133"/>
      <c r="BD32" s="133"/>
      <c r="BE32" s="133"/>
      <c r="BF32" s="133">
        <v>175.05538000000001</v>
      </c>
      <c r="BG32" s="133">
        <v>175.05538000000001</v>
      </c>
      <c r="BH32" s="133">
        <v>175.05538000000001</v>
      </c>
      <c r="BI32" s="133">
        <v>262.58307000000002</v>
      </c>
      <c r="BJ32" s="133">
        <v>69.971130000000002</v>
      </c>
      <c r="BK32" s="133">
        <v>34.985570000000003</v>
      </c>
      <c r="BL32" s="133">
        <v>37.677999999999997</v>
      </c>
      <c r="BM32" s="133">
        <v>70.69</v>
      </c>
      <c r="BN32" s="133">
        <v>59.77</v>
      </c>
      <c r="BO32" s="133">
        <v>11.72</v>
      </c>
      <c r="BP32" s="133">
        <v>3.37</v>
      </c>
      <c r="BQ32" s="133">
        <v>6.8787000000000003</v>
      </c>
      <c r="BR32" s="133">
        <v>8.1736000000000004</v>
      </c>
      <c r="BS32" s="133">
        <v>55.751309999999997</v>
      </c>
      <c r="BT32" s="133"/>
      <c r="BU32" s="133"/>
      <c r="BV32" s="133"/>
      <c r="BW32" s="133"/>
      <c r="BX32" s="133">
        <v>47.036209999999997</v>
      </c>
      <c r="BY32" s="133"/>
      <c r="BZ32" s="133">
        <v>194.44479000000001</v>
      </c>
      <c r="CA32" s="133">
        <v>194.44479000000001</v>
      </c>
      <c r="CB32" s="133">
        <v>194.44479000000001</v>
      </c>
      <c r="CC32" s="133">
        <v>291.66717999999997</v>
      </c>
      <c r="CD32" s="133">
        <v>209.70738</v>
      </c>
      <c r="CE32" s="133">
        <v>104.85369</v>
      </c>
      <c r="CF32" s="133">
        <v>101.82964</v>
      </c>
      <c r="CG32" s="133">
        <v>3.2402199999999999</v>
      </c>
      <c r="CH32" s="133">
        <v>185.73103</v>
      </c>
      <c r="CI32" s="133">
        <v>185.73103</v>
      </c>
      <c r="CJ32" s="133">
        <v>185.73103</v>
      </c>
      <c r="CK32" s="133">
        <v>189.51328000000001</v>
      </c>
      <c r="CL32" s="133">
        <v>94.756640000000004</v>
      </c>
      <c r="CM32" s="133"/>
      <c r="CN32" s="133"/>
      <c r="CO32" s="133"/>
      <c r="CP32" s="133"/>
      <c r="CQ32" s="133"/>
      <c r="CR32" s="133"/>
      <c r="CS32" s="133"/>
      <c r="CT32" s="133">
        <v>20.470829999999999</v>
      </c>
      <c r="CU32" s="133">
        <v>68.545580000000001</v>
      </c>
      <c r="CV32" s="133">
        <v>15.91408</v>
      </c>
      <c r="CW32" s="133">
        <v>60.427019999999999</v>
      </c>
      <c r="CX32" s="133">
        <v>6.39</v>
      </c>
      <c r="CY32" s="133"/>
      <c r="CZ32" s="133"/>
      <c r="DA32" s="133"/>
      <c r="DB32" s="133">
        <v>30</v>
      </c>
      <c r="DC32" s="133"/>
      <c r="DD32" s="133">
        <v>13</v>
      </c>
      <c r="DE32" s="133">
        <v>15</v>
      </c>
      <c r="DF32" s="133">
        <v>2.7989999999999999</v>
      </c>
      <c r="DG32" s="133">
        <v>1.4</v>
      </c>
      <c r="DH32" s="133">
        <v>1.2</v>
      </c>
      <c r="DI32" s="133">
        <v>2.2000000000000002</v>
      </c>
      <c r="DJ32" s="133">
        <v>7.2</v>
      </c>
      <c r="DK32" s="133">
        <v>11.143700000000001</v>
      </c>
      <c r="DL32" s="133">
        <v>8</v>
      </c>
      <c r="DM32" s="133">
        <v>10.752689999999999</v>
      </c>
      <c r="DN32" s="133">
        <v>6.4</v>
      </c>
      <c r="DO32" s="133">
        <v>16.617789999999999</v>
      </c>
      <c r="DP32" s="133">
        <v>3.6</v>
      </c>
      <c r="DQ32" s="133">
        <v>6</v>
      </c>
      <c r="DR32" s="133">
        <v>2.8</v>
      </c>
      <c r="DS32" s="133">
        <v>1.5</v>
      </c>
      <c r="DT32" s="133">
        <v>5.6</v>
      </c>
      <c r="DU32" s="133">
        <v>5</v>
      </c>
      <c r="DV32" s="133">
        <v>5.5</v>
      </c>
      <c r="DW32" s="133">
        <v>5.7</v>
      </c>
      <c r="DX32" s="133">
        <v>3.5</v>
      </c>
      <c r="DY32" s="133">
        <v>2.5</v>
      </c>
      <c r="DZ32" s="133">
        <v>10</v>
      </c>
      <c r="EA32" s="133">
        <v>12.218959999999999</v>
      </c>
      <c r="EB32" s="133">
        <v>16.813289999999999</v>
      </c>
      <c r="EC32" s="133">
        <v>19.550339999999998</v>
      </c>
      <c r="ED32" s="133">
        <v>37.57996</v>
      </c>
      <c r="EE32" s="133">
        <v>15.963620000000001</v>
      </c>
      <c r="EF32" s="133">
        <v>8.33</v>
      </c>
      <c r="EG32" s="133">
        <v>9.6</v>
      </c>
      <c r="EH32" s="133">
        <v>10.752689999999999</v>
      </c>
      <c r="EI32" s="133">
        <v>15.640269999999999</v>
      </c>
      <c r="EJ32" s="133">
        <v>7</v>
      </c>
      <c r="EK32" s="133">
        <v>9</v>
      </c>
      <c r="EL32" s="133">
        <v>0.54</v>
      </c>
      <c r="EM32" s="133">
        <v>1.05</v>
      </c>
      <c r="EN32" s="133">
        <v>15.452999999999999</v>
      </c>
      <c r="EO32" s="133">
        <v>14.013</v>
      </c>
      <c r="EP32" s="133">
        <v>19.864000000000001</v>
      </c>
      <c r="EQ32" s="133">
        <v>18.378</v>
      </c>
      <c r="ER32" s="133">
        <v>14.55</v>
      </c>
      <c r="ES32" s="133">
        <v>0.98</v>
      </c>
      <c r="ET32" s="133">
        <v>18.367000000000001</v>
      </c>
      <c r="EU32" s="133">
        <v>64.048000000000002</v>
      </c>
      <c r="EV32" s="133">
        <v>14.316000000000001</v>
      </c>
      <c r="EW32" s="133">
        <v>15.691000000000001</v>
      </c>
      <c r="EX32" s="133">
        <v>27.443999999999999</v>
      </c>
      <c r="EY32" s="133">
        <v>71.843999999999994</v>
      </c>
      <c r="EZ32" s="133">
        <v>2</v>
      </c>
      <c r="FA32" s="133">
        <v>5.5</v>
      </c>
      <c r="FB32" s="133">
        <v>5.7</v>
      </c>
      <c r="FC32" s="133">
        <v>9.43</v>
      </c>
      <c r="FD32" s="133">
        <v>7.7</v>
      </c>
      <c r="FE32" s="133">
        <v>27</v>
      </c>
      <c r="FF32" s="133">
        <v>18</v>
      </c>
      <c r="FG32" s="133">
        <v>7.5</v>
      </c>
      <c r="FH32" s="133"/>
      <c r="FI32" s="133"/>
      <c r="FJ32" s="133">
        <v>7288.9735899999987</v>
      </c>
      <c r="FK32" s="133">
        <v>7210.0331800000004</v>
      </c>
      <c r="FL32" s="133">
        <v>7371.80357</v>
      </c>
      <c r="FM32" s="133">
        <v>161.77038999999999</v>
      </c>
      <c r="FN32" s="133"/>
      <c r="FO32" s="133">
        <v>2079.2945199999999</v>
      </c>
      <c r="FP32" s="133">
        <v>726.72760000000005</v>
      </c>
      <c r="FQ32" s="133">
        <v>581.54100000000005</v>
      </c>
      <c r="FR32" s="133">
        <v>269.59401000000003</v>
      </c>
      <c r="FS32" s="133">
        <v>410.51429000000002</v>
      </c>
      <c r="FT32" s="133">
        <v>317.15809000000002</v>
      </c>
      <c r="FU32" s="133">
        <v>629.40427</v>
      </c>
      <c r="FV32" s="133">
        <v>410.68851999999998</v>
      </c>
      <c r="FW32" s="133">
        <v>274.59742999999997</v>
      </c>
      <c r="FX32" s="133">
        <v>175.79505</v>
      </c>
      <c r="FY32" s="133">
        <v>55.846969999999999</v>
      </c>
      <c r="FZ32" s="133">
        <v>1034.5579700000001</v>
      </c>
      <c r="GA32" s="133">
        <v>37.13991</v>
      </c>
      <c r="GB32" s="133">
        <v>39.507280000000002</v>
      </c>
      <c r="GC32" s="133">
        <v>40.898290000000003</v>
      </c>
      <c r="GD32" s="133" t="s">
        <v>362</v>
      </c>
      <c r="GE32" s="133">
        <v>2994.2388700000001</v>
      </c>
      <c r="GF32" s="133">
        <v>365.13898</v>
      </c>
      <c r="GG32" s="133">
        <v>365.13898</v>
      </c>
      <c r="GH32" s="133"/>
      <c r="GI32" s="133"/>
      <c r="GJ32" s="133">
        <v>4211.5744599999998</v>
      </c>
      <c r="GK32" s="133">
        <v>1167.4293600000001</v>
      </c>
      <c r="GL32" s="133">
        <v>1756.4474</v>
      </c>
      <c r="GM32" s="133">
        <v>236.35235</v>
      </c>
      <c r="GN32" s="133"/>
      <c r="GO32" s="133">
        <v>7288.9735899999987</v>
      </c>
      <c r="GP32" s="133">
        <v>3776.8003699999995</v>
      </c>
      <c r="GQ32" s="133">
        <v>2677.4332199999994</v>
      </c>
      <c r="GR32" s="133">
        <v>367.4799999999999</v>
      </c>
      <c r="GS32" s="133">
        <v>467.26</v>
      </c>
      <c r="GT32" s="133">
        <v>3776.8003699999995</v>
      </c>
      <c r="GU32" s="133">
        <v>2359.8216099999991</v>
      </c>
      <c r="GV32" s="133">
        <v>0.98</v>
      </c>
      <c r="GW32" s="133">
        <v>467.26</v>
      </c>
      <c r="GX32" s="133">
        <v>6604.8619799999979</v>
      </c>
      <c r="GY32" s="133">
        <v>0</v>
      </c>
      <c r="GZ32" s="133">
        <v>317.61160999999998</v>
      </c>
      <c r="HA32" s="133">
        <v>366.49999999999989</v>
      </c>
      <c r="HB32" s="133"/>
      <c r="HC32" s="133">
        <v>684.11160999999993</v>
      </c>
    </row>
    <row r="33" spans="1:211" s="60" customFormat="1" ht="12.75" x14ac:dyDescent="0.2">
      <c r="A33" s="342" t="str">
        <f>+REPROGRAMADO!B33</f>
        <v>JUE</v>
      </c>
      <c r="B33" s="71">
        <v>0.60416666666666663</v>
      </c>
      <c r="C33" s="133">
        <v>601.19637</v>
      </c>
      <c r="D33" s="133">
        <v>191.57642999999999</v>
      </c>
      <c r="E33" s="133"/>
      <c r="F33" s="133">
        <v>121.61425</v>
      </c>
      <c r="G33" s="133">
        <v>76.700819999999993</v>
      </c>
      <c r="H33" s="133">
        <v>65.984009999999998</v>
      </c>
      <c r="I33" s="133">
        <v>67.593350000000001</v>
      </c>
      <c r="J33" s="133">
        <v>27.49391</v>
      </c>
      <c r="K33" s="133">
        <v>0.6</v>
      </c>
      <c r="L33" s="133"/>
      <c r="M33" s="133">
        <v>186.89757</v>
      </c>
      <c r="N33" s="133"/>
      <c r="O33" s="133"/>
      <c r="P33" s="133">
        <v>158.72166999999999</v>
      </c>
      <c r="Q33" s="133">
        <v>158.72166999999999</v>
      </c>
      <c r="R33" s="133">
        <v>158.72166999999999</v>
      </c>
      <c r="S33" s="133">
        <v>138</v>
      </c>
      <c r="T33" s="133">
        <v>104.143</v>
      </c>
      <c r="U33" s="133">
        <v>117</v>
      </c>
      <c r="V33" s="133">
        <v>73.019549999999995</v>
      </c>
      <c r="W33" s="133">
        <v>16.95936</v>
      </c>
      <c r="X33" s="133">
        <v>105.47083000000001</v>
      </c>
      <c r="Y33" s="133">
        <v>98</v>
      </c>
      <c r="Z33" s="133">
        <v>16</v>
      </c>
      <c r="AA33" s="133">
        <v>3.8533499999999998</v>
      </c>
      <c r="AB33" s="133">
        <v>4.1034499999999996</v>
      </c>
      <c r="AC33" s="133">
        <v>43.80059</v>
      </c>
      <c r="AD33" s="133">
        <v>3.2822300000000002</v>
      </c>
      <c r="AE33" s="133">
        <v>3.0992700000000002</v>
      </c>
      <c r="AF33" s="133"/>
      <c r="AG33" s="133"/>
      <c r="AH33" s="133"/>
      <c r="AI33" s="133"/>
      <c r="AJ33" s="133"/>
      <c r="AK33" s="133"/>
      <c r="AL33" s="133">
        <v>85</v>
      </c>
      <c r="AM33" s="133"/>
      <c r="AN33" s="133">
        <v>189.68367000000001</v>
      </c>
      <c r="AO33" s="133">
        <v>77.948049999999995</v>
      </c>
      <c r="AP33" s="133">
        <v>8</v>
      </c>
      <c r="AQ33" s="133">
        <v>5.67</v>
      </c>
      <c r="AR33" s="133">
        <v>0</v>
      </c>
      <c r="AS33" s="133">
        <v>0</v>
      </c>
      <c r="AT33" s="133">
        <v>110.41591</v>
      </c>
      <c r="AU33" s="133">
        <v>3.8466300000000002</v>
      </c>
      <c r="AV33" s="133"/>
      <c r="AW33" s="133">
        <v>21.477250000000002</v>
      </c>
      <c r="AX33" s="133">
        <v>133.61748</v>
      </c>
      <c r="AY33" s="133"/>
      <c r="AZ33" s="133"/>
      <c r="BA33" s="133"/>
      <c r="BB33" s="133"/>
      <c r="BC33" s="133"/>
      <c r="BD33" s="133"/>
      <c r="BE33" s="133"/>
      <c r="BF33" s="133">
        <v>175.46421000000001</v>
      </c>
      <c r="BG33" s="133">
        <v>175.46421000000001</v>
      </c>
      <c r="BH33" s="133">
        <v>175.46421000000001</v>
      </c>
      <c r="BI33" s="133">
        <v>263.19632000000001</v>
      </c>
      <c r="BJ33" s="133">
        <v>69.971130000000002</v>
      </c>
      <c r="BK33" s="133">
        <v>34.985570000000003</v>
      </c>
      <c r="BL33" s="133">
        <v>37.101999999999997</v>
      </c>
      <c r="BM33" s="133">
        <v>70.760000000000005</v>
      </c>
      <c r="BN33" s="133">
        <v>59.84</v>
      </c>
      <c r="BO33" s="133">
        <v>11.72</v>
      </c>
      <c r="BP33" s="133">
        <v>3.37</v>
      </c>
      <c r="BQ33" s="133">
        <v>6.8787000000000003</v>
      </c>
      <c r="BR33" s="133">
        <v>8.1736000000000004</v>
      </c>
      <c r="BS33" s="133">
        <v>58.682870000000001</v>
      </c>
      <c r="BT33" s="133"/>
      <c r="BU33" s="133"/>
      <c r="BV33" s="133"/>
      <c r="BW33" s="133"/>
      <c r="BX33" s="133">
        <v>49.655769999999997</v>
      </c>
      <c r="BY33" s="133"/>
      <c r="BZ33" s="133">
        <v>194.44479000000001</v>
      </c>
      <c r="CA33" s="133">
        <v>194.44479000000001</v>
      </c>
      <c r="CB33" s="133">
        <v>194.44479000000001</v>
      </c>
      <c r="CC33" s="133">
        <v>291.66717999999997</v>
      </c>
      <c r="CD33" s="133">
        <v>209.70738</v>
      </c>
      <c r="CE33" s="133">
        <v>104.85369</v>
      </c>
      <c r="CF33" s="133">
        <v>101.65719</v>
      </c>
      <c r="CG33" s="133">
        <v>3.2402199999999999</v>
      </c>
      <c r="CH33" s="133">
        <v>185.73103</v>
      </c>
      <c r="CI33" s="133">
        <v>185.73103</v>
      </c>
      <c r="CJ33" s="133">
        <v>185.73103</v>
      </c>
      <c r="CK33" s="133">
        <v>189.51328000000001</v>
      </c>
      <c r="CL33" s="133">
        <v>94.756640000000004</v>
      </c>
      <c r="CM33" s="133"/>
      <c r="CN33" s="133"/>
      <c r="CO33" s="133"/>
      <c r="CP33" s="133"/>
      <c r="CQ33" s="133"/>
      <c r="CR33" s="133"/>
      <c r="CS33" s="133"/>
      <c r="CT33" s="133">
        <v>109.98465</v>
      </c>
      <c r="CU33" s="133">
        <v>69.930949999999996</v>
      </c>
      <c r="CV33" s="133">
        <v>15.91408</v>
      </c>
      <c r="CW33" s="133">
        <v>60.427019999999999</v>
      </c>
      <c r="CX33" s="133">
        <v>6.39</v>
      </c>
      <c r="CY33" s="133"/>
      <c r="CZ33" s="133"/>
      <c r="DA33" s="133"/>
      <c r="DB33" s="133">
        <v>30</v>
      </c>
      <c r="DC33" s="133"/>
      <c r="DD33" s="133">
        <v>13</v>
      </c>
      <c r="DE33" s="133">
        <v>15</v>
      </c>
      <c r="DF33" s="133">
        <v>2.7989999999999999</v>
      </c>
      <c r="DG33" s="133">
        <v>1.4</v>
      </c>
      <c r="DH33" s="133">
        <v>1.2</v>
      </c>
      <c r="DI33" s="133">
        <v>2.2000000000000002</v>
      </c>
      <c r="DJ33" s="133">
        <v>7.2</v>
      </c>
      <c r="DK33" s="133">
        <v>11.143700000000001</v>
      </c>
      <c r="DL33" s="133">
        <v>8</v>
      </c>
      <c r="DM33" s="133">
        <v>10.752689999999999</v>
      </c>
      <c r="DN33" s="133">
        <v>6.4</v>
      </c>
      <c r="DO33" s="133">
        <v>16.617789999999999</v>
      </c>
      <c r="DP33" s="133">
        <v>3.6</v>
      </c>
      <c r="DQ33" s="133">
        <v>6</v>
      </c>
      <c r="DR33" s="133">
        <v>2.8</v>
      </c>
      <c r="DS33" s="133">
        <v>1.5</v>
      </c>
      <c r="DT33" s="133">
        <v>5.6</v>
      </c>
      <c r="DU33" s="133">
        <v>5</v>
      </c>
      <c r="DV33" s="133">
        <v>5.5</v>
      </c>
      <c r="DW33" s="133">
        <v>5.7</v>
      </c>
      <c r="DX33" s="133">
        <v>3.5</v>
      </c>
      <c r="DY33" s="133">
        <v>2.5</v>
      </c>
      <c r="DZ33" s="133">
        <v>10</v>
      </c>
      <c r="EA33" s="133">
        <v>12.218959999999999</v>
      </c>
      <c r="EB33" s="133">
        <v>16.813289999999999</v>
      </c>
      <c r="EC33" s="133">
        <v>19.550339999999998</v>
      </c>
      <c r="ED33" s="133">
        <v>37.57996</v>
      </c>
      <c r="EE33" s="133">
        <v>16.286259999999999</v>
      </c>
      <c r="EF33" s="133">
        <v>8.33</v>
      </c>
      <c r="EG33" s="133">
        <v>9.6</v>
      </c>
      <c r="EH33" s="133">
        <v>10.752689999999999</v>
      </c>
      <c r="EI33" s="133">
        <v>15.640269999999999</v>
      </c>
      <c r="EJ33" s="133">
        <v>7</v>
      </c>
      <c r="EK33" s="133">
        <v>9</v>
      </c>
      <c r="EL33" s="133">
        <v>0.54</v>
      </c>
      <c r="EM33" s="133">
        <v>1.05</v>
      </c>
      <c r="EN33" s="133">
        <v>12.988</v>
      </c>
      <c r="EO33" s="133">
        <v>12.228999999999999</v>
      </c>
      <c r="EP33" s="133">
        <v>19.818000000000001</v>
      </c>
      <c r="EQ33" s="133">
        <v>18.081</v>
      </c>
      <c r="ER33" s="133">
        <v>14.359</v>
      </c>
      <c r="ES33" s="133">
        <v>0.95</v>
      </c>
      <c r="ET33" s="133">
        <v>17.236999999999998</v>
      </c>
      <c r="EU33" s="133">
        <v>58.719000000000001</v>
      </c>
      <c r="EV33" s="133">
        <v>13.632</v>
      </c>
      <c r="EW33" s="133">
        <v>15.045</v>
      </c>
      <c r="EX33" s="133">
        <v>28.309000000000001</v>
      </c>
      <c r="EY33" s="133">
        <v>71.472999999999999</v>
      </c>
      <c r="EZ33" s="133">
        <v>2.1</v>
      </c>
      <c r="FA33" s="133">
        <v>5.5</v>
      </c>
      <c r="FB33" s="133">
        <v>5.7</v>
      </c>
      <c r="FC33" s="133">
        <v>9.44</v>
      </c>
      <c r="FD33" s="133">
        <v>7.7</v>
      </c>
      <c r="FE33" s="133">
        <v>27</v>
      </c>
      <c r="FF33" s="133">
        <v>18</v>
      </c>
      <c r="FG33" s="133">
        <v>7.5</v>
      </c>
      <c r="FH33" s="133"/>
      <c r="FI33" s="133"/>
      <c r="FJ33" s="133">
        <v>7402.1256199999998</v>
      </c>
      <c r="FK33" s="133">
        <v>7317.9533700000002</v>
      </c>
      <c r="FL33" s="133">
        <v>7485.0655900000002</v>
      </c>
      <c r="FM33" s="133">
        <v>167.11222000000001</v>
      </c>
      <c r="FN33" s="133"/>
      <c r="FO33" s="133">
        <v>2106.9595899999999</v>
      </c>
      <c r="FP33" s="133">
        <v>733.14260999999999</v>
      </c>
      <c r="FQ33" s="133">
        <v>582.90710999999999</v>
      </c>
      <c r="FR33" s="133">
        <v>272.31366000000003</v>
      </c>
      <c r="FS33" s="133">
        <v>408.80498999999998</v>
      </c>
      <c r="FT33" s="133">
        <v>320.56527</v>
      </c>
      <c r="FU33" s="133">
        <v>639.52733999999998</v>
      </c>
      <c r="FV33" s="133">
        <v>413.93034999999998</v>
      </c>
      <c r="FW33" s="133">
        <v>275.95157</v>
      </c>
      <c r="FX33" s="133">
        <v>174.71768</v>
      </c>
      <c r="FY33" s="133">
        <v>52.792180000000002</v>
      </c>
      <c r="FZ33" s="133">
        <v>1088.54008</v>
      </c>
      <c r="GA33" s="133">
        <v>37.129570000000001</v>
      </c>
      <c r="GB33" s="133">
        <v>39.505400000000002</v>
      </c>
      <c r="GC33" s="133">
        <v>40.938769999999998</v>
      </c>
      <c r="GD33" s="133" t="s">
        <v>362</v>
      </c>
      <c r="GE33" s="133">
        <v>2994.2388700000001</v>
      </c>
      <c r="GF33" s="133">
        <v>365.13898</v>
      </c>
      <c r="GG33" s="133">
        <v>365.13898</v>
      </c>
      <c r="GH33" s="133"/>
      <c r="GI33" s="133"/>
      <c r="GJ33" s="133">
        <v>4307.7528899999998</v>
      </c>
      <c r="GK33" s="133">
        <v>1175.54621</v>
      </c>
      <c r="GL33" s="133">
        <v>1763.1604600000001</v>
      </c>
      <c r="GM33" s="133">
        <v>238.60603</v>
      </c>
      <c r="GN33" s="133"/>
      <c r="GO33" s="133">
        <v>7402.1256199999998</v>
      </c>
      <c r="GP33" s="133">
        <v>3778.6401099999994</v>
      </c>
      <c r="GQ33" s="133">
        <v>2798.7105099999994</v>
      </c>
      <c r="GR33" s="133">
        <v>357.66999999999996</v>
      </c>
      <c r="GS33" s="133">
        <v>467.10500000000008</v>
      </c>
      <c r="GT33" s="133">
        <v>3778.6401099999994</v>
      </c>
      <c r="GU33" s="133">
        <v>2475.547779999999</v>
      </c>
      <c r="GV33" s="133">
        <v>0.95</v>
      </c>
      <c r="GW33" s="133">
        <v>467.10500000000008</v>
      </c>
      <c r="GX33" s="133">
        <v>6722.2428899999986</v>
      </c>
      <c r="GY33" s="133">
        <v>0</v>
      </c>
      <c r="GZ33" s="133">
        <v>323.16273000000001</v>
      </c>
      <c r="HA33" s="133">
        <v>356.71999999999997</v>
      </c>
      <c r="HB33" s="133"/>
      <c r="HC33" s="133">
        <v>679.88273000000004</v>
      </c>
    </row>
    <row r="34" spans="1:211" s="60" customFormat="1" ht="12.75" x14ac:dyDescent="0.2">
      <c r="A34" s="342" t="str">
        <f>+REPROGRAMADO!B34</f>
        <v>JUE</v>
      </c>
      <c r="B34" s="71">
        <v>0.625</v>
      </c>
      <c r="C34" s="133">
        <v>593.21109000000001</v>
      </c>
      <c r="D34" s="133">
        <v>189.03185999999999</v>
      </c>
      <c r="E34" s="133"/>
      <c r="F34" s="133">
        <v>120.04464</v>
      </c>
      <c r="G34" s="133">
        <v>73.536839999999998</v>
      </c>
      <c r="H34" s="133">
        <v>65.984009999999998</v>
      </c>
      <c r="I34" s="133">
        <v>67.593350000000001</v>
      </c>
      <c r="J34" s="133">
        <v>27.49391</v>
      </c>
      <c r="K34" s="133">
        <v>0.6</v>
      </c>
      <c r="L34" s="133"/>
      <c r="M34" s="133">
        <v>186.89757</v>
      </c>
      <c r="N34" s="133"/>
      <c r="O34" s="133"/>
      <c r="P34" s="133">
        <v>158.72166999999999</v>
      </c>
      <c r="Q34" s="133">
        <v>158.72166999999999</v>
      </c>
      <c r="R34" s="133">
        <v>158.72166999999999</v>
      </c>
      <c r="S34" s="133">
        <v>136</v>
      </c>
      <c r="T34" s="133">
        <v>104.61499999999999</v>
      </c>
      <c r="U34" s="133">
        <v>121</v>
      </c>
      <c r="V34" s="133">
        <v>73.019549999999995</v>
      </c>
      <c r="W34" s="133">
        <v>16.95936</v>
      </c>
      <c r="X34" s="133">
        <v>40.941659999999999</v>
      </c>
      <c r="Y34" s="133">
        <v>98</v>
      </c>
      <c r="Z34" s="133">
        <v>16</v>
      </c>
      <c r="AA34" s="133">
        <v>3.8533499999999998</v>
      </c>
      <c r="AB34" s="133">
        <v>4.1034499999999996</v>
      </c>
      <c r="AC34" s="133">
        <v>43.80059</v>
      </c>
      <c r="AD34" s="133">
        <v>3.2822300000000002</v>
      </c>
      <c r="AE34" s="133">
        <v>3.0992700000000002</v>
      </c>
      <c r="AF34" s="133"/>
      <c r="AG34" s="133"/>
      <c r="AH34" s="133"/>
      <c r="AI34" s="133"/>
      <c r="AJ34" s="133"/>
      <c r="AK34" s="133"/>
      <c r="AL34" s="133">
        <v>85</v>
      </c>
      <c r="AM34" s="133"/>
      <c r="AN34" s="133">
        <v>179.19233</v>
      </c>
      <c r="AO34" s="133">
        <v>76.508650000000003</v>
      </c>
      <c r="AP34" s="133">
        <v>8</v>
      </c>
      <c r="AQ34" s="133">
        <v>5.5763499999999997</v>
      </c>
      <c r="AR34" s="133">
        <v>88.088409999999996</v>
      </c>
      <c r="AS34" s="133">
        <v>0</v>
      </c>
      <c r="AT34" s="133">
        <v>110.41591</v>
      </c>
      <c r="AU34" s="133">
        <v>3.8466300000000002</v>
      </c>
      <c r="AV34" s="133"/>
      <c r="AW34" s="133">
        <v>21.477250000000002</v>
      </c>
      <c r="AX34" s="133">
        <v>133.61748</v>
      </c>
      <c r="AY34" s="133"/>
      <c r="AZ34" s="133"/>
      <c r="BA34" s="133"/>
      <c r="BB34" s="133"/>
      <c r="BC34" s="133"/>
      <c r="BD34" s="133"/>
      <c r="BE34" s="133"/>
      <c r="BF34" s="133">
        <v>176.17653999999999</v>
      </c>
      <c r="BG34" s="133">
        <v>176.17653999999999</v>
      </c>
      <c r="BH34" s="133">
        <v>176.17653999999999</v>
      </c>
      <c r="BI34" s="133">
        <v>264.26481999999999</v>
      </c>
      <c r="BJ34" s="133">
        <v>69.971130000000002</v>
      </c>
      <c r="BK34" s="133">
        <v>34.985570000000003</v>
      </c>
      <c r="BL34" s="133">
        <v>36.087000000000003</v>
      </c>
      <c r="BM34" s="133">
        <v>70.760000000000005</v>
      </c>
      <c r="BN34" s="133">
        <v>59.84</v>
      </c>
      <c r="BO34" s="133">
        <v>11.72</v>
      </c>
      <c r="BP34" s="133">
        <v>3.37</v>
      </c>
      <c r="BQ34" s="133">
        <v>6.8787000000000003</v>
      </c>
      <c r="BR34" s="133">
        <v>8.1736000000000004</v>
      </c>
      <c r="BS34" s="133">
        <v>60.557119999999998</v>
      </c>
      <c r="BT34" s="133"/>
      <c r="BU34" s="133"/>
      <c r="BV34" s="133"/>
      <c r="BW34" s="133"/>
      <c r="BX34" s="133">
        <v>51.598179999999999</v>
      </c>
      <c r="BY34" s="133"/>
      <c r="BZ34" s="133">
        <v>194.44479000000001</v>
      </c>
      <c r="CA34" s="133">
        <v>194.44479000000001</v>
      </c>
      <c r="CB34" s="133">
        <v>194.44479000000001</v>
      </c>
      <c r="CC34" s="133">
        <v>291.66717999999997</v>
      </c>
      <c r="CD34" s="133">
        <v>209.70738</v>
      </c>
      <c r="CE34" s="133">
        <v>104.85369</v>
      </c>
      <c r="CF34" s="133">
        <v>103.75435</v>
      </c>
      <c r="CG34" s="133">
        <v>3.2402199999999999</v>
      </c>
      <c r="CH34" s="133">
        <v>185.73103</v>
      </c>
      <c r="CI34" s="133">
        <v>185.73103</v>
      </c>
      <c r="CJ34" s="133">
        <v>185.73103</v>
      </c>
      <c r="CK34" s="133">
        <v>189.51328000000001</v>
      </c>
      <c r="CL34" s="133">
        <v>94.756640000000004</v>
      </c>
      <c r="CM34" s="133"/>
      <c r="CN34" s="133"/>
      <c r="CO34" s="133"/>
      <c r="CP34" s="133"/>
      <c r="CQ34" s="133"/>
      <c r="CR34" s="133"/>
      <c r="CS34" s="133"/>
      <c r="CT34" s="133">
        <v>113.10133</v>
      </c>
      <c r="CU34" s="133">
        <v>72.117909999999995</v>
      </c>
      <c r="CV34" s="133">
        <v>15.91408</v>
      </c>
      <c r="CW34" s="133">
        <v>60.427019999999999</v>
      </c>
      <c r="CX34" s="133">
        <v>6.39</v>
      </c>
      <c r="CY34" s="133"/>
      <c r="CZ34" s="133"/>
      <c r="DA34" s="133"/>
      <c r="DB34" s="133">
        <v>30</v>
      </c>
      <c r="DC34" s="133"/>
      <c r="DD34" s="133">
        <v>13</v>
      </c>
      <c r="DE34" s="133">
        <v>15</v>
      </c>
      <c r="DF34" s="133">
        <v>2.7989999999999999</v>
      </c>
      <c r="DG34" s="133">
        <v>1.4</v>
      </c>
      <c r="DH34" s="133">
        <v>1.2</v>
      </c>
      <c r="DI34" s="133">
        <v>2.2000000000000002</v>
      </c>
      <c r="DJ34" s="133">
        <v>7.2</v>
      </c>
      <c r="DK34" s="133">
        <v>11.143700000000001</v>
      </c>
      <c r="DL34" s="133">
        <v>8</v>
      </c>
      <c r="DM34" s="133">
        <v>10.752689999999999</v>
      </c>
      <c r="DN34" s="133">
        <v>6.4</v>
      </c>
      <c r="DO34" s="133">
        <v>16.617789999999999</v>
      </c>
      <c r="DP34" s="133">
        <v>3.6</v>
      </c>
      <c r="DQ34" s="133">
        <v>6</v>
      </c>
      <c r="DR34" s="133">
        <v>2.8</v>
      </c>
      <c r="DS34" s="133">
        <v>1.5</v>
      </c>
      <c r="DT34" s="133">
        <v>5.6</v>
      </c>
      <c r="DU34" s="133">
        <v>5</v>
      </c>
      <c r="DV34" s="133">
        <v>5.5</v>
      </c>
      <c r="DW34" s="133">
        <v>5.7</v>
      </c>
      <c r="DX34" s="133">
        <v>3.5</v>
      </c>
      <c r="DY34" s="133">
        <v>2.5</v>
      </c>
      <c r="DZ34" s="133">
        <v>10</v>
      </c>
      <c r="EA34" s="133">
        <v>12.218959999999999</v>
      </c>
      <c r="EB34" s="133">
        <v>16.813289999999999</v>
      </c>
      <c r="EC34" s="133">
        <v>19.550339999999998</v>
      </c>
      <c r="ED34" s="133">
        <v>37.57996</v>
      </c>
      <c r="EE34" s="133">
        <v>16.795580000000001</v>
      </c>
      <c r="EF34" s="133">
        <v>8.33</v>
      </c>
      <c r="EG34" s="133">
        <v>9.6</v>
      </c>
      <c r="EH34" s="133">
        <v>10.752689999999999</v>
      </c>
      <c r="EI34" s="133">
        <v>15.640269999999999</v>
      </c>
      <c r="EJ34" s="133">
        <v>7</v>
      </c>
      <c r="EK34" s="133">
        <v>9</v>
      </c>
      <c r="EL34" s="133">
        <v>0.54</v>
      </c>
      <c r="EM34" s="133">
        <v>1.05</v>
      </c>
      <c r="EN34" s="133">
        <v>10.401</v>
      </c>
      <c r="EO34" s="133">
        <v>9.9629999999999992</v>
      </c>
      <c r="EP34" s="133">
        <v>19.675000000000001</v>
      </c>
      <c r="EQ34" s="133">
        <v>17.704000000000001</v>
      </c>
      <c r="ER34" s="133">
        <v>13.903</v>
      </c>
      <c r="ES34" s="133">
        <v>0.89</v>
      </c>
      <c r="ET34" s="133">
        <v>16.559999999999999</v>
      </c>
      <c r="EU34" s="133">
        <v>54.790999999999997</v>
      </c>
      <c r="EV34" s="133">
        <v>12.792999999999999</v>
      </c>
      <c r="EW34" s="133">
        <v>14.246</v>
      </c>
      <c r="EX34" s="133">
        <v>28.945</v>
      </c>
      <c r="EY34" s="133">
        <v>71.2</v>
      </c>
      <c r="EZ34" s="133">
        <v>2.2000000000000002</v>
      </c>
      <c r="FA34" s="133">
        <v>5.5</v>
      </c>
      <c r="FB34" s="133">
        <v>5.7</v>
      </c>
      <c r="FC34" s="133">
        <v>9.6199999999999992</v>
      </c>
      <c r="FD34" s="133">
        <v>7.7</v>
      </c>
      <c r="FE34" s="133">
        <v>27</v>
      </c>
      <c r="FF34" s="133">
        <v>18</v>
      </c>
      <c r="FG34" s="133">
        <v>7.5</v>
      </c>
      <c r="FH34" s="133"/>
      <c r="FI34" s="133"/>
      <c r="FJ34" s="133">
        <v>7403.0172999999986</v>
      </c>
      <c r="FK34" s="133">
        <v>7321.5633200000002</v>
      </c>
      <c r="FL34" s="133">
        <v>7486.2372699999996</v>
      </c>
      <c r="FM34" s="133">
        <v>164.67394999999999</v>
      </c>
      <c r="FN34" s="133"/>
      <c r="FO34" s="133">
        <v>2118.3796699999998</v>
      </c>
      <c r="FP34" s="133">
        <v>735.42633000000001</v>
      </c>
      <c r="FQ34" s="133">
        <v>590.74634000000003</v>
      </c>
      <c r="FR34" s="133">
        <v>269.73800999999997</v>
      </c>
      <c r="FS34" s="133">
        <v>408.52953000000002</v>
      </c>
      <c r="FT34" s="133">
        <v>322.79023999999998</v>
      </c>
      <c r="FU34" s="133">
        <v>641.55386999999996</v>
      </c>
      <c r="FV34" s="133">
        <v>417.08175</v>
      </c>
      <c r="FW34" s="133">
        <v>277.57292000000001</v>
      </c>
      <c r="FX34" s="133">
        <v>175.12174999999999</v>
      </c>
      <c r="FY34" s="133">
        <v>51.658700000000003</v>
      </c>
      <c r="FZ34" s="133">
        <v>1087.0556099999999</v>
      </c>
      <c r="GA34" s="133">
        <v>37.121650000000002</v>
      </c>
      <c r="GB34" s="133">
        <v>39.514409999999998</v>
      </c>
      <c r="GC34" s="133">
        <v>40.96772</v>
      </c>
      <c r="GD34" s="133" t="s">
        <v>362</v>
      </c>
      <c r="GE34" s="133">
        <v>2904.1244299999998</v>
      </c>
      <c r="GF34" s="133">
        <v>275.02454</v>
      </c>
      <c r="GG34" s="133">
        <v>275.02454</v>
      </c>
      <c r="GH34" s="133"/>
      <c r="GI34" s="133"/>
      <c r="GJ34" s="133">
        <v>4303.5838199999998</v>
      </c>
      <c r="GK34" s="133">
        <v>1177.89571</v>
      </c>
      <c r="GL34" s="133">
        <v>1765.7375</v>
      </c>
      <c r="GM34" s="133">
        <v>239.02024</v>
      </c>
      <c r="GN34" s="133"/>
      <c r="GO34" s="133">
        <v>7403.0172999999986</v>
      </c>
      <c r="GP34" s="133">
        <v>3869.9340099999986</v>
      </c>
      <c r="GQ34" s="133">
        <v>2718.6202899999998</v>
      </c>
      <c r="GR34" s="133">
        <v>349.23800000000006</v>
      </c>
      <c r="GS34" s="133">
        <v>465.22499999999997</v>
      </c>
      <c r="GT34" s="133">
        <v>3869.9340099999986</v>
      </c>
      <c r="GU34" s="133">
        <v>2391.6408999999994</v>
      </c>
      <c r="GV34" s="133">
        <v>0.89</v>
      </c>
      <c r="GW34" s="133">
        <v>465.22499999999997</v>
      </c>
      <c r="GX34" s="133">
        <v>6727.6899099999982</v>
      </c>
      <c r="GY34" s="133">
        <v>0</v>
      </c>
      <c r="GZ34" s="133">
        <v>326.97939000000002</v>
      </c>
      <c r="HA34" s="133">
        <v>348.34800000000007</v>
      </c>
      <c r="HB34" s="133"/>
      <c r="HC34" s="133">
        <v>675.32739000000015</v>
      </c>
    </row>
    <row r="35" spans="1:211" s="60" customFormat="1" ht="12.75" x14ac:dyDescent="0.2">
      <c r="A35" s="342" t="str">
        <f>+REPROGRAMADO!B35</f>
        <v>JUE</v>
      </c>
      <c r="B35" s="71">
        <v>0.64583333333333337</v>
      </c>
      <c r="C35" s="133">
        <v>596.15156000000002</v>
      </c>
      <c r="D35" s="133">
        <v>189.96886000000001</v>
      </c>
      <c r="E35" s="133"/>
      <c r="F35" s="133">
        <v>131.49164999999999</v>
      </c>
      <c r="G35" s="133">
        <v>78.272390000000001</v>
      </c>
      <c r="H35" s="133">
        <v>65.984009999999998</v>
      </c>
      <c r="I35" s="133">
        <v>67.593350000000001</v>
      </c>
      <c r="J35" s="133">
        <v>27.49391</v>
      </c>
      <c r="K35" s="133">
        <v>0.6</v>
      </c>
      <c r="L35" s="133"/>
      <c r="M35" s="133">
        <v>186.89757</v>
      </c>
      <c r="N35" s="133"/>
      <c r="O35" s="133"/>
      <c r="P35" s="133">
        <v>158.72166999999999</v>
      </c>
      <c r="Q35" s="133">
        <v>158.72166999999999</v>
      </c>
      <c r="R35" s="133">
        <v>158.72166999999999</v>
      </c>
      <c r="S35" s="133">
        <v>129</v>
      </c>
      <c r="T35" s="133">
        <v>103.2</v>
      </c>
      <c r="U35" s="133">
        <v>125</v>
      </c>
      <c r="V35" s="133">
        <v>73.019549999999995</v>
      </c>
      <c r="W35" s="133">
        <v>16.95936</v>
      </c>
      <c r="X35" s="133">
        <v>63.65992</v>
      </c>
      <c r="Y35" s="133">
        <v>98</v>
      </c>
      <c r="Z35" s="133">
        <v>22.517910000000001</v>
      </c>
      <c r="AA35" s="133">
        <v>3.8533499999999998</v>
      </c>
      <c r="AB35" s="133">
        <v>4.1034499999999996</v>
      </c>
      <c r="AC35" s="133">
        <v>43.80059</v>
      </c>
      <c r="AD35" s="133">
        <v>3.2822300000000002</v>
      </c>
      <c r="AE35" s="133">
        <v>3.0992700000000002</v>
      </c>
      <c r="AF35" s="133"/>
      <c r="AG35" s="133"/>
      <c r="AH35" s="133"/>
      <c r="AI35" s="133"/>
      <c r="AJ35" s="133"/>
      <c r="AK35" s="133"/>
      <c r="AL35" s="133">
        <v>85</v>
      </c>
      <c r="AM35" s="133"/>
      <c r="AN35" s="133">
        <v>180.01096000000001</v>
      </c>
      <c r="AO35" s="133">
        <v>77.948049999999995</v>
      </c>
      <c r="AP35" s="133">
        <v>8</v>
      </c>
      <c r="AQ35" s="133">
        <v>5.67</v>
      </c>
      <c r="AR35" s="133">
        <v>88.088409999999996</v>
      </c>
      <c r="AS35" s="133">
        <v>0</v>
      </c>
      <c r="AT35" s="133">
        <v>110.41591</v>
      </c>
      <c r="AU35" s="133">
        <v>3.8466300000000002</v>
      </c>
      <c r="AV35" s="133"/>
      <c r="AW35" s="133">
        <v>21.477250000000002</v>
      </c>
      <c r="AX35" s="133">
        <v>133.61748</v>
      </c>
      <c r="AY35" s="133"/>
      <c r="AZ35" s="133"/>
      <c r="BA35" s="133"/>
      <c r="BB35" s="133"/>
      <c r="BC35" s="133"/>
      <c r="BD35" s="133"/>
      <c r="BE35" s="133"/>
      <c r="BF35" s="133">
        <v>177.29771</v>
      </c>
      <c r="BG35" s="133">
        <v>177.29771</v>
      </c>
      <c r="BH35" s="133">
        <v>177.29771</v>
      </c>
      <c r="BI35" s="133">
        <v>265.94657000000001</v>
      </c>
      <c r="BJ35" s="133">
        <v>69.971130000000002</v>
      </c>
      <c r="BK35" s="133">
        <v>34.985570000000003</v>
      </c>
      <c r="BL35" s="133">
        <v>33.697000000000003</v>
      </c>
      <c r="BM35" s="133">
        <v>70.819999999999993</v>
      </c>
      <c r="BN35" s="133">
        <v>59.92</v>
      </c>
      <c r="BO35" s="133">
        <v>11.73</v>
      </c>
      <c r="BP35" s="133">
        <v>3.37</v>
      </c>
      <c r="BQ35" s="133">
        <v>6.8787000000000003</v>
      </c>
      <c r="BR35" s="133">
        <v>15.021509999999999</v>
      </c>
      <c r="BS35" s="133">
        <v>65.712220000000002</v>
      </c>
      <c r="BT35" s="133"/>
      <c r="BU35" s="133"/>
      <c r="BV35" s="133"/>
      <c r="BW35" s="133"/>
      <c r="BX35" s="133">
        <v>54.47392</v>
      </c>
      <c r="BY35" s="133"/>
      <c r="BZ35" s="133">
        <v>194.44479000000001</v>
      </c>
      <c r="CA35" s="133">
        <v>194.44479000000001</v>
      </c>
      <c r="CB35" s="133">
        <v>194.44479000000001</v>
      </c>
      <c r="CC35" s="133">
        <v>291.66717999999997</v>
      </c>
      <c r="CD35" s="133">
        <v>209.70738</v>
      </c>
      <c r="CE35" s="133">
        <v>104.85369</v>
      </c>
      <c r="CF35" s="133">
        <v>127.26399000000001</v>
      </c>
      <c r="CG35" s="133">
        <v>3.2402199999999999</v>
      </c>
      <c r="CH35" s="133">
        <v>185.73103</v>
      </c>
      <c r="CI35" s="133">
        <v>185.73103</v>
      </c>
      <c r="CJ35" s="133">
        <v>185.73103</v>
      </c>
      <c r="CK35" s="133">
        <v>189.51328000000001</v>
      </c>
      <c r="CL35" s="133">
        <v>94.756640000000004</v>
      </c>
      <c r="CM35" s="133"/>
      <c r="CN35" s="133"/>
      <c r="CO35" s="133"/>
      <c r="CP35" s="133"/>
      <c r="CQ35" s="133"/>
      <c r="CR35" s="133"/>
      <c r="CS35" s="133"/>
      <c r="CT35" s="133">
        <v>31.899930000000001</v>
      </c>
      <c r="CU35" s="133">
        <v>74.718720000000005</v>
      </c>
      <c r="CV35" s="133">
        <v>15.91408</v>
      </c>
      <c r="CW35" s="133">
        <v>60.427019999999999</v>
      </c>
      <c r="CX35" s="133">
        <v>6.39</v>
      </c>
      <c r="CY35" s="133"/>
      <c r="CZ35" s="133"/>
      <c r="DA35" s="133"/>
      <c r="DB35" s="133">
        <v>30</v>
      </c>
      <c r="DC35" s="133"/>
      <c r="DD35" s="133">
        <v>13</v>
      </c>
      <c r="DE35" s="133">
        <v>15</v>
      </c>
      <c r="DF35" s="133">
        <v>2.7989999999999999</v>
      </c>
      <c r="DG35" s="133">
        <v>1.4</v>
      </c>
      <c r="DH35" s="133">
        <v>1.2</v>
      </c>
      <c r="DI35" s="133">
        <v>2.2000000000000002</v>
      </c>
      <c r="DJ35" s="133">
        <v>7.2</v>
      </c>
      <c r="DK35" s="133">
        <v>11.143700000000001</v>
      </c>
      <c r="DL35" s="133">
        <v>8</v>
      </c>
      <c r="DM35" s="133">
        <v>10.752689999999999</v>
      </c>
      <c r="DN35" s="133">
        <v>6.4</v>
      </c>
      <c r="DO35" s="133">
        <v>16.617789999999999</v>
      </c>
      <c r="DP35" s="133">
        <v>3.6</v>
      </c>
      <c r="DQ35" s="133">
        <v>6</v>
      </c>
      <c r="DR35" s="133">
        <v>2.8</v>
      </c>
      <c r="DS35" s="133">
        <v>1.5</v>
      </c>
      <c r="DT35" s="133">
        <v>5.6</v>
      </c>
      <c r="DU35" s="133">
        <v>5</v>
      </c>
      <c r="DV35" s="133">
        <v>5.5</v>
      </c>
      <c r="DW35" s="133">
        <v>5.7</v>
      </c>
      <c r="DX35" s="133">
        <v>3.5</v>
      </c>
      <c r="DY35" s="133">
        <v>2.5</v>
      </c>
      <c r="DZ35" s="133">
        <v>10</v>
      </c>
      <c r="EA35" s="133">
        <v>12.218959999999999</v>
      </c>
      <c r="EB35" s="133">
        <v>16.813289999999999</v>
      </c>
      <c r="EC35" s="133">
        <v>19.550339999999998</v>
      </c>
      <c r="ED35" s="133">
        <v>37.57996</v>
      </c>
      <c r="EE35" s="133">
        <v>17.40128</v>
      </c>
      <c r="EF35" s="133">
        <v>8.33</v>
      </c>
      <c r="EG35" s="133">
        <v>9.6</v>
      </c>
      <c r="EH35" s="133">
        <v>10.752689999999999</v>
      </c>
      <c r="EI35" s="133">
        <v>15.640269999999999</v>
      </c>
      <c r="EJ35" s="133">
        <v>7</v>
      </c>
      <c r="EK35" s="133">
        <v>9</v>
      </c>
      <c r="EL35" s="133">
        <v>0.54</v>
      </c>
      <c r="EM35" s="133">
        <v>1.05</v>
      </c>
      <c r="EN35" s="133">
        <v>7.585</v>
      </c>
      <c r="EO35" s="133">
        <v>7.3689999999999998</v>
      </c>
      <c r="EP35" s="133">
        <v>19.129000000000001</v>
      </c>
      <c r="EQ35" s="133">
        <v>16.864000000000001</v>
      </c>
      <c r="ER35" s="133">
        <v>12.907999999999999</v>
      </c>
      <c r="ES35" s="133">
        <v>0.74</v>
      </c>
      <c r="ET35" s="133">
        <v>16.846</v>
      </c>
      <c r="EU35" s="133">
        <v>56.637</v>
      </c>
      <c r="EV35" s="133">
        <v>11.112</v>
      </c>
      <c r="EW35" s="133">
        <v>12.83</v>
      </c>
      <c r="EX35" s="133">
        <v>29.091000000000001</v>
      </c>
      <c r="EY35" s="133">
        <v>71.685000000000002</v>
      </c>
      <c r="EZ35" s="133">
        <v>1.1000000000000001</v>
      </c>
      <c r="FA35" s="133">
        <v>5.5</v>
      </c>
      <c r="FB35" s="133">
        <v>5.7</v>
      </c>
      <c r="FC35" s="133">
        <v>9.31</v>
      </c>
      <c r="FD35" s="133">
        <v>7.7</v>
      </c>
      <c r="FE35" s="133">
        <v>27</v>
      </c>
      <c r="FF35" s="133">
        <v>18</v>
      </c>
      <c r="FG35" s="133">
        <v>7.5</v>
      </c>
      <c r="FH35" s="133"/>
      <c r="FI35" s="133"/>
      <c r="FJ35" s="133">
        <v>7405.1739399999997</v>
      </c>
      <c r="FK35" s="133">
        <v>7323.4222499999996</v>
      </c>
      <c r="FL35" s="133">
        <v>7486.9839099999999</v>
      </c>
      <c r="FM35" s="133">
        <v>163.56165999999999</v>
      </c>
      <c r="FN35" s="133"/>
      <c r="FO35" s="133">
        <v>2149.8008599999998</v>
      </c>
      <c r="FP35" s="133">
        <v>723.19443999999999</v>
      </c>
      <c r="FQ35" s="133">
        <v>582.60982000000001</v>
      </c>
      <c r="FR35" s="133">
        <v>269.99223000000001</v>
      </c>
      <c r="FS35" s="133">
        <v>404.99115999999998</v>
      </c>
      <c r="FT35" s="133">
        <v>334.96008</v>
      </c>
      <c r="FU35" s="133">
        <v>645.64790000000005</v>
      </c>
      <c r="FV35" s="133">
        <v>425.58415000000002</v>
      </c>
      <c r="FW35" s="133">
        <v>284.87099000000001</v>
      </c>
      <c r="FX35" s="133">
        <v>185.81507999999999</v>
      </c>
      <c r="FY35" s="133">
        <v>55.356589999999997</v>
      </c>
      <c r="FZ35" s="133">
        <v>1038.1299200000001</v>
      </c>
      <c r="GA35" s="133">
        <v>37.163069999999998</v>
      </c>
      <c r="GB35" s="133">
        <v>39.523429999999998</v>
      </c>
      <c r="GC35" s="133">
        <v>41.054749999999999</v>
      </c>
      <c r="GD35" s="133" t="s">
        <v>362</v>
      </c>
      <c r="GE35" s="133">
        <v>2904.1244299999998</v>
      </c>
      <c r="GF35" s="133">
        <v>275.02454</v>
      </c>
      <c r="GG35" s="133">
        <v>275.02454</v>
      </c>
      <c r="GH35" s="133"/>
      <c r="GI35" s="133"/>
      <c r="GJ35" s="133">
        <v>4288.8804099999998</v>
      </c>
      <c r="GK35" s="133">
        <v>1178.1710399999999</v>
      </c>
      <c r="GL35" s="133">
        <v>1782.3791200000001</v>
      </c>
      <c r="GM35" s="133">
        <v>237.55333999999999</v>
      </c>
      <c r="GN35" s="133"/>
      <c r="GO35" s="133">
        <v>7405.1739399999997</v>
      </c>
      <c r="GP35" s="133">
        <v>3874.9792699999994</v>
      </c>
      <c r="GQ35" s="133">
        <v>2730.6616699999995</v>
      </c>
      <c r="GR35" s="133">
        <v>330.49200000000002</v>
      </c>
      <c r="GS35" s="133">
        <v>469.04100000000005</v>
      </c>
      <c r="GT35" s="133">
        <v>3874.9792699999994</v>
      </c>
      <c r="GU35" s="133">
        <v>2388.8035299999992</v>
      </c>
      <c r="GV35" s="133">
        <v>0.74</v>
      </c>
      <c r="GW35" s="133">
        <v>469.04100000000005</v>
      </c>
      <c r="GX35" s="133">
        <v>6733.563799999999</v>
      </c>
      <c r="GY35" s="133">
        <v>0</v>
      </c>
      <c r="GZ35" s="133">
        <v>341.85813999999999</v>
      </c>
      <c r="HA35" s="133">
        <v>329.75200000000001</v>
      </c>
      <c r="HB35" s="133"/>
      <c r="HC35" s="133">
        <v>671.61014</v>
      </c>
    </row>
    <row r="36" spans="1:211" s="60" customFormat="1" ht="12.75" x14ac:dyDescent="0.2">
      <c r="A36" s="342" t="str">
        <f>+REPROGRAMADO!B36</f>
        <v>JUE</v>
      </c>
      <c r="B36" s="71">
        <v>0.66666666666666663</v>
      </c>
      <c r="C36" s="133">
        <v>573.01628000000005</v>
      </c>
      <c r="D36" s="133">
        <v>182.59661</v>
      </c>
      <c r="E36" s="133"/>
      <c r="F36" s="133">
        <v>119.27408</v>
      </c>
      <c r="G36" s="133">
        <v>72.174999999999997</v>
      </c>
      <c r="H36" s="133">
        <v>65.984009999999998</v>
      </c>
      <c r="I36" s="133">
        <v>67.593350000000001</v>
      </c>
      <c r="J36" s="133">
        <v>27.49391</v>
      </c>
      <c r="K36" s="133">
        <v>0.6</v>
      </c>
      <c r="L36" s="133"/>
      <c r="M36" s="133">
        <v>186.89757</v>
      </c>
      <c r="N36" s="133"/>
      <c r="O36" s="133"/>
      <c r="P36" s="133">
        <v>158.72166999999999</v>
      </c>
      <c r="Q36" s="133">
        <v>158.72166999999999</v>
      </c>
      <c r="R36" s="133">
        <v>158.72166999999999</v>
      </c>
      <c r="S36" s="133">
        <v>117</v>
      </c>
      <c r="T36" s="133">
        <v>93.6</v>
      </c>
      <c r="U36" s="133">
        <v>129</v>
      </c>
      <c r="V36" s="133">
        <v>73.019549999999995</v>
      </c>
      <c r="W36" s="133">
        <v>16.95936</v>
      </c>
      <c r="X36" s="133">
        <v>60.528950000000002</v>
      </c>
      <c r="Y36" s="133">
        <v>98</v>
      </c>
      <c r="Z36" s="133">
        <v>25.851130000000001</v>
      </c>
      <c r="AA36" s="133">
        <v>3.8533499999999998</v>
      </c>
      <c r="AB36" s="133">
        <v>4.1034499999999996</v>
      </c>
      <c r="AC36" s="133">
        <v>43.80059</v>
      </c>
      <c r="AD36" s="133">
        <v>3.2822300000000002</v>
      </c>
      <c r="AE36" s="133">
        <v>3.0992700000000002</v>
      </c>
      <c r="AF36" s="133"/>
      <c r="AG36" s="133"/>
      <c r="AH36" s="133"/>
      <c r="AI36" s="133"/>
      <c r="AJ36" s="133"/>
      <c r="AK36" s="133"/>
      <c r="AL36" s="133">
        <v>85</v>
      </c>
      <c r="AM36" s="133"/>
      <c r="AN36" s="133">
        <v>177.1816</v>
      </c>
      <c r="AO36" s="133">
        <v>77.948049999999995</v>
      </c>
      <c r="AP36" s="133">
        <v>8</v>
      </c>
      <c r="AQ36" s="133">
        <v>5.67</v>
      </c>
      <c r="AR36" s="133">
        <v>88.088409999999996</v>
      </c>
      <c r="AS36" s="133">
        <v>0</v>
      </c>
      <c r="AT36" s="133">
        <v>110.41591</v>
      </c>
      <c r="AU36" s="133">
        <v>3.8466300000000002</v>
      </c>
      <c r="AV36" s="133"/>
      <c r="AW36" s="133">
        <v>21.477250000000002</v>
      </c>
      <c r="AX36" s="133">
        <v>133.61748</v>
      </c>
      <c r="AY36" s="133"/>
      <c r="AZ36" s="133"/>
      <c r="BA36" s="133"/>
      <c r="BB36" s="133"/>
      <c r="BC36" s="133"/>
      <c r="BD36" s="133"/>
      <c r="BE36" s="133"/>
      <c r="BF36" s="133">
        <v>177.80652000000001</v>
      </c>
      <c r="BG36" s="133">
        <v>177.80652000000001</v>
      </c>
      <c r="BH36" s="133">
        <v>177.80652000000001</v>
      </c>
      <c r="BI36" s="133">
        <v>266.70978000000002</v>
      </c>
      <c r="BJ36" s="133">
        <v>69.971130000000002</v>
      </c>
      <c r="BK36" s="133">
        <v>34.985570000000003</v>
      </c>
      <c r="BL36" s="133">
        <v>26.373999999999999</v>
      </c>
      <c r="BM36" s="133">
        <v>70.819999999999993</v>
      </c>
      <c r="BN36" s="133">
        <v>59.92</v>
      </c>
      <c r="BO36" s="133">
        <v>11.73</v>
      </c>
      <c r="BP36" s="133">
        <v>3.37</v>
      </c>
      <c r="BQ36" s="133">
        <v>6.8787000000000003</v>
      </c>
      <c r="BR36" s="133">
        <v>15.021509999999999</v>
      </c>
      <c r="BS36" s="133">
        <v>71.734610000000004</v>
      </c>
      <c r="BT36" s="133"/>
      <c r="BU36" s="133"/>
      <c r="BV36" s="133"/>
      <c r="BW36" s="133"/>
      <c r="BX36" s="133">
        <v>56.706040000000002</v>
      </c>
      <c r="BY36" s="133"/>
      <c r="BZ36" s="133">
        <v>194.44479000000001</v>
      </c>
      <c r="CA36" s="133">
        <v>194.44479000000001</v>
      </c>
      <c r="CB36" s="133">
        <v>194.44479000000001</v>
      </c>
      <c r="CC36" s="133">
        <v>291.66717999999997</v>
      </c>
      <c r="CD36" s="133">
        <v>209.70738</v>
      </c>
      <c r="CE36" s="133">
        <v>104.85369</v>
      </c>
      <c r="CF36" s="133">
        <v>156.02816000000001</v>
      </c>
      <c r="CG36" s="133">
        <v>3.2402199999999999</v>
      </c>
      <c r="CH36" s="133">
        <v>185.73103</v>
      </c>
      <c r="CI36" s="133">
        <v>185.73103</v>
      </c>
      <c r="CJ36" s="133">
        <v>185.73103</v>
      </c>
      <c r="CK36" s="133">
        <v>189.51328000000001</v>
      </c>
      <c r="CL36" s="133">
        <v>94.756640000000004</v>
      </c>
      <c r="CM36" s="133"/>
      <c r="CN36" s="133"/>
      <c r="CO36" s="133"/>
      <c r="CP36" s="133"/>
      <c r="CQ36" s="133"/>
      <c r="CR36" s="133"/>
      <c r="CS36" s="133"/>
      <c r="CT36" s="133">
        <v>20.470829999999999</v>
      </c>
      <c r="CU36" s="133">
        <v>70.212770000000006</v>
      </c>
      <c r="CV36" s="133">
        <v>15.91408</v>
      </c>
      <c r="CW36" s="133">
        <v>60.427019999999999</v>
      </c>
      <c r="CX36" s="133">
        <v>6.39</v>
      </c>
      <c r="CY36" s="133"/>
      <c r="CZ36" s="133"/>
      <c r="DA36" s="133"/>
      <c r="DB36" s="133">
        <v>30</v>
      </c>
      <c r="DC36" s="133"/>
      <c r="DD36" s="133">
        <v>13</v>
      </c>
      <c r="DE36" s="133">
        <v>15</v>
      </c>
      <c r="DF36" s="133">
        <v>2.7989999999999999</v>
      </c>
      <c r="DG36" s="133">
        <v>1.4</v>
      </c>
      <c r="DH36" s="133">
        <v>1.2</v>
      </c>
      <c r="DI36" s="133">
        <v>2.2000000000000002</v>
      </c>
      <c r="DJ36" s="133">
        <v>7.2</v>
      </c>
      <c r="DK36" s="133">
        <v>11.143700000000001</v>
      </c>
      <c r="DL36" s="133">
        <v>8</v>
      </c>
      <c r="DM36" s="133">
        <v>10.752689999999999</v>
      </c>
      <c r="DN36" s="133">
        <v>6.4</v>
      </c>
      <c r="DO36" s="133">
        <v>16.617789999999999</v>
      </c>
      <c r="DP36" s="133">
        <v>3.6</v>
      </c>
      <c r="DQ36" s="133">
        <v>6</v>
      </c>
      <c r="DR36" s="133">
        <v>3.2</v>
      </c>
      <c r="DS36" s="133">
        <v>1.5</v>
      </c>
      <c r="DT36" s="133">
        <v>5.6</v>
      </c>
      <c r="DU36" s="133">
        <v>5</v>
      </c>
      <c r="DV36" s="133">
        <v>5.5</v>
      </c>
      <c r="DW36" s="133">
        <v>5.7</v>
      </c>
      <c r="DX36" s="133">
        <v>3.5</v>
      </c>
      <c r="DY36" s="133">
        <v>2.5</v>
      </c>
      <c r="DZ36" s="133">
        <v>10</v>
      </c>
      <c r="EA36" s="133">
        <v>12.218959999999999</v>
      </c>
      <c r="EB36" s="133">
        <v>16.813289999999999</v>
      </c>
      <c r="EC36" s="133">
        <v>19.550339999999998</v>
      </c>
      <c r="ED36" s="133">
        <v>37.57996</v>
      </c>
      <c r="EE36" s="133">
        <v>16.351890000000001</v>
      </c>
      <c r="EF36" s="133">
        <v>8.33</v>
      </c>
      <c r="EG36" s="133">
        <v>9.6</v>
      </c>
      <c r="EH36" s="133">
        <v>10.752689999999999</v>
      </c>
      <c r="EI36" s="133">
        <v>15.640269999999999</v>
      </c>
      <c r="EJ36" s="133">
        <v>7</v>
      </c>
      <c r="EK36" s="133">
        <v>9</v>
      </c>
      <c r="EL36" s="133">
        <v>0.54</v>
      </c>
      <c r="EM36" s="133">
        <v>1.05</v>
      </c>
      <c r="EN36" s="133">
        <v>4.5469999999999997</v>
      </c>
      <c r="EO36" s="133">
        <v>4.5250000000000004</v>
      </c>
      <c r="EP36" s="133">
        <v>16.902999999999999</v>
      </c>
      <c r="EQ36" s="133">
        <v>14.725</v>
      </c>
      <c r="ER36" s="133">
        <v>11.132999999999999</v>
      </c>
      <c r="ES36" s="133">
        <v>0.54</v>
      </c>
      <c r="ET36" s="133">
        <v>16.948</v>
      </c>
      <c r="EU36" s="133">
        <v>57.301000000000002</v>
      </c>
      <c r="EV36" s="133">
        <v>9.1080000000000005</v>
      </c>
      <c r="EW36" s="133">
        <v>11.037000000000001</v>
      </c>
      <c r="EX36" s="133">
        <v>29.114000000000001</v>
      </c>
      <c r="EY36" s="133">
        <v>71.688000000000002</v>
      </c>
      <c r="EZ36" s="133">
        <v>2.1</v>
      </c>
      <c r="FA36" s="133">
        <v>5.5</v>
      </c>
      <c r="FB36" s="133">
        <v>5.7</v>
      </c>
      <c r="FC36" s="133">
        <v>6.74</v>
      </c>
      <c r="FD36" s="133">
        <v>7.7</v>
      </c>
      <c r="FE36" s="133">
        <v>27</v>
      </c>
      <c r="FF36" s="133">
        <v>18</v>
      </c>
      <c r="FG36" s="133">
        <v>7.5</v>
      </c>
      <c r="FH36" s="133"/>
      <c r="FI36" s="133"/>
      <c r="FJ36" s="133">
        <v>7336.2982199999988</v>
      </c>
      <c r="FK36" s="133">
        <v>7251.4819299999999</v>
      </c>
      <c r="FL36" s="133">
        <v>7416.5381600000001</v>
      </c>
      <c r="FM36" s="133">
        <v>165.05623</v>
      </c>
      <c r="FN36" s="133"/>
      <c r="FO36" s="133">
        <v>2203.76334</v>
      </c>
      <c r="FP36" s="133">
        <v>719.45462999999995</v>
      </c>
      <c r="FQ36" s="133">
        <v>573.39575000000002</v>
      </c>
      <c r="FR36" s="133">
        <v>267.23962999999998</v>
      </c>
      <c r="FS36" s="133">
        <v>403.73164000000003</v>
      </c>
      <c r="FT36" s="133">
        <v>347.51994000000002</v>
      </c>
      <c r="FU36" s="133">
        <v>661.53953000000001</v>
      </c>
      <c r="FV36" s="133">
        <v>446.39648999999997</v>
      </c>
      <c r="FW36" s="133">
        <v>297.52614999999997</v>
      </c>
      <c r="FX36" s="133">
        <v>198.52679000000001</v>
      </c>
      <c r="FY36" s="133">
        <v>49.728149999999999</v>
      </c>
      <c r="FZ36" s="133">
        <v>1031.7330199999999</v>
      </c>
      <c r="GA36" s="133">
        <v>37.126519999999999</v>
      </c>
      <c r="GB36" s="133">
        <v>39.476550000000003</v>
      </c>
      <c r="GC36" s="133">
        <v>41.147419999999997</v>
      </c>
      <c r="GD36" s="133" t="s">
        <v>362</v>
      </c>
      <c r="GE36" s="133">
        <v>2904.1244299999998</v>
      </c>
      <c r="GF36" s="133">
        <v>275.02454</v>
      </c>
      <c r="GG36" s="133">
        <v>275.02454</v>
      </c>
      <c r="GH36" s="133"/>
      <c r="GI36" s="133"/>
      <c r="GJ36" s="133">
        <v>4220.3991400000004</v>
      </c>
      <c r="GK36" s="133">
        <v>1171.56466</v>
      </c>
      <c r="GL36" s="133">
        <v>1786.9113600000001</v>
      </c>
      <c r="GM36" s="133">
        <v>237.66300000000001</v>
      </c>
      <c r="GN36" s="133"/>
      <c r="GO36" s="133">
        <v>7336.2982199999988</v>
      </c>
      <c r="GP36" s="133">
        <v>3877.2689099999993</v>
      </c>
      <c r="GQ36" s="133">
        <v>2699.6463099999996</v>
      </c>
      <c r="GR36" s="133">
        <v>289.34700000000004</v>
      </c>
      <c r="GS36" s="133">
        <v>470.03599999999994</v>
      </c>
      <c r="GT36" s="133">
        <v>3877.2689099999993</v>
      </c>
      <c r="GU36" s="133">
        <v>2349.5336599999987</v>
      </c>
      <c r="GV36" s="133">
        <v>0.54</v>
      </c>
      <c r="GW36" s="133">
        <v>470.03599999999994</v>
      </c>
      <c r="GX36" s="133">
        <v>6697.378569999998</v>
      </c>
      <c r="GY36" s="133">
        <v>0</v>
      </c>
      <c r="GZ36" s="133">
        <v>350.11264999999997</v>
      </c>
      <c r="HA36" s="133">
        <v>288.80700000000002</v>
      </c>
      <c r="HB36" s="133"/>
      <c r="HC36" s="133">
        <v>638.91965000000005</v>
      </c>
    </row>
    <row r="37" spans="1:211" s="60" customFormat="1" ht="12.75" x14ac:dyDescent="0.2">
      <c r="A37" s="344" t="str">
        <f>+REPROGRAMADO!B37</f>
        <v>JUE</v>
      </c>
      <c r="B37" s="67">
        <v>0.6875</v>
      </c>
      <c r="C37" s="136">
        <v>606.06573000000003</v>
      </c>
      <c r="D37" s="136">
        <v>193.12809999999999</v>
      </c>
      <c r="E37" s="136"/>
      <c r="F37" s="136">
        <v>128.87967</v>
      </c>
      <c r="G37" s="136">
        <v>81.069130000000001</v>
      </c>
      <c r="H37" s="136">
        <v>65.984020000000001</v>
      </c>
      <c r="I37" s="136">
        <v>67.593350000000001</v>
      </c>
      <c r="J37" s="136">
        <v>27.49391</v>
      </c>
      <c r="K37" s="136">
        <v>0.6</v>
      </c>
      <c r="L37" s="136"/>
      <c r="M37" s="136">
        <v>186.89757</v>
      </c>
      <c r="N37" s="136"/>
      <c r="O37" s="136"/>
      <c r="P37" s="136">
        <v>158.72166999999999</v>
      </c>
      <c r="Q37" s="136">
        <v>158.72166999999999</v>
      </c>
      <c r="R37" s="136">
        <v>158.72166999999999</v>
      </c>
      <c r="S37" s="136">
        <v>91</v>
      </c>
      <c r="T37" s="136">
        <v>72.8</v>
      </c>
      <c r="U37" s="136">
        <v>131</v>
      </c>
      <c r="V37" s="136">
        <v>73.019549999999995</v>
      </c>
      <c r="W37" s="136">
        <v>16.95936</v>
      </c>
      <c r="X37" s="136">
        <v>56.859920000000002</v>
      </c>
      <c r="Y37" s="136">
        <v>98</v>
      </c>
      <c r="Z37" s="136">
        <v>24.291080000000001</v>
      </c>
      <c r="AA37" s="136">
        <v>3.8533499999999998</v>
      </c>
      <c r="AB37" s="136">
        <v>4.1034499999999996</v>
      </c>
      <c r="AC37" s="136">
        <v>43.80059</v>
      </c>
      <c r="AD37" s="136">
        <v>3.2822300000000002</v>
      </c>
      <c r="AE37" s="136">
        <v>3.0992700000000002</v>
      </c>
      <c r="AF37" s="136"/>
      <c r="AG37" s="136"/>
      <c r="AH37" s="136"/>
      <c r="AI37" s="136"/>
      <c r="AJ37" s="136"/>
      <c r="AK37" s="136"/>
      <c r="AL37" s="136">
        <v>85</v>
      </c>
      <c r="AM37" s="136"/>
      <c r="AN37" s="136">
        <v>175.61534</v>
      </c>
      <c r="AO37" s="136">
        <v>75.326080000000005</v>
      </c>
      <c r="AP37" s="136">
        <v>8</v>
      </c>
      <c r="AQ37" s="136">
        <v>5.4994100000000001</v>
      </c>
      <c r="AR37" s="136">
        <v>88.088409999999996</v>
      </c>
      <c r="AS37" s="136">
        <v>0</v>
      </c>
      <c r="AT37" s="136">
        <v>110.41591</v>
      </c>
      <c r="AU37" s="136">
        <v>3.8466300000000002</v>
      </c>
      <c r="AV37" s="136"/>
      <c r="AW37" s="136">
        <v>21.477250000000002</v>
      </c>
      <c r="AX37" s="136">
        <v>133.61748</v>
      </c>
      <c r="AY37" s="136"/>
      <c r="AZ37" s="136"/>
      <c r="BA37" s="136"/>
      <c r="BB37" s="136"/>
      <c r="BC37" s="136"/>
      <c r="BD37" s="136"/>
      <c r="BE37" s="136"/>
      <c r="BF37" s="136">
        <v>178.31532999999999</v>
      </c>
      <c r="BG37" s="136">
        <v>178.31532999999999</v>
      </c>
      <c r="BH37" s="136">
        <v>178.31532999999999</v>
      </c>
      <c r="BI37" s="136">
        <v>267.47298999999998</v>
      </c>
      <c r="BJ37" s="136">
        <v>69.971130000000002</v>
      </c>
      <c r="BK37" s="136">
        <v>34.985570000000003</v>
      </c>
      <c r="BL37" s="136">
        <v>11.711</v>
      </c>
      <c r="BM37" s="136">
        <v>70.95</v>
      </c>
      <c r="BN37" s="136">
        <v>60.06</v>
      </c>
      <c r="BO37" s="136">
        <v>11.75</v>
      </c>
      <c r="BP37" s="136">
        <v>3.37</v>
      </c>
      <c r="BQ37" s="136">
        <v>6.8787000000000003</v>
      </c>
      <c r="BR37" s="136">
        <v>15.021509999999999</v>
      </c>
      <c r="BS37" s="136">
        <v>82.162790000000001</v>
      </c>
      <c r="BT37" s="136"/>
      <c r="BU37" s="136"/>
      <c r="BV37" s="136"/>
      <c r="BW37" s="136"/>
      <c r="BX37" s="136">
        <v>60.930869999999999</v>
      </c>
      <c r="BY37" s="136"/>
      <c r="BZ37" s="136">
        <v>194.44479000000001</v>
      </c>
      <c r="CA37" s="136">
        <v>194.44479000000001</v>
      </c>
      <c r="CB37" s="136">
        <v>194.44479000000001</v>
      </c>
      <c r="CC37" s="136">
        <v>291.66717999999997</v>
      </c>
      <c r="CD37" s="136">
        <v>209.70738</v>
      </c>
      <c r="CE37" s="136">
        <v>104.85369</v>
      </c>
      <c r="CF37" s="136">
        <v>184</v>
      </c>
      <c r="CG37" s="136">
        <v>3.2402199999999999</v>
      </c>
      <c r="CH37" s="136">
        <v>185.73103</v>
      </c>
      <c r="CI37" s="136">
        <v>185.73103</v>
      </c>
      <c r="CJ37" s="136">
        <v>185.73103</v>
      </c>
      <c r="CK37" s="136">
        <v>189.51328000000001</v>
      </c>
      <c r="CL37" s="136">
        <v>94.756640000000004</v>
      </c>
      <c r="CM37" s="136"/>
      <c r="CN37" s="136"/>
      <c r="CO37" s="136"/>
      <c r="CP37" s="136"/>
      <c r="CQ37" s="136"/>
      <c r="CR37" s="136"/>
      <c r="CS37" s="136"/>
      <c r="CT37" s="136">
        <v>20.470829999999999</v>
      </c>
      <c r="CU37" s="136">
        <v>33.298099999999998</v>
      </c>
      <c r="CV37" s="136">
        <v>15.91408</v>
      </c>
      <c r="CW37" s="136">
        <v>60.427019999999999</v>
      </c>
      <c r="CX37" s="136">
        <v>6.39</v>
      </c>
      <c r="CY37" s="136"/>
      <c r="CZ37" s="136"/>
      <c r="DA37" s="136"/>
      <c r="DB37" s="136">
        <v>30</v>
      </c>
      <c r="DC37" s="136"/>
      <c r="DD37" s="136">
        <v>13</v>
      </c>
      <c r="DE37" s="136">
        <v>15</v>
      </c>
      <c r="DF37" s="136">
        <v>2.7989999999999999</v>
      </c>
      <c r="DG37" s="136">
        <v>1.4</v>
      </c>
      <c r="DH37" s="136">
        <v>1.2</v>
      </c>
      <c r="DI37" s="136">
        <v>2.2000000000000002</v>
      </c>
      <c r="DJ37" s="136">
        <v>7.2</v>
      </c>
      <c r="DK37" s="136">
        <v>11.143700000000001</v>
      </c>
      <c r="DL37" s="136">
        <v>8</v>
      </c>
      <c r="DM37" s="136">
        <v>10.752689999999999</v>
      </c>
      <c r="DN37" s="136">
        <v>6.4</v>
      </c>
      <c r="DO37" s="136">
        <v>16.617789999999999</v>
      </c>
      <c r="DP37" s="136">
        <v>3.6</v>
      </c>
      <c r="DQ37" s="136">
        <v>6</v>
      </c>
      <c r="DR37" s="136">
        <v>3.2</v>
      </c>
      <c r="DS37" s="136">
        <v>1.5</v>
      </c>
      <c r="DT37" s="136">
        <v>5.6</v>
      </c>
      <c r="DU37" s="136">
        <v>5</v>
      </c>
      <c r="DV37" s="136">
        <v>5.5</v>
      </c>
      <c r="DW37" s="136">
        <v>5.7</v>
      </c>
      <c r="DX37" s="136">
        <v>3.5</v>
      </c>
      <c r="DY37" s="136">
        <v>2.5</v>
      </c>
      <c r="DZ37" s="136">
        <v>10</v>
      </c>
      <c r="EA37" s="136">
        <v>12.218959999999999</v>
      </c>
      <c r="EB37" s="136">
        <v>16.813289999999999</v>
      </c>
      <c r="EC37" s="136">
        <v>19.550339999999998</v>
      </c>
      <c r="ED37" s="136">
        <v>37.57996</v>
      </c>
      <c r="EE37" s="136">
        <v>7.75481</v>
      </c>
      <c r="EF37" s="136">
        <v>8.33</v>
      </c>
      <c r="EG37" s="136">
        <v>9.6</v>
      </c>
      <c r="EH37" s="136">
        <v>10.752689999999999</v>
      </c>
      <c r="EI37" s="136">
        <v>15.640269999999999</v>
      </c>
      <c r="EJ37" s="136">
        <v>7</v>
      </c>
      <c r="EK37" s="136">
        <v>9</v>
      </c>
      <c r="EL37" s="136">
        <v>0.54</v>
      </c>
      <c r="EM37" s="136">
        <v>1.05</v>
      </c>
      <c r="EN37" s="136">
        <v>1.792</v>
      </c>
      <c r="EO37" s="136">
        <v>1.879</v>
      </c>
      <c r="EP37" s="136">
        <v>11.679</v>
      </c>
      <c r="EQ37" s="136">
        <v>7.742</v>
      </c>
      <c r="ER37" s="136">
        <v>7.3890000000000002</v>
      </c>
      <c r="ES37" s="136">
        <v>0.46</v>
      </c>
      <c r="ET37" s="136">
        <v>16.501999999999999</v>
      </c>
      <c r="EU37" s="136">
        <v>54.427</v>
      </c>
      <c r="EV37" s="136">
        <v>7.7009999999999996</v>
      </c>
      <c r="EW37" s="136">
        <v>9.3279999999999994</v>
      </c>
      <c r="EX37" s="136">
        <v>28.763000000000002</v>
      </c>
      <c r="EY37" s="136">
        <v>70.557000000000002</v>
      </c>
      <c r="EZ37" s="136">
        <v>1.5</v>
      </c>
      <c r="FA37" s="136">
        <v>5.5</v>
      </c>
      <c r="FB37" s="136">
        <v>5.7</v>
      </c>
      <c r="FC37" s="136">
        <v>7.65</v>
      </c>
      <c r="FD37" s="136">
        <v>7.7</v>
      </c>
      <c r="FE37" s="136">
        <v>27</v>
      </c>
      <c r="FF37" s="136">
        <v>18</v>
      </c>
      <c r="FG37" s="136">
        <v>7.5</v>
      </c>
      <c r="FH37" s="136"/>
      <c r="FI37" s="136"/>
      <c r="FJ37" s="136">
        <v>7299.6707299999989</v>
      </c>
      <c r="FK37" s="136">
        <v>7209.7264100000002</v>
      </c>
      <c r="FL37" s="136">
        <v>7380.2206999999999</v>
      </c>
      <c r="FM37" s="136">
        <v>170.49429000000001</v>
      </c>
      <c r="FN37" s="136"/>
      <c r="FO37" s="136">
        <v>2326.3222000000001</v>
      </c>
      <c r="FP37" s="136">
        <v>707.65737000000001</v>
      </c>
      <c r="FQ37" s="136">
        <v>563.25927999999999</v>
      </c>
      <c r="FR37" s="136">
        <v>262.36453</v>
      </c>
      <c r="FS37" s="136">
        <v>398.08575999999999</v>
      </c>
      <c r="FT37" s="136">
        <v>378.86243999999999</v>
      </c>
      <c r="FU37" s="136">
        <v>697.96185000000003</v>
      </c>
      <c r="FV37" s="136">
        <v>476.95562000000001</v>
      </c>
      <c r="FW37" s="136">
        <v>319.80372</v>
      </c>
      <c r="FX37" s="136">
        <v>226.85262</v>
      </c>
      <c r="FY37" s="136">
        <v>48.926319999999997</v>
      </c>
      <c r="FZ37" s="136">
        <v>1027.04973</v>
      </c>
      <c r="GA37" s="136">
        <v>37.144669999999998</v>
      </c>
      <c r="GB37" s="136">
        <v>39.472090000000001</v>
      </c>
      <c r="GC37" s="136">
        <v>41.461950000000002</v>
      </c>
      <c r="GD37" s="136" t="s">
        <v>362</v>
      </c>
      <c r="GE37" s="136">
        <v>2904.1244299999998</v>
      </c>
      <c r="GF37" s="136">
        <v>275.02454</v>
      </c>
      <c r="GG37" s="136">
        <v>275.02454</v>
      </c>
      <c r="GH37" s="136"/>
      <c r="GI37" s="136"/>
      <c r="GJ37" s="136">
        <v>4194.2689700000001</v>
      </c>
      <c r="GK37" s="136">
        <v>1162.15841</v>
      </c>
      <c r="GL37" s="136">
        <v>1786.11526</v>
      </c>
      <c r="GM37" s="136">
        <v>237.67805999999999</v>
      </c>
      <c r="GN37" s="136"/>
      <c r="GO37" s="136">
        <v>7299.6707299999989</v>
      </c>
      <c r="GP37" s="136">
        <v>3879.5585499999988</v>
      </c>
      <c r="GQ37" s="136">
        <v>2749.2521799999995</v>
      </c>
      <c r="GR37" s="136">
        <v>206.45200000000003</v>
      </c>
      <c r="GS37" s="136">
        <v>464.40800000000002</v>
      </c>
      <c r="GT37" s="136">
        <v>3879.5585499999988</v>
      </c>
      <c r="GU37" s="136">
        <v>2384.4865199999995</v>
      </c>
      <c r="GV37" s="136">
        <v>0.46</v>
      </c>
      <c r="GW37" s="136">
        <v>464.40800000000002</v>
      </c>
      <c r="GX37" s="136">
        <v>6728.9130699999987</v>
      </c>
      <c r="GY37" s="136">
        <v>0</v>
      </c>
      <c r="GZ37" s="136">
        <v>364.76565999999997</v>
      </c>
      <c r="HA37" s="136">
        <v>205.99200000000002</v>
      </c>
      <c r="HB37" s="136"/>
      <c r="HC37" s="136">
        <v>570.75765999999999</v>
      </c>
    </row>
    <row r="38" spans="1:211" s="60" customFormat="1" ht="12.75" x14ac:dyDescent="0.2">
      <c r="A38" s="342" t="str">
        <f>+REPROGRAMADO!B38</f>
        <v>JUE</v>
      </c>
      <c r="B38" s="71">
        <v>0.70833333333333337</v>
      </c>
      <c r="C38" s="133">
        <v>606.06573000000003</v>
      </c>
      <c r="D38" s="133">
        <v>193.12809999999999</v>
      </c>
      <c r="E38" s="133"/>
      <c r="F38" s="133">
        <v>130.17372</v>
      </c>
      <c r="G38" s="133">
        <v>76.679090000000002</v>
      </c>
      <c r="H38" s="133">
        <v>66.965670000000003</v>
      </c>
      <c r="I38" s="133">
        <v>67.593350000000001</v>
      </c>
      <c r="J38" s="133">
        <v>27.902940000000001</v>
      </c>
      <c r="K38" s="133">
        <v>0.6</v>
      </c>
      <c r="L38" s="133"/>
      <c r="M38" s="133">
        <v>186.89757</v>
      </c>
      <c r="N38" s="133"/>
      <c r="O38" s="133"/>
      <c r="P38" s="133">
        <v>158.72166999999999</v>
      </c>
      <c r="Q38" s="133">
        <v>158.72166999999999</v>
      </c>
      <c r="R38" s="133">
        <v>158.72166999999999</v>
      </c>
      <c r="S38" s="133">
        <v>52</v>
      </c>
      <c r="T38" s="133">
        <v>41.6</v>
      </c>
      <c r="U38" s="133">
        <v>131</v>
      </c>
      <c r="V38" s="133">
        <v>73.019549999999995</v>
      </c>
      <c r="W38" s="133">
        <v>16.95936</v>
      </c>
      <c r="X38" s="133">
        <v>40.944769999999998</v>
      </c>
      <c r="Y38" s="133">
        <v>98</v>
      </c>
      <c r="Z38" s="133">
        <v>22.662099999999999</v>
      </c>
      <c r="AA38" s="133">
        <v>3.8533499999999998</v>
      </c>
      <c r="AB38" s="133">
        <v>4.1034499999999996</v>
      </c>
      <c r="AC38" s="133">
        <v>43.80059</v>
      </c>
      <c r="AD38" s="133">
        <v>3.2822300000000002</v>
      </c>
      <c r="AE38" s="133">
        <v>3.0992700000000002</v>
      </c>
      <c r="AF38" s="133"/>
      <c r="AG38" s="133"/>
      <c r="AH38" s="133"/>
      <c r="AI38" s="133"/>
      <c r="AJ38" s="133"/>
      <c r="AK38" s="133"/>
      <c r="AL38" s="133">
        <v>85</v>
      </c>
      <c r="AM38" s="133"/>
      <c r="AN38" s="133">
        <v>169.83999</v>
      </c>
      <c r="AO38" s="133">
        <v>72.032640000000001</v>
      </c>
      <c r="AP38" s="133">
        <v>8</v>
      </c>
      <c r="AQ38" s="133">
        <v>5.2851299999999997</v>
      </c>
      <c r="AR38" s="133">
        <v>88.088409999999996</v>
      </c>
      <c r="AS38" s="133">
        <v>0</v>
      </c>
      <c r="AT38" s="133">
        <v>110.41591</v>
      </c>
      <c r="AU38" s="133">
        <v>3.8466300000000002</v>
      </c>
      <c r="AV38" s="133"/>
      <c r="AW38" s="133">
        <v>21.477250000000002</v>
      </c>
      <c r="AX38" s="133">
        <v>133.61748</v>
      </c>
      <c r="AY38" s="133"/>
      <c r="AZ38" s="133"/>
      <c r="BA38" s="133"/>
      <c r="BB38" s="133"/>
      <c r="BC38" s="133"/>
      <c r="BD38" s="133"/>
      <c r="BE38" s="133"/>
      <c r="BF38" s="133">
        <v>178.52956</v>
      </c>
      <c r="BG38" s="133">
        <v>178.52956</v>
      </c>
      <c r="BH38" s="133">
        <v>178.52956</v>
      </c>
      <c r="BI38" s="133">
        <v>267.79433</v>
      </c>
      <c r="BJ38" s="133">
        <v>69.971130000000002</v>
      </c>
      <c r="BK38" s="133">
        <v>34.985570000000003</v>
      </c>
      <c r="BL38" s="133">
        <v>1.869</v>
      </c>
      <c r="BM38" s="133">
        <v>70.95</v>
      </c>
      <c r="BN38" s="133">
        <v>60.06</v>
      </c>
      <c r="BO38" s="133">
        <v>11.75</v>
      </c>
      <c r="BP38" s="133">
        <v>3.37</v>
      </c>
      <c r="BQ38" s="133">
        <v>6.8787000000000003</v>
      </c>
      <c r="BR38" s="133">
        <v>15.021509999999999</v>
      </c>
      <c r="BS38" s="133">
        <v>87.863600000000005</v>
      </c>
      <c r="BT38" s="133"/>
      <c r="BU38" s="133"/>
      <c r="BV38" s="133"/>
      <c r="BW38" s="133"/>
      <c r="BX38" s="133">
        <v>66.619969999999995</v>
      </c>
      <c r="BY38" s="133"/>
      <c r="BZ38" s="133">
        <v>194.44479000000001</v>
      </c>
      <c r="CA38" s="133">
        <v>194.44479000000001</v>
      </c>
      <c r="CB38" s="133">
        <v>194.44479000000001</v>
      </c>
      <c r="CC38" s="133">
        <v>291.66717999999997</v>
      </c>
      <c r="CD38" s="133">
        <v>209.70738</v>
      </c>
      <c r="CE38" s="133">
        <v>104.85369</v>
      </c>
      <c r="CF38" s="133">
        <v>226.50038000000001</v>
      </c>
      <c r="CG38" s="133">
        <v>3.2402199999999999</v>
      </c>
      <c r="CH38" s="133">
        <v>185.73103</v>
      </c>
      <c r="CI38" s="133">
        <v>185.73103</v>
      </c>
      <c r="CJ38" s="133">
        <v>185.73103</v>
      </c>
      <c r="CK38" s="133">
        <v>189.51328000000001</v>
      </c>
      <c r="CL38" s="133">
        <v>94.756640000000004</v>
      </c>
      <c r="CM38" s="133"/>
      <c r="CN38" s="133"/>
      <c r="CO38" s="133"/>
      <c r="CP38" s="133"/>
      <c r="CQ38" s="133"/>
      <c r="CR38" s="133"/>
      <c r="CS38" s="133"/>
      <c r="CT38" s="133">
        <v>21.585280000000001</v>
      </c>
      <c r="CU38" s="133">
        <v>32.418759999999999</v>
      </c>
      <c r="CV38" s="133">
        <v>15.91408</v>
      </c>
      <c r="CW38" s="133">
        <v>60.427019999999999</v>
      </c>
      <c r="CX38" s="133">
        <v>6.39</v>
      </c>
      <c r="CY38" s="133"/>
      <c r="CZ38" s="133"/>
      <c r="DA38" s="133"/>
      <c r="DB38" s="133">
        <v>30</v>
      </c>
      <c r="DC38" s="133"/>
      <c r="DD38" s="133">
        <v>13</v>
      </c>
      <c r="DE38" s="133">
        <v>15</v>
      </c>
      <c r="DF38" s="133">
        <v>2.7989999999999999</v>
      </c>
      <c r="DG38" s="133">
        <v>1.4</v>
      </c>
      <c r="DH38" s="133">
        <v>1.2</v>
      </c>
      <c r="DI38" s="133">
        <v>2.2000000000000002</v>
      </c>
      <c r="DJ38" s="133">
        <v>7.2</v>
      </c>
      <c r="DK38" s="133">
        <v>11.143700000000001</v>
      </c>
      <c r="DL38" s="133">
        <v>8</v>
      </c>
      <c r="DM38" s="133">
        <v>10.752689999999999</v>
      </c>
      <c r="DN38" s="133">
        <v>6.4</v>
      </c>
      <c r="DO38" s="133">
        <v>16.617789999999999</v>
      </c>
      <c r="DP38" s="133">
        <v>3.6</v>
      </c>
      <c r="DQ38" s="133">
        <v>6</v>
      </c>
      <c r="DR38" s="133">
        <v>3.3</v>
      </c>
      <c r="DS38" s="133">
        <v>1.5</v>
      </c>
      <c r="DT38" s="133">
        <v>5.6</v>
      </c>
      <c r="DU38" s="133">
        <v>5</v>
      </c>
      <c r="DV38" s="133">
        <v>5.5</v>
      </c>
      <c r="DW38" s="133">
        <v>5.7</v>
      </c>
      <c r="DX38" s="133">
        <v>3.5</v>
      </c>
      <c r="DY38" s="133">
        <v>2.5</v>
      </c>
      <c r="DZ38" s="133">
        <v>10</v>
      </c>
      <c r="EA38" s="133">
        <v>12.218959999999999</v>
      </c>
      <c r="EB38" s="133">
        <v>16.813289999999999</v>
      </c>
      <c r="EC38" s="133">
        <v>19.550339999999998</v>
      </c>
      <c r="ED38" s="133">
        <v>37.57996</v>
      </c>
      <c r="EE38" s="133">
        <v>7.55002</v>
      </c>
      <c r="EF38" s="133">
        <v>8.33</v>
      </c>
      <c r="EG38" s="133">
        <v>9.6</v>
      </c>
      <c r="EH38" s="133">
        <v>10.752689999999999</v>
      </c>
      <c r="EI38" s="133">
        <v>15.640269999999999</v>
      </c>
      <c r="EJ38" s="133">
        <v>7</v>
      </c>
      <c r="EK38" s="133">
        <v>9</v>
      </c>
      <c r="EL38" s="133">
        <v>0.54</v>
      </c>
      <c r="EM38" s="133">
        <v>1.05</v>
      </c>
      <c r="EN38" s="133">
        <v>0.39600000000000002</v>
      </c>
      <c r="EO38" s="133">
        <v>0.38500000000000001</v>
      </c>
      <c r="EP38" s="133">
        <v>4.6479999999999997</v>
      </c>
      <c r="EQ38" s="133">
        <v>1.363</v>
      </c>
      <c r="ER38" s="133">
        <v>2.1</v>
      </c>
      <c r="ES38" s="133">
        <v>0.32</v>
      </c>
      <c r="ET38" s="133">
        <v>16.396999999999998</v>
      </c>
      <c r="EU38" s="133">
        <v>53.262999999999998</v>
      </c>
      <c r="EV38" s="133">
        <v>6.7290000000000001</v>
      </c>
      <c r="EW38" s="133">
        <v>8.1430000000000007</v>
      </c>
      <c r="EX38" s="133">
        <v>28.303000000000001</v>
      </c>
      <c r="EY38" s="133">
        <v>68.747</v>
      </c>
      <c r="EZ38" s="133">
        <v>1.9</v>
      </c>
      <c r="FA38" s="133">
        <v>5.5</v>
      </c>
      <c r="FB38" s="133">
        <v>15.249269999999999</v>
      </c>
      <c r="FC38" s="133">
        <v>9.15</v>
      </c>
      <c r="FD38" s="133">
        <v>10.26393</v>
      </c>
      <c r="FE38" s="133">
        <v>27</v>
      </c>
      <c r="FF38" s="133">
        <v>18</v>
      </c>
      <c r="FG38" s="133">
        <v>7.5</v>
      </c>
      <c r="FH38" s="133"/>
      <c r="FI38" s="133"/>
      <c r="FJ38" s="133">
        <v>7218.655859999998</v>
      </c>
      <c r="FK38" s="133">
        <v>7133.3156600000002</v>
      </c>
      <c r="FL38" s="133">
        <v>7313.2189900000003</v>
      </c>
      <c r="FM38" s="133">
        <v>179.90333000000001</v>
      </c>
      <c r="FN38" s="133"/>
      <c r="FO38" s="133">
        <v>2481.4816799999999</v>
      </c>
      <c r="FP38" s="133">
        <v>691.64552000000003</v>
      </c>
      <c r="FQ38" s="133">
        <v>541.44709</v>
      </c>
      <c r="FR38" s="133">
        <v>255.92256</v>
      </c>
      <c r="FS38" s="133">
        <v>377.29358000000002</v>
      </c>
      <c r="FT38" s="133">
        <v>420.97451999999998</v>
      </c>
      <c r="FU38" s="133">
        <v>746.43512999999996</v>
      </c>
      <c r="FV38" s="133">
        <v>520.54367999999999</v>
      </c>
      <c r="FW38" s="133">
        <v>350.52535</v>
      </c>
      <c r="FX38" s="133">
        <v>266.23030999999997</v>
      </c>
      <c r="FY38" s="133">
        <v>46.38156</v>
      </c>
      <c r="FZ38" s="133">
        <v>1025.1299300000001</v>
      </c>
      <c r="GA38" s="133">
        <v>37.143180000000001</v>
      </c>
      <c r="GB38" s="133">
        <v>39.420279999999998</v>
      </c>
      <c r="GC38" s="133">
        <v>41.814749999999997</v>
      </c>
      <c r="GD38" s="133" t="s">
        <v>362</v>
      </c>
      <c r="GE38" s="133">
        <v>2904.1244299999998</v>
      </c>
      <c r="GF38" s="133">
        <v>275.02454</v>
      </c>
      <c r="GG38" s="133">
        <v>275.02454</v>
      </c>
      <c r="GH38" s="133"/>
      <c r="GI38" s="133"/>
      <c r="GJ38" s="133">
        <v>4142.3524600000001</v>
      </c>
      <c r="GK38" s="133">
        <v>1149.0661600000001</v>
      </c>
      <c r="GL38" s="133">
        <v>1782.97378</v>
      </c>
      <c r="GM38" s="133">
        <v>238.82659000000001</v>
      </c>
      <c r="GN38" s="133"/>
      <c r="GO38" s="133">
        <v>7218.655859999998</v>
      </c>
      <c r="GP38" s="133">
        <v>3880.5225799999989</v>
      </c>
      <c r="GQ38" s="133">
        <v>2774.7402799999995</v>
      </c>
      <c r="GR38" s="133">
        <v>104.68099999999998</v>
      </c>
      <c r="GS38" s="133">
        <v>458.71199999999993</v>
      </c>
      <c r="GT38" s="133">
        <v>3880.5225799999989</v>
      </c>
      <c r="GU38" s="133">
        <v>2398.5847099999996</v>
      </c>
      <c r="GV38" s="133">
        <v>0.32</v>
      </c>
      <c r="GW38" s="133">
        <v>458.71199999999993</v>
      </c>
      <c r="GX38" s="133">
        <v>6738.1392899999973</v>
      </c>
      <c r="GY38" s="133">
        <v>0</v>
      </c>
      <c r="GZ38" s="133">
        <v>376.15556999999995</v>
      </c>
      <c r="HA38" s="133">
        <v>104.36099999999999</v>
      </c>
      <c r="HB38" s="133"/>
      <c r="HC38" s="133">
        <v>480.51656999999994</v>
      </c>
    </row>
    <row r="39" spans="1:211" s="60" customFormat="1" ht="12.75" x14ac:dyDescent="0.2">
      <c r="A39" s="342" t="str">
        <f>+REPROGRAMADO!B39</f>
        <v>JUE</v>
      </c>
      <c r="B39" s="71">
        <v>0.72916666666666663</v>
      </c>
      <c r="C39" s="133">
        <v>606.06573000000003</v>
      </c>
      <c r="D39" s="133">
        <v>193.12809999999999</v>
      </c>
      <c r="E39" s="133"/>
      <c r="F39" s="133">
        <v>130.25068999999999</v>
      </c>
      <c r="G39" s="133">
        <v>76.631169999999997</v>
      </c>
      <c r="H39" s="133">
        <v>65.984009999999998</v>
      </c>
      <c r="I39" s="133">
        <v>67.593350000000001</v>
      </c>
      <c r="J39" s="133">
        <v>27.49391</v>
      </c>
      <c r="K39" s="133">
        <v>0.6</v>
      </c>
      <c r="L39" s="133"/>
      <c r="M39" s="133">
        <v>186.89757</v>
      </c>
      <c r="N39" s="133"/>
      <c r="O39" s="133"/>
      <c r="P39" s="133">
        <v>158.72166999999999</v>
      </c>
      <c r="Q39" s="133">
        <v>158.72166999999999</v>
      </c>
      <c r="R39" s="133">
        <v>158.72166999999999</v>
      </c>
      <c r="S39" s="133">
        <v>23</v>
      </c>
      <c r="T39" s="133">
        <v>18.399999999999999</v>
      </c>
      <c r="U39" s="133">
        <v>130</v>
      </c>
      <c r="V39" s="133">
        <v>73.019549999999995</v>
      </c>
      <c r="W39" s="133">
        <v>16.95936</v>
      </c>
      <c r="X39" s="133">
        <v>40.941659999999999</v>
      </c>
      <c r="Y39" s="133">
        <v>98</v>
      </c>
      <c r="Z39" s="133">
        <v>22.517910000000001</v>
      </c>
      <c r="AA39" s="133">
        <v>3.8533499999999998</v>
      </c>
      <c r="AB39" s="133">
        <v>4.1034499999999996</v>
      </c>
      <c r="AC39" s="133">
        <v>43.80059</v>
      </c>
      <c r="AD39" s="133">
        <v>3.2822300000000002</v>
      </c>
      <c r="AE39" s="133">
        <v>3.0992700000000002</v>
      </c>
      <c r="AF39" s="133"/>
      <c r="AG39" s="133"/>
      <c r="AH39" s="133"/>
      <c r="AI39" s="133"/>
      <c r="AJ39" s="133"/>
      <c r="AK39" s="133"/>
      <c r="AL39" s="133">
        <v>85</v>
      </c>
      <c r="AM39" s="133"/>
      <c r="AN39" s="133">
        <v>176.58472</v>
      </c>
      <c r="AO39" s="133">
        <v>65.020240000000001</v>
      </c>
      <c r="AP39" s="133">
        <v>8</v>
      </c>
      <c r="AQ39" s="133">
        <v>4.8288900000000003</v>
      </c>
      <c r="AR39" s="133">
        <v>88.088409999999996</v>
      </c>
      <c r="AS39" s="133">
        <v>0</v>
      </c>
      <c r="AT39" s="133">
        <v>110.41591</v>
      </c>
      <c r="AU39" s="133">
        <v>3.8466300000000002</v>
      </c>
      <c r="AV39" s="133"/>
      <c r="AW39" s="133">
        <v>21.477250000000002</v>
      </c>
      <c r="AX39" s="133">
        <v>132.39177000000001</v>
      </c>
      <c r="AY39" s="133"/>
      <c r="AZ39" s="133"/>
      <c r="BA39" s="133"/>
      <c r="BB39" s="133"/>
      <c r="BC39" s="133"/>
      <c r="BD39" s="133"/>
      <c r="BE39" s="133"/>
      <c r="BF39" s="133">
        <v>178.52956</v>
      </c>
      <c r="BG39" s="133">
        <v>178.52956</v>
      </c>
      <c r="BH39" s="133">
        <v>178.52956</v>
      </c>
      <c r="BI39" s="133">
        <v>267.79433</v>
      </c>
      <c r="BJ39" s="133">
        <v>69.971130000000002</v>
      </c>
      <c r="BK39" s="133">
        <v>34.985570000000003</v>
      </c>
      <c r="BL39" s="133">
        <v>9.5000000000000001E-2</v>
      </c>
      <c r="BM39" s="133">
        <v>71.2</v>
      </c>
      <c r="BN39" s="133">
        <v>60.39</v>
      </c>
      <c r="BO39" s="133">
        <v>11.78</v>
      </c>
      <c r="BP39" s="133">
        <v>3.37</v>
      </c>
      <c r="BQ39" s="133">
        <v>6.8787000000000003</v>
      </c>
      <c r="BR39" s="133">
        <v>15.021509999999999</v>
      </c>
      <c r="BS39" s="133">
        <v>87.863600000000005</v>
      </c>
      <c r="BT39" s="133"/>
      <c r="BU39" s="133"/>
      <c r="BV39" s="133"/>
      <c r="BW39" s="133"/>
      <c r="BX39" s="133">
        <v>73.27646</v>
      </c>
      <c r="BY39" s="133"/>
      <c r="BZ39" s="133">
        <v>194.44479000000001</v>
      </c>
      <c r="CA39" s="133">
        <v>194.44479000000001</v>
      </c>
      <c r="CB39" s="133">
        <v>194.44479000000001</v>
      </c>
      <c r="CC39" s="133">
        <v>291.66717999999997</v>
      </c>
      <c r="CD39" s="133">
        <v>209.70738</v>
      </c>
      <c r="CE39" s="133">
        <v>104.85369</v>
      </c>
      <c r="CF39" s="133">
        <v>250.43983</v>
      </c>
      <c r="CG39" s="133">
        <v>3.2402199999999999</v>
      </c>
      <c r="CH39" s="133">
        <v>185.73103</v>
      </c>
      <c r="CI39" s="133">
        <v>185.73103</v>
      </c>
      <c r="CJ39" s="133">
        <v>185.73103</v>
      </c>
      <c r="CK39" s="133">
        <v>189.51328000000001</v>
      </c>
      <c r="CL39" s="133">
        <v>94.756640000000004</v>
      </c>
      <c r="CM39" s="133"/>
      <c r="CN39" s="133"/>
      <c r="CO39" s="133"/>
      <c r="CP39" s="133"/>
      <c r="CQ39" s="133"/>
      <c r="CR39" s="133"/>
      <c r="CS39" s="133"/>
      <c r="CT39" s="133">
        <v>20.470829999999999</v>
      </c>
      <c r="CU39" s="133">
        <v>32.694580000000002</v>
      </c>
      <c r="CV39" s="133">
        <v>15.91408</v>
      </c>
      <c r="CW39" s="133">
        <v>60.427019999999999</v>
      </c>
      <c r="CX39" s="133">
        <v>6.39</v>
      </c>
      <c r="CY39" s="133"/>
      <c r="CZ39" s="133"/>
      <c r="DA39" s="133"/>
      <c r="DB39" s="133">
        <v>30</v>
      </c>
      <c r="DC39" s="133"/>
      <c r="DD39" s="133">
        <v>13</v>
      </c>
      <c r="DE39" s="133">
        <v>15</v>
      </c>
      <c r="DF39" s="133">
        <v>2.7989999999999999</v>
      </c>
      <c r="DG39" s="133">
        <v>1.4</v>
      </c>
      <c r="DH39" s="133">
        <v>1.2</v>
      </c>
      <c r="DI39" s="133">
        <v>2.2000000000000002</v>
      </c>
      <c r="DJ39" s="133">
        <v>7.2</v>
      </c>
      <c r="DK39" s="133">
        <v>11.143700000000001</v>
      </c>
      <c r="DL39" s="133">
        <v>8</v>
      </c>
      <c r="DM39" s="133">
        <v>10.752689999999999</v>
      </c>
      <c r="DN39" s="133">
        <v>6.4</v>
      </c>
      <c r="DO39" s="133">
        <v>16.617789999999999</v>
      </c>
      <c r="DP39" s="133">
        <v>3.6</v>
      </c>
      <c r="DQ39" s="133">
        <v>6</v>
      </c>
      <c r="DR39" s="133">
        <v>3.3</v>
      </c>
      <c r="DS39" s="133">
        <v>1.5</v>
      </c>
      <c r="DT39" s="133">
        <v>5.6</v>
      </c>
      <c r="DU39" s="133">
        <v>5</v>
      </c>
      <c r="DV39" s="133">
        <v>5.5</v>
      </c>
      <c r="DW39" s="133">
        <v>5.7</v>
      </c>
      <c r="DX39" s="133">
        <v>3.5</v>
      </c>
      <c r="DY39" s="133">
        <v>2.5</v>
      </c>
      <c r="DZ39" s="133">
        <v>10</v>
      </c>
      <c r="EA39" s="133">
        <v>12.218959999999999</v>
      </c>
      <c r="EB39" s="133">
        <v>16.813289999999999</v>
      </c>
      <c r="EC39" s="133">
        <v>19.550339999999998</v>
      </c>
      <c r="ED39" s="133">
        <v>37.57996</v>
      </c>
      <c r="EE39" s="133">
        <v>7.6142599999999998</v>
      </c>
      <c r="EF39" s="133">
        <v>8.33</v>
      </c>
      <c r="EG39" s="133">
        <v>9.6</v>
      </c>
      <c r="EH39" s="133">
        <v>10.752689999999999</v>
      </c>
      <c r="EI39" s="133">
        <v>15.640269999999999</v>
      </c>
      <c r="EJ39" s="133">
        <v>7</v>
      </c>
      <c r="EK39" s="133">
        <v>9</v>
      </c>
      <c r="EL39" s="133">
        <v>0.54</v>
      </c>
      <c r="EM39" s="133">
        <v>1.05</v>
      </c>
      <c r="EN39" s="133">
        <v>0.03</v>
      </c>
      <c r="EO39" s="133">
        <v>1.9E-2</v>
      </c>
      <c r="EP39" s="133">
        <v>0.378</v>
      </c>
      <c r="EQ39" s="133">
        <v>5.8000000000000003E-2</v>
      </c>
      <c r="ER39" s="133">
        <v>0.16400000000000001</v>
      </c>
      <c r="ES39" s="133">
        <v>0.11</v>
      </c>
      <c r="ET39" s="133">
        <v>17.309999999999999</v>
      </c>
      <c r="EU39" s="133">
        <v>57.280999999999999</v>
      </c>
      <c r="EV39" s="133">
        <v>6.4020000000000001</v>
      </c>
      <c r="EW39" s="133">
        <v>7.7649999999999997</v>
      </c>
      <c r="EX39" s="133">
        <v>27.582000000000001</v>
      </c>
      <c r="EY39" s="133">
        <v>64.926000000000002</v>
      </c>
      <c r="EZ39" s="133">
        <v>1.9</v>
      </c>
      <c r="FA39" s="133">
        <v>5.5</v>
      </c>
      <c r="FB39" s="133">
        <v>15.249269999999999</v>
      </c>
      <c r="FC39" s="133">
        <v>9.34</v>
      </c>
      <c r="FD39" s="133">
        <v>10.26393</v>
      </c>
      <c r="FE39" s="133">
        <v>27</v>
      </c>
      <c r="FF39" s="133">
        <v>18</v>
      </c>
      <c r="FG39" s="133">
        <v>7.5</v>
      </c>
      <c r="FH39" s="133"/>
      <c r="FI39" s="133"/>
      <c r="FJ39" s="133">
        <v>7181.8858499999988</v>
      </c>
      <c r="FK39" s="133">
        <v>7089.9873399999997</v>
      </c>
      <c r="FL39" s="133">
        <v>7276.6389900000004</v>
      </c>
      <c r="FM39" s="133">
        <v>186.65164999999999</v>
      </c>
      <c r="FN39" s="133"/>
      <c r="FO39" s="133">
        <v>2605.2650400000002</v>
      </c>
      <c r="FP39" s="133">
        <v>680.13400000000001</v>
      </c>
      <c r="FQ39" s="133">
        <v>522.90971999999999</v>
      </c>
      <c r="FR39" s="133">
        <v>255.53309999999999</v>
      </c>
      <c r="FS39" s="133">
        <v>366.47284999999999</v>
      </c>
      <c r="FT39" s="133">
        <v>448.16206</v>
      </c>
      <c r="FU39" s="133">
        <v>781.08558000000005</v>
      </c>
      <c r="FV39" s="133">
        <v>552.47834</v>
      </c>
      <c r="FW39" s="133">
        <v>371.75038999999998</v>
      </c>
      <c r="FX39" s="133">
        <v>290.61775</v>
      </c>
      <c r="FY39" s="133">
        <v>40.119250000000001</v>
      </c>
      <c r="FZ39" s="133">
        <v>1026.68056</v>
      </c>
      <c r="GA39" s="133">
        <v>37.140900000000002</v>
      </c>
      <c r="GB39" s="133">
        <v>39.358260000000001</v>
      </c>
      <c r="GC39" s="133">
        <v>42.080249999999999</v>
      </c>
      <c r="GD39" s="133" t="s">
        <v>362</v>
      </c>
      <c r="GE39" s="133">
        <v>2904.1244299999998</v>
      </c>
      <c r="GF39" s="133">
        <v>275.02454</v>
      </c>
      <c r="GG39" s="133">
        <v>275.02454</v>
      </c>
      <c r="GH39" s="133"/>
      <c r="GI39" s="133"/>
      <c r="GJ39" s="133">
        <v>4121.6249500000004</v>
      </c>
      <c r="GK39" s="133">
        <v>1123.4455499999999</v>
      </c>
      <c r="GL39" s="133">
        <v>1796.2462499999999</v>
      </c>
      <c r="GM39" s="133">
        <v>235.32223999999999</v>
      </c>
      <c r="GN39" s="133"/>
      <c r="GO39" s="133">
        <v>7181.8858499999988</v>
      </c>
      <c r="GP39" s="133">
        <v>3880.5225799999989</v>
      </c>
      <c r="GQ39" s="133">
        <v>2801.1032699999992</v>
      </c>
      <c r="GR39" s="133">
        <v>42.253999999999998</v>
      </c>
      <c r="GS39" s="133">
        <v>458.00599999999991</v>
      </c>
      <c r="GT39" s="133">
        <v>3880.5225799999989</v>
      </c>
      <c r="GU39" s="133">
        <v>2418.2912099999994</v>
      </c>
      <c r="GV39" s="133">
        <v>0.11</v>
      </c>
      <c r="GW39" s="133">
        <v>458.00599999999991</v>
      </c>
      <c r="GX39" s="133">
        <v>6756.9297899999983</v>
      </c>
      <c r="GY39" s="133">
        <v>0</v>
      </c>
      <c r="GZ39" s="133">
        <v>382.81206000000003</v>
      </c>
      <c r="HA39" s="133">
        <v>42.143999999999998</v>
      </c>
      <c r="HB39" s="133"/>
      <c r="HC39" s="133">
        <v>424.95606000000004</v>
      </c>
    </row>
    <row r="40" spans="1:211" s="60" customFormat="1" ht="12.75" x14ac:dyDescent="0.2">
      <c r="A40" s="342" t="str">
        <f>+REPROGRAMADO!B40</f>
        <v>JUE</v>
      </c>
      <c r="B40" s="71">
        <v>0.75</v>
      </c>
      <c r="C40" s="133">
        <v>606.06573000000003</v>
      </c>
      <c r="D40" s="133">
        <v>193.12809999999999</v>
      </c>
      <c r="E40" s="133"/>
      <c r="F40" s="133">
        <v>125.81279000000001</v>
      </c>
      <c r="G40" s="133">
        <v>74.149590000000003</v>
      </c>
      <c r="H40" s="133">
        <v>65.984009999999998</v>
      </c>
      <c r="I40" s="133">
        <v>67.593350000000001</v>
      </c>
      <c r="J40" s="133">
        <v>27.49391</v>
      </c>
      <c r="K40" s="133">
        <v>0.6</v>
      </c>
      <c r="L40" s="133"/>
      <c r="M40" s="133">
        <v>186.89757</v>
      </c>
      <c r="N40" s="133"/>
      <c r="O40" s="133"/>
      <c r="P40" s="133">
        <v>158.72166999999999</v>
      </c>
      <c r="Q40" s="133">
        <v>158.72166999999999</v>
      </c>
      <c r="R40" s="133">
        <v>158.72166999999999</v>
      </c>
      <c r="S40" s="133">
        <v>6</v>
      </c>
      <c r="T40" s="133">
        <v>0</v>
      </c>
      <c r="U40" s="133">
        <v>128</v>
      </c>
      <c r="V40" s="133">
        <v>73.019549999999995</v>
      </c>
      <c r="W40" s="133">
        <v>16.95936</v>
      </c>
      <c r="X40" s="133">
        <v>47.082909999999998</v>
      </c>
      <c r="Y40" s="133">
        <v>98</v>
      </c>
      <c r="Z40" s="133">
        <v>6.1412500000000003</v>
      </c>
      <c r="AA40" s="133">
        <v>3.8533499999999998</v>
      </c>
      <c r="AB40" s="133">
        <v>4.1034499999999996</v>
      </c>
      <c r="AC40" s="133">
        <v>43.80059</v>
      </c>
      <c r="AD40" s="133">
        <v>3.2822300000000002</v>
      </c>
      <c r="AE40" s="133">
        <v>3.0992700000000002</v>
      </c>
      <c r="AF40" s="133"/>
      <c r="AG40" s="133"/>
      <c r="AH40" s="133"/>
      <c r="AI40" s="133"/>
      <c r="AJ40" s="133"/>
      <c r="AK40" s="133"/>
      <c r="AL40" s="133">
        <v>85</v>
      </c>
      <c r="AM40" s="133"/>
      <c r="AN40" s="133">
        <v>175.14282</v>
      </c>
      <c r="AO40" s="133">
        <v>55.040590000000002</v>
      </c>
      <c r="AP40" s="133">
        <v>8</v>
      </c>
      <c r="AQ40" s="133">
        <v>4.1795900000000001</v>
      </c>
      <c r="AR40" s="133">
        <v>88.088409999999996</v>
      </c>
      <c r="AS40" s="133">
        <v>0</v>
      </c>
      <c r="AT40" s="133">
        <v>110.41591</v>
      </c>
      <c r="AU40" s="133">
        <v>3.8466300000000002</v>
      </c>
      <c r="AV40" s="133"/>
      <c r="AW40" s="133">
        <v>21.477250000000002</v>
      </c>
      <c r="AX40" s="133">
        <v>131.62791000000001</v>
      </c>
      <c r="AY40" s="133"/>
      <c r="AZ40" s="133"/>
      <c r="BA40" s="133"/>
      <c r="BB40" s="133"/>
      <c r="BC40" s="133"/>
      <c r="BD40" s="133"/>
      <c r="BE40" s="133"/>
      <c r="BF40" s="133">
        <v>178.52956</v>
      </c>
      <c r="BG40" s="133">
        <v>178.52956</v>
      </c>
      <c r="BH40" s="133">
        <v>178.52956</v>
      </c>
      <c r="BI40" s="133">
        <v>267.79433</v>
      </c>
      <c r="BJ40" s="133">
        <v>69.971130000000002</v>
      </c>
      <c r="BK40" s="133">
        <v>34.985570000000003</v>
      </c>
      <c r="BL40" s="133">
        <v>0</v>
      </c>
      <c r="BM40" s="133">
        <v>71.2</v>
      </c>
      <c r="BN40" s="133">
        <v>60.39</v>
      </c>
      <c r="BO40" s="133">
        <v>11.78</v>
      </c>
      <c r="BP40" s="133">
        <v>3.37</v>
      </c>
      <c r="BQ40" s="133">
        <v>6.8787000000000003</v>
      </c>
      <c r="BR40" s="133">
        <v>15.021509999999999</v>
      </c>
      <c r="BS40" s="133">
        <v>87.863600000000005</v>
      </c>
      <c r="BT40" s="133"/>
      <c r="BU40" s="133"/>
      <c r="BV40" s="133"/>
      <c r="BW40" s="133"/>
      <c r="BX40" s="133">
        <v>85.248710000000003</v>
      </c>
      <c r="BY40" s="133"/>
      <c r="BZ40" s="133">
        <v>194.44479000000001</v>
      </c>
      <c r="CA40" s="133">
        <v>194.44479000000001</v>
      </c>
      <c r="CB40" s="133">
        <v>194.44479000000001</v>
      </c>
      <c r="CC40" s="133">
        <v>291.66717999999997</v>
      </c>
      <c r="CD40" s="133">
        <v>209.70738</v>
      </c>
      <c r="CE40" s="133">
        <v>104.85369</v>
      </c>
      <c r="CF40" s="133">
        <v>266.20792999999998</v>
      </c>
      <c r="CG40" s="133">
        <v>3.2402199999999999</v>
      </c>
      <c r="CH40" s="133">
        <v>185.73103</v>
      </c>
      <c r="CI40" s="133">
        <v>185.73103</v>
      </c>
      <c r="CJ40" s="133">
        <v>185.73103</v>
      </c>
      <c r="CK40" s="133">
        <v>189.51328000000001</v>
      </c>
      <c r="CL40" s="133">
        <v>94.756640000000004</v>
      </c>
      <c r="CM40" s="133"/>
      <c r="CN40" s="133"/>
      <c r="CO40" s="133"/>
      <c r="CP40" s="133"/>
      <c r="CQ40" s="133"/>
      <c r="CR40" s="133"/>
      <c r="CS40" s="133"/>
      <c r="CT40" s="133">
        <v>20.470829999999999</v>
      </c>
      <c r="CU40" s="133">
        <v>31.65671</v>
      </c>
      <c r="CV40" s="133">
        <v>15.91408</v>
      </c>
      <c r="CW40" s="133">
        <v>60.427019999999999</v>
      </c>
      <c r="CX40" s="133">
        <v>6.39</v>
      </c>
      <c r="CY40" s="133"/>
      <c r="CZ40" s="133"/>
      <c r="DA40" s="133"/>
      <c r="DB40" s="133">
        <v>30</v>
      </c>
      <c r="DC40" s="133"/>
      <c r="DD40" s="133">
        <v>13</v>
      </c>
      <c r="DE40" s="133">
        <v>15</v>
      </c>
      <c r="DF40" s="133">
        <v>2.7989999999999999</v>
      </c>
      <c r="DG40" s="133">
        <v>1.4</v>
      </c>
      <c r="DH40" s="133">
        <v>1.2</v>
      </c>
      <c r="DI40" s="133">
        <v>2.2000000000000002</v>
      </c>
      <c r="DJ40" s="133">
        <v>7.2</v>
      </c>
      <c r="DK40" s="133">
        <v>11.143700000000001</v>
      </c>
      <c r="DL40" s="133">
        <v>8</v>
      </c>
      <c r="DM40" s="133">
        <v>10.752689999999999</v>
      </c>
      <c r="DN40" s="133">
        <v>6.4</v>
      </c>
      <c r="DO40" s="133">
        <v>16.617789999999999</v>
      </c>
      <c r="DP40" s="133">
        <v>3.6</v>
      </c>
      <c r="DQ40" s="133">
        <v>6</v>
      </c>
      <c r="DR40" s="133">
        <v>3.3</v>
      </c>
      <c r="DS40" s="133">
        <v>1.5</v>
      </c>
      <c r="DT40" s="133">
        <v>5.6</v>
      </c>
      <c r="DU40" s="133">
        <v>5</v>
      </c>
      <c r="DV40" s="133">
        <v>5.5</v>
      </c>
      <c r="DW40" s="133">
        <v>5.7</v>
      </c>
      <c r="DX40" s="133">
        <v>3.5</v>
      </c>
      <c r="DY40" s="133">
        <v>2.5</v>
      </c>
      <c r="DZ40" s="133">
        <v>10</v>
      </c>
      <c r="EA40" s="133">
        <v>12.218959999999999</v>
      </c>
      <c r="EB40" s="133">
        <v>16.813289999999999</v>
      </c>
      <c r="EC40" s="133">
        <v>19.550339999999998</v>
      </c>
      <c r="ED40" s="133">
        <v>37.57996</v>
      </c>
      <c r="EE40" s="133">
        <v>7.3725500000000004</v>
      </c>
      <c r="EF40" s="133">
        <v>8.33</v>
      </c>
      <c r="EG40" s="133">
        <v>9.6</v>
      </c>
      <c r="EH40" s="133">
        <v>10.752689999999999</v>
      </c>
      <c r="EI40" s="133">
        <v>15.640269999999999</v>
      </c>
      <c r="EJ40" s="133">
        <v>7</v>
      </c>
      <c r="EK40" s="133">
        <v>9</v>
      </c>
      <c r="EL40" s="133">
        <v>0.54</v>
      </c>
      <c r="EM40" s="133">
        <v>1.05</v>
      </c>
      <c r="EN40" s="133">
        <v>0</v>
      </c>
      <c r="EO40" s="133">
        <v>0</v>
      </c>
      <c r="EP40" s="133">
        <v>0</v>
      </c>
      <c r="EQ40" s="133">
        <v>0</v>
      </c>
      <c r="ER40" s="133">
        <v>0</v>
      </c>
      <c r="ES40" s="133">
        <v>0.05</v>
      </c>
      <c r="ET40" s="133">
        <v>18.155999999999999</v>
      </c>
      <c r="EU40" s="133">
        <v>59.954000000000001</v>
      </c>
      <c r="EV40" s="133">
        <v>6.1550000000000002</v>
      </c>
      <c r="EW40" s="133">
        <v>7.5140000000000002</v>
      </c>
      <c r="EX40" s="133">
        <v>26.803000000000001</v>
      </c>
      <c r="EY40" s="133">
        <v>60.904000000000003</v>
      </c>
      <c r="EZ40" s="133">
        <v>2.2000000000000002</v>
      </c>
      <c r="FA40" s="133">
        <v>5.5</v>
      </c>
      <c r="FB40" s="133">
        <v>15.249269999999999</v>
      </c>
      <c r="FC40" s="133">
        <v>9.3699999999999992</v>
      </c>
      <c r="FD40" s="133">
        <v>10.26393</v>
      </c>
      <c r="FE40" s="133">
        <v>27</v>
      </c>
      <c r="FF40" s="133">
        <v>18</v>
      </c>
      <c r="FG40" s="133">
        <v>7.5</v>
      </c>
      <c r="FH40" s="133"/>
      <c r="FI40" s="133"/>
      <c r="FJ40" s="133">
        <v>7138.3730199999991</v>
      </c>
      <c r="FK40" s="133">
        <v>7040.44391</v>
      </c>
      <c r="FL40" s="133">
        <v>7233.4561700000004</v>
      </c>
      <c r="FM40" s="133">
        <v>193.01226</v>
      </c>
      <c r="FN40" s="133"/>
      <c r="FO40" s="133">
        <v>2701.7183500000001</v>
      </c>
      <c r="FP40" s="133">
        <v>670.65123000000006</v>
      </c>
      <c r="FQ40" s="133">
        <v>503.86432000000002</v>
      </c>
      <c r="FR40" s="133">
        <v>257.30954000000003</v>
      </c>
      <c r="FS40" s="133">
        <v>356.03483</v>
      </c>
      <c r="FT40" s="133">
        <v>470.53111000000001</v>
      </c>
      <c r="FU40" s="133">
        <v>813.48945000000003</v>
      </c>
      <c r="FV40" s="133">
        <v>578.37918000000002</v>
      </c>
      <c r="FW40" s="133">
        <v>388.88038</v>
      </c>
      <c r="FX40" s="133">
        <v>309.7355</v>
      </c>
      <c r="FY40" s="133">
        <v>31.367180000000001</v>
      </c>
      <c r="FZ40" s="133">
        <v>1024.2556999999999</v>
      </c>
      <c r="GA40" s="133">
        <v>37.124490000000002</v>
      </c>
      <c r="GB40" s="133">
        <v>39.284680000000002</v>
      </c>
      <c r="GC40" s="133">
        <v>42.293860000000002</v>
      </c>
      <c r="GD40" s="133" t="s">
        <v>364</v>
      </c>
      <c r="GE40" s="133">
        <v>2904.1244299999998</v>
      </c>
      <c r="GF40" s="133">
        <v>275.02454</v>
      </c>
      <c r="GG40" s="133">
        <v>275.02454</v>
      </c>
      <c r="GH40" s="133"/>
      <c r="GI40" s="133"/>
      <c r="GJ40" s="133">
        <v>4103.8849799999998</v>
      </c>
      <c r="GK40" s="133">
        <v>1087.3800799999999</v>
      </c>
      <c r="GL40" s="133">
        <v>1823.36402</v>
      </c>
      <c r="GM40" s="133">
        <v>218.82709</v>
      </c>
      <c r="GN40" s="133"/>
      <c r="GO40" s="133">
        <v>7138.3730199999991</v>
      </c>
      <c r="GP40" s="133">
        <v>3880.5225799999989</v>
      </c>
      <c r="GQ40" s="133">
        <v>2797.5744399999999</v>
      </c>
      <c r="GR40" s="133">
        <v>6.05</v>
      </c>
      <c r="GS40" s="133">
        <v>454.22599999999994</v>
      </c>
      <c r="GT40" s="133">
        <v>3880.5225799999989</v>
      </c>
      <c r="GU40" s="133">
        <v>2402.7901299999999</v>
      </c>
      <c r="GV40" s="133">
        <v>0.05</v>
      </c>
      <c r="GW40" s="133">
        <v>454.22599999999994</v>
      </c>
      <c r="GX40" s="133">
        <v>6737.5887099999982</v>
      </c>
      <c r="GY40" s="133">
        <v>0</v>
      </c>
      <c r="GZ40" s="133">
        <v>394.78431000000006</v>
      </c>
      <c r="HA40" s="133">
        <v>6</v>
      </c>
      <c r="HB40" s="133"/>
      <c r="HC40" s="133">
        <v>400.78431000000006</v>
      </c>
    </row>
    <row r="41" spans="1:211" s="60" customFormat="1" ht="12.75" x14ac:dyDescent="0.2">
      <c r="A41" s="342" t="str">
        <f>+REPROGRAMADO!B41</f>
        <v>JUE</v>
      </c>
      <c r="B41" s="71">
        <v>0.77083333333333337</v>
      </c>
      <c r="C41" s="133">
        <v>606.06573000000003</v>
      </c>
      <c r="D41" s="133">
        <v>193.12809999999999</v>
      </c>
      <c r="E41" s="133"/>
      <c r="F41" s="133">
        <v>127.90777</v>
      </c>
      <c r="G41" s="133">
        <v>77.67183</v>
      </c>
      <c r="H41" s="133">
        <v>66.683610000000002</v>
      </c>
      <c r="I41" s="133">
        <v>67.593350000000001</v>
      </c>
      <c r="J41" s="133">
        <v>27.785409999999999</v>
      </c>
      <c r="K41" s="133">
        <v>0.6</v>
      </c>
      <c r="L41" s="133"/>
      <c r="M41" s="133">
        <v>186.89757</v>
      </c>
      <c r="N41" s="133"/>
      <c r="O41" s="133"/>
      <c r="P41" s="133">
        <v>158.72166999999999</v>
      </c>
      <c r="Q41" s="133">
        <v>158.72166999999999</v>
      </c>
      <c r="R41" s="133">
        <v>158.72166999999999</v>
      </c>
      <c r="S41" s="133">
        <v>0</v>
      </c>
      <c r="T41" s="133">
        <v>0</v>
      </c>
      <c r="U41" s="133">
        <v>126</v>
      </c>
      <c r="V41" s="133">
        <v>73.019549999999995</v>
      </c>
      <c r="W41" s="133">
        <v>16.95936</v>
      </c>
      <c r="X41" s="133">
        <v>67.961920000000006</v>
      </c>
      <c r="Y41" s="133">
        <v>98</v>
      </c>
      <c r="Z41" s="133">
        <v>17.501080000000002</v>
      </c>
      <c r="AA41" s="133">
        <v>3.8533499999999998</v>
      </c>
      <c r="AB41" s="133">
        <v>4.1034499999999996</v>
      </c>
      <c r="AC41" s="133">
        <v>43.80059</v>
      </c>
      <c r="AD41" s="133">
        <v>3.2822300000000002</v>
      </c>
      <c r="AE41" s="133">
        <v>3.0992700000000002</v>
      </c>
      <c r="AF41" s="133"/>
      <c r="AG41" s="133"/>
      <c r="AH41" s="133"/>
      <c r="AI41" s="133"/>
      <c r="AJ41" s="133"/>
      <c r="AK41" s="133"/>
      <c r="AL41" s="133">
        <v>85</v>
      </c>
      <c r="AM41" s="133"/>
      <c r="AN41" s="133">
        <v>193.83840000000001</v>
      </c>
      <c r="AO41" s="133">
        <v>77.948049999999995</v>
      </c>
      <c r="AP41" s="133">
        <v>8</v>
      </c>
      <c r="AQ41" s="133">
        <v>5.67</v>
      </c>
      <c r="AR41" s="133">
        <v>88.088409999999996</v>
      </c>
      <c r="AS41" s="133">
        <v>0</v>
      </c>
      <c r="AT41" s="133">
        <v>110.41591</v>
      </c>
      <c r="AU41" s="133">
        <v>3.8466300000000002</v>
      </c>
      <c r="AV41" s="133"/>
      <c r="AW41" s="133">
        <v>21.477250000000002</v>
      </c>
      <c r="AX41" s="133">
        <v>133.61748</v>
      </c>
      <c r="AY41" s="133"/>
      <c r="AZ41" s="133"/>
      <c r="BA41" s="133"/>
      <c r="BB41" s="133"/>
      <c r="BC41" s="133"/>
      <c r="BD41" s="133"/>
      <c r="BE41" s="133"/>
      <c r="BF41" s="133">
        <v>178.52956</v>
      </c>
      <c r="BG41" s="133">
        <v>178.52956</v>
      </c>
      <c r="BH41" s="133">
        <v>178.52956</v>
      </c>
      <c r="BI41" s="133">
        <v>267.79433</v>
      </c>
      <c r="BJ41" s="133">
        <v>69.971130000000002</v>
      </c>
      <c r="BK41" s="133">
        <v>34.985570000000003</v>
      </c>
      <c r="BL41" s="133">
        <v>0</v>
      </c>
      <c r="BM41" s="133">
        <v>71.430000000000007</v>
      </c>
      <c r="BN41" s="133">
        <v>60.65</v>
      </c>
      <c r="BO41" s="133">
        <v>11.81</v>
      </c>
      <c r="BP41" s="133">
        <v>3.37</v>
      </c>
      <c r="BQ41" s="133">
        <v>6.8787000000000003</v>
      </c>
      <c r="BR41" s="133">
        <v>15.021509999999999</v>
      </c>
      <c r="BS41" s="133">
        <v>88.294979999999995</v>
      </c>
      <c r="BT41" s="133"/>
      <c r="BU41" s="133"/>
      <c r="BV41" s="133"/>
      <c r="BW41" s="133"/>
      <c r="BX41" s="133">
        <v>88.658469999999994</v>
      </c>
      <c r="BY41" s="133"/>
      <c r="BZ41" s="133">
        <v>194.44479000000001</v>
      </c>
      <c r="CA41" s="133">
        <v>194.44479000000001</v>
      </c>
      <c r="CB41" s="133">
        <v>194.44479000000001</v>
      </c>
      <c r="CC41" s="133">
        <v>291.66717999999997</v>
      </c>
      <c r="CD41" s="133">
        <v>209.70738</v>
      </c>
      <c r="CE41" s="133">
        <v>104.85369</v>
      </c>
      <c r="CF41" s="133">
        <v>289.39146</v>
      </c>
      <c r="CG41" s="133">
        <v>3.2402199999999999</v>
      </c>
      <c r="CH41" s="133">
        <v>185.73103</v>
      </c>
      <c r="CI41" s="133">
        <v>185.73103</v>
      </c>
      <c r="CJ41" s="133">
        <v>185.73103</v>
      </c>
      <c r="CK41" s="133">
        <v>189.51328000000001</v>
      </c>
      <c r="CL41" s="133">
        <v>94.756640000000004</v>
      </c>
      <c r="CM41" s="133"/>
      <c r="CN41" s="133"/>
      <c r="CO41" s="133"/>
      <c r="CP41" s="133"/>
      <c r="CQ41" s="133"/>
      <c r="CR41" s="133"/>
      <c r="CS41" s="133"/>
      <c r="CT41" s="133">
        <v>50.889760000000003</v>
      </c>
      <c r="CU41" s="133">
        <v>41.938180000000003</v>
      </c>
      <c r="CV41" s="133">
        <v>15.91408</v>
      </c>
      <c r="CW41" s="133">
        <v>60.427019999999999</v>
      </c>
      <c r="CX41" s="133">
        <v>6.39</v>
      </c>
      <c r="CY41" s="133"/>
      <c r="CZ41" s="133"/>
      <c r="DA41" s="133"/>
      <c r="DB41" s="133">
        <v>30</v>
      </c>
      <c r="DC41" s="133"/>
      <c r="DD41" s="133">
        <v>13</v>
      </c>
      <c r="DE41" s="133">
        <v>15</v>
      </c>
      <c r="DF41" s="133">
        <v>2.7989999999999999</v>
      </c>
      <c r="DG41" s="133">
        <v>1.4</v>
      </c>
      <c r="DH41" s="133">
        <v>1.2</v>
      </c>
      <c r="DI41" s="133">
        <v>2.2000000000000002</v>
      </c>
      <c r="DJ41" s="133">
        <v>7.2</v>
      </c>
      <c r="DK41" s="133">
        <v>11.143700000000001</v>
      </c>
      <c r="DL41" s="133">
        <v>8</v>
      </c>
      <c r="DM41" s="133">
        <v>10.752689999999999</v>
      </c>
      <c r="DN41" s="133">
        <v>6.4</v>
      </c>
      <c r="DO41" s="133">
        <v>16.617789999999999</v>
      </c>
      <c r="DP41" s="133">
        <v>3.6</v>
      </c>
      <c r="DQ41" s="133">
        <v>6</v>
      </c>
      <c r="DR41" s="133">
        <v>3.3</v>
      </c>
      <c r="DS41" s="133">
        <v>1.5</v>
      </c>
      <c r="DT41" s="133">
        <v>5.6</v>
      </c>
      <c r="DU41" s="133">
        <v>5</v>
      </c>
      <c r="DV41" s="133">
        <v>5.5</v>
      </c>
      <c r="DW41" s="133">
        <v>5.7</v>
      </c>
      <c r="DX41" s="133">
        <v>3.5</v>
      </c>
      <c r="DY41" s="133">
        <v>2.5</v>
      </c>
      <c r="DZ41" s="133">
        <v>10</v>
      </c>
      <c r="EA41" s="133">
        <v>12.218959999999999</v>
      </c>
      <c r="EB41" s="133">
        <v>16.813289999999999</v>
      </c>
      <c r="EC41" s="133">
        <v>19.550339999999998</v>
      </c>
      <c r="ED41" s="133">
        <v>37.57996</v>
      </c>
      <c r="EE41" s="133">
        <v>9.7669999999999995</v>
      </c>
      <c r="EF41" s="133">
        <v>8.33</v>
      </c>
      <c r="EG41" s="133">
        <v>9.6</v>
      </c>
      <c r="EH41" s="133">
        <v>10.752689999999999</v>
      </c>
      <c r="EI41" s="133">
        <v>15.640269999999999</v>
      </c>
      <c r="EJ41" s="133">
        <v>7</v>
      </c>
      <c r="EK41" s="133">
        <v>9</v>
      </c>
      <c r="EL41" s="133">
        <v>0.54</v>
      </c>
      <c r="EM41" s="133">
        <v>1.05</v>
      </c>
      <c r="EN41" s="133">
        <v>0</v>
      </c>
      <c r="EO41" s="133">
        <v>0</v>
      </c>
      <c r="EP41" s="133">
        <v>0</v>
      </c>
      <c r="EQ41" s="133">
        <v>0</v>
      </c>
      <c r="ER41" s="133">
        <v>0</v>
      </c>
      <c r="ES41" s="133">
        <v>0</v>
      </c>
      <c r="ET41" s="133">
        <v>18.658999999999999</v>
      </c>
      <c r="EU41" s="133">
        <v>59.658999999999999</v>
      </c>
      <c r="EV41" s="133">
        <v>6.1719999999999997</v>
      </c>
      <c r="EW41" s="133">
        <v>7.66</v>
      </c>
      <c r="EX41" s="133">
        <v>26.13</v>
      </c>
      <c r="EY41" s="133">
        <v>56.692999999999998</v>
      </c>
      <c r="EZ41" s="133">
        <v>2.9</v>
      </c>
      <c r="FA41" s="133">
        <v>5.5</v>
      </c>
      <c r="FB41" s="133">
        <v>15.249269999999999</v>
      </c>
      <c r="FC41" s="133">
        <v>6.12</v>
      </c>
      <c r="FD41" s="133">
        <v>9</v>
      </c>
      <c r="FE41" s="133">
        <v>27</v>
      </c>
      <c r="FF41" s="133">
        <v>18</v>
      </c>
      <c r="FG41" s="133">
        <v>7.5</v>
      </c>
      <c r="FH41" s="133"/>
      <c r="FI41" s="133"/>
      <c r="FJ41" s="133">
        <v>7280.3797199999981</v>
      </c>
      <c r="FK41" s="133">
        <v>7169.8382799999999</v>
      </c>
      <c r="FL41" s="133">
        <v>7371.64894</v>
      </c>
      <c r="FM41" s="133">
        <v>201.81066000000001</v>
      </c>
      <c r="FN41" s="133"/>
      <c r="FO41" s="133">
        <v>2723.1175499999999</v>
      </c>
      <c r="FP41" s="133">
        <v>670.40684999999996</v>
      </c>
      <c r="FQ41" s="133">
        <v>537.27053000000001</v>
      </c>
      <c r="FR41" s="133">
        <v>271.7294</v>
      </c>
      <c r="FS41" s="133">
        <v>357.63544000000002</v>
      </c>
      <c r="FT41" s="133">
        <v>478.98784999999998</v>
      </c>
      <c r="FU41" s="133">
        <v>813.36676</v>
      </c>
      <c r="FV41" s="133">
        <v>586.69653000000005</v>
      </c>
      <c r="FW41" s="133">
        <v>393.24011999999999</v>
      </c>
      <c r="FX41" s="133">
        <v>312.74689000000001</v>
      </c>
      <c r="FY41" s="133">
        <v>14.096730000000001</v>
      </c>
      <c r="FZ41" s="133">
        <v>1058.5057400000001</v>
      </c>
      <c r="GA41" s="133">
        <v>37.177250000000001</v>
      </c>
      <c r="GB41" s="133">
        <v>39.449280000000002</v>
      </c>
      <c r="GC41" s="133">
        <v>42.40851</v>
      </c>
      <c r="GD41" s="133" t="s">
        <v>364</v>
      </c>
      <c r="GE41" s="133">
        <v>2904.1244299999998</v>
      </c>
      <c r="GF41" s="133">
        <v>275.02454</v>
      </c>
      <c r="GG41" s="133">
        <v>275.02454</v>
      </c>
      <c r="GH41" s="133"/>
      <c r="GI41" s="133"/>
      <c r="GJ41" s="133">
        <v>4173.9732000000004</v>
      </c>
      <c r="GK41" s="133">
        <v>1133.10989</v>
      </c>
      <c r="GL41" s="133">
        <v>1837.2859599999999</v>
      </c>
      <c r="GM41" s="133">
        <v>227.27988999999999</v>
      </c>
      <c r="GN41" s="133"/>
      <c r="GO41" s="133">
        <v>7280.3797199999981</v>
      </c>
      <c r="GP41" s="133">
        <v>3880.5225799999989</v>
      </c>
      <c r="GQ41" s="133">
        <v>2951.624139999999</v>
      </c>
      <c r="GR41" s="133">
        <v>0</v>
      </c>
      <c r="GS41" s="133">
        <v>448.233</v>
      </c>
      <c r="GT41" s="133">
        <v>3880.5225799999989</v>
      </c>
      <c r="GU41" s="133">
        <v>2552.9986899999994</v>
      </c>
      <c r="GV41" s="133">
        <v>0</v>
      </c>
      <c r="GW41" s="133">
        <v>448.233</v>
      </c>
      <c r="GX41" s="133">
        <v>6881.7542699999985</v>
      </c>
      <c r="GY41" s="133">
        <v>0</v>
      </c>
      <c r="GZ41" s="133">
        <v>398.62544999999994</v>
      </c>
      <c r="HA41" s="133">
        <v>0</v>
      </c>
      <c r="HB41" s="133"/>
      <c r="HC41" s="133">
        <v>398.62544999999994</v>
      </c>
    </row>
    <row r="42" spans="1:211" s="60" customFormat="1" ht="12.75" x14ac:dyDescent="0.2">
      <c r="A42" s="342" t="str">
        <f>+REPROGRAMADO!B42</f>
        <v>JUE</v>
      </c>
      <c r="B42" s="71">
        <v>0.79166666666666663</v>
      </c>
      <c r="C42" s="133">
        <v>601.78490999999997</v>
      </c>
      <c r="D42" s="133">
        <v>191.76398</v>
      </c>
      <c r="E42" s="133"/>
      <c r="F42" s="133">
        <v>134.58911000000001</v>
      </c>
      <c r="G42" s="133">
        <v>80.427239999999998</v>
      </c>
      <c r="H42" s="133">
        <v>66.79759</v>
      </c>
      <c r="I42" s="133">
        <v>67.593350000000001</v>
      </c>
      <c r="J42" s="133">
        <v>27.832899999999999</v>
      </c>
      <c r="K42" s="133">
        <v>0.6</v>
      </c>
      <c r="L42" s="133"/>
      <c r="M42" s="133">
        <v>186.89757</v>
      </c>
      <c r="N42" s="133"/>
      <c r="O42" s="133"/>
      <c r="P42" s="133">
        <v>158.72166999999999</v>
      </c>
      <c r="Q42" s="133">
        <v>158.72166999999999</v>
      </c>
      <c r="R42" s="133">
        <v>158.72166999999999</v>
      </c>
      <c r="S42" s="133">
        <v>0</v>
      </c>
      <c r="T42" s="133">
        <v>0</v>
      </c>
      <c r="U42" s="133">
        <v>123</v>
      </c>
      <c r="V42" s="133">
        <v>73.019549999999995</v>
      </c>
      <c r="W42" s="133">
        <v>16.95936</v>
      </c>
      <c r="X42" s="133">
        <v>80.937160000000006</v>
      </c>
      <c r="Y42" s="133">
        <v>98</v>
      </c>
      <c r="Z42" s="133">
        <v>22.517910000000001</v>
      </c>
      <c r="AA42" s="133">
        <v>3.8533499999999998</v>
      </c>
      <c r="AB42" s="133">
        <v>4.1034499999999996</v>
      </c>
      <c r="AC42" s="133">
        <v>43.80059</v>
      </c>
      <c r="AD42" s="133">
        <v>3.2822300000000002</v>
      </c>
      <c r="AE42" s="133">
        <v>3.0992700000000002</v>
      </c>
      <c r="AF42" s="133"/>
      <c r="AG42" s="133"/>
      <c r="AH42" s="133"/>
      <c r="AI42" s="133"/>
      <c r="AJ42" s="133"/>
      <c r="AK42" s="133"/>
      <c r="AL42" s="133">
        <v>85</v>
      </c>
      <c r="AM42" s="133"/>
      <c r="AN42" s="133">
        <v>207.58768000000001</v>
      </c>
      <c r="AO42" s="133">
        <v>77.948049999999995</v>
      </c>
      <c r="AP42" s="133">
        <v>8</v>
      </c>
      <c r="AQ42" s="133">
        <v>5.67</v>
      </c>
      <c r="AR42" s="133">
        <v>88.088409999999996</v>
      </c>
      <c r="AS42" s="133">
        <v>0</v>
      </c>
      <c r="AT42" s="133">
        <v>110.41591</v>
      </c>
      <c r="AU42" s="133">
        <v>3.8466300000000002</v>
      </c>
      <c r="AV42" s="133"/>
      <c r="AW42" s="133">
        <v>21.477250000000002</v>
      </c>
      <c r="AX42" s="133">
        <v>133.61748</v>
      </c>
      <c r="AY42" s="133"/>
      <c r="AZ42" s="133"/>
      <c r="BA42" s="133"/>
      <c r="BB42" s="133"/>
      <c r="BC42" s="133"/>
      <c r="BD42" s="133"/>
      <c r="BE42" s="133"/>
      <c r="BF42" s="133">
        <v>178.52956</v>
      </c>
      <c r="BG42" s="133">
        <v>178.52956</v>
      </c>
      <c r="BH42" s="133">
        <v>178.52956</v>
      </c>
      <c r="BI42" s="133">
        <v>267.79433</v>
      </c>
      <c r="BJ42" s="133">
        <v>69.971130000000002</v>
      </c>
      <c r="BK42" s="133">
        <v>34.985570000000003</v>
      </c>
      <c r="BL42" s="133">
        <v>0</v>
      </c>
      <c r="BM42" s="133">
        <v>71.430000000000007</v>
      </c>
      <c r="BN42" s="133">
        <v>60.65</v>
      </c>
      <c r="BO42" s="133">
        <v>11.81</v>
      </c>
      <c r="BP42" s="133">
        <v>3.37</v>
      </c>
      <c r="BQ42" s="133">
        <v>6.8787000000000003</v>
      </c>
      <c r="BR42" s="133">
        <v>15.021509999999999</v>
      </c>
      <c r="BS42" s="133">
        <v>88.607860000000002</v>
      </c>
      <c r="BT42" s="133"/>
      <c r="BU42" s="133"/>
      <c r="BV42" s="133"/>
      <c r="BW42" s="133"/>
      <c r="BX42" s="133">
        <v>88.752359999999996</v>
      </c>
      <c r="BY42" s="133"/>
      <c r="BZ42" s="133">
        <v>194.44479000000001</v>
      </c>
      <c r="CA42" s="133">
        <v>194.44479000000001</v>
      </c>
      <c r="CB42" s="133">
        <v>194.44479000000001</v>
      </c>
      <c r="CC42" s="133">
        <v>291.66717999999997</v>
      </c>
      <c r="CD42" s="133">
        <v>209.70738</v>
      </c>
      <c r="CE42" s="133">
        <v>104.85369</v>
      </c>
      <c r="CF42" s="133">
        <v>283.46926000000002</v>
      </c>
      <c r="CG42" s="133">
        <v>3.2402199999999999</v>
      </c>
      <c r="CH42" s="133">
        <v>185.73103</v>
      </c>
      <c r="CI42" s="133">
        <v>185.73103</v>
      </c>
      <c r="CJ42" s="133">
        <v>185.73103</v>
      </c>
      <c r="CK42" s="133">
        <v>189.51328000000001</v>
      </c>
      <c r="CL42" s="133">
        <v>94.756640000000004</v>
      </c>
      <c r="CM42" s="133"/>
      <c r="CN42" s="133"/>
      <c r="CO42" s="133"/>
      <c r="CP42" s="133"/>
      <c r="CQ42" s="133"/>
      <c r="CR42" s="133"/>
      <c r="CS42" s="133"/>
      <c r="CT42" s="133">
        <v>51.190919999999998</v>
      </c>
      <c r="CU42" s="133">
        <v>45.107199999999999</v>
      </c>
      <c r="CV42" s="133">
        <v>15.91408</v>
      </c>
      <c r="CW42" s="133">
        <v>60.427019999999999</v>
      </c>
      <c r="CX42" s="133">
        <v>6.39</v>
      </c>
      <c r="CY42" s="133"/>
      <c r="CZ42" s="133"/>
      <c r="DA42" s="133"/>
      <c r="DB42" s="133">
        <v>30</v>
      </c>
      <c r="DC42" s="133"/>
      <c r="DD42" s="133">
        <v>13</v>
      </c>
      <c r="DE42" s="133">
        <v>15</v>
      </c>
      <c r="DF42" s="133">
        <v>2.7989999999999999</v>
      </c>
      <c r="DG42" s="133">
        <v>1.4</v>
      </c>
      <c r="DH42" s="133">
        <v>1.2</v>
      </c>
      <c r="DI42" s="133">
        <v>2.2000000000000002</v>
      </c>
      <c r="DJ42" s="133">
        <v>7.2</v>
      </c>
      <c r="DK42" s="133">
        <v>11.143700000000001</v>
      </c>
      <c r="DL42" s="133">
        <v>8</v>
      </c>
      <c r="DM42" s="133">
        <v>10.752689999999999</v>
      </c>
      <c r="DN42" s="133">
        <v>6.4</v>
      </c>
      <c r="DO42" s="133">
        <v>16.617789999999999</v>
      </c>
      <c r="DP42" s="133">
        <v>3.6</v>
      </c>
      <c r="DQ42" s="133">
        <v>6</v>
      </c>
      <c r="DR42" s="133">
        <v>3.3</v>
      </c>
      <c r="DS42" s="133">
        <v>1.5</v>
      </c>
      <c r="DT42" s="133">
        <v>5.6</v>
      </c>
      <c r="DU42" s="133">
        <v>5</v>
      </c>
      <c r="DV42" s="133">
        <v>5.5</v>
      </c>
      <c r="DW42" s="133">
        <v>5.7</v>
      </c>
      <c r="DX42" s="133">
        <v>3.5</v>
      </c>
      <c r="DY42" s="133">
        <v>2.5</v>
      </c>
      <c r="DZ42" s="133">
        <v>10</v>
      </c>
      <c r="EA42" s="133">
        <v>12.218959999999999</v>
      </c>
      <c r="EB42" s="133">
        <v>16.813289999999999</v>
      </c>
      <c r="EC42" s="133">
        <v>19.550339999999998</v>
      </c>
      <c r="ED42" s="133">
        <v>37.57996</v>
      </c>
      <c r="EE42" s="133">
        <v>10.505039999999999</v>
      </c>
      <c r="EF42" s="133">
        <v>8.33</v>
      </c>
      <c r="EG42" s="133">
        <v>9.6</v>
      </c>
      <c r="EH42" s="133">
        <v>10.752689999999999</v>
      </c>
      <c r="EI42" s="133">
        <v>15.640269999999999</v>
      </c>
      <c r="EJ42" s="133">
        <v>7</v>
      </c>
      <c r="EK42" s="133">
        <v>9</v>
      </c>
      <c r="EL42" s="133">
        <v>0.54</v>
      </c>
      <c r="EM42" s="133">
        <v>1.05</v>
      </c>
      <c r="EN42" s="133">
        <v>0</v>
      </c>
      <c r="EO42" s="133">
        <v>0</v>
      </c>
      <c r="EP42" s="133">
        <v>0</v>
      </c>
      <c r="EQ42" s="133">
        <v>0</v>
      </c>
      <c r="ER42" s="133">
        <v>0</v>
      </c>
      <c r="ES42" s="133">
        <v>0</v>
      </c>
      <c r="ET42" s="133">
        <v>19.224</v>
      </c>
      <c r="EU42" s="133">
        <v>60.25</v>
      </c>
      <c r="EV42" s="133">
        <v>6.1440000000000001</v>
      </c>
      <c r="EW42" s="133">
        <v>7.6840000000000002</v>
      </c>
      <c r="EX42" s="133">
        <v>25.619</v>
      </c>
      <c r="EY42" s="133">
        <v>52.189</v>
      </c>
      <c r="EZ42" s="133">
        <v>3.2</v>
      </c>
      <c r="FA42" s="133">
        <v>5.5</v>
      </c>
      <c r="FB42" s="133">
        <v>15.249269999999999</v>
      </c>
      <c r="FC42" s="133">
        <v>6.52</v>
      </c>
      <c r="FD42" s="133">
        <v>9.1999999999999993</v>
      </c>
      <c r="FE42" s="133">
        <v>27</v>
      </c>
      <c r="FF42" s="133">
        <v>18</v>
      </c>
      <c r="FG42" s="133">
        <v>7.5</v>
      </c>
      <c r="FH42" s="133"/>
      <c r="FI42" s="133"/>
      <c r="FJ42" s="133">
        <v>7307.9041399999987</v>
      </c>
      <c r="FK42" s="133">
        <v>7194.5820100000001</v>
      </c>
      <c r="FL42" s="133">
        <v>7400.0733700000001</v>
      </c>
      <c r="FM42" s="133">
        <v>205.49135999999999</v>
      </c>
      <c r="FN42" s="133"/>
      <c r="FO42" s="133">
        <v>2712.64851</v>
      </c>
      <c r="FP42" s="133">
        <v>678.35572000000002</v>
      </c>
      <c r="FQ42" s="133">
        <v>555.40151000000003</v>
      </c>
      <c r="FR42" s="133">
        <v>288.94648000000001</v>
      </c>
      <c r="FS42" s="133">
        <v>385.27260000000001</v>
      </c>
      <c r="FT42" s="133">
        <v>472.62700999999998</v>
      </c>
      <c r="FU42" s="133">
        <v>803.63689999999997</v>
      </c>
      <c r="FV42" s="133">
        <v>586.85721000000001</v>
      </c>
      <c r="FW42" s="133">
        <v>394.01981000000001</v>
      </c>
      <c r="FX42" s="133">
        <v>313.73264</v>
      </c>
      <c r="FY42" s="133">
        <v>-3.2355800000000001</v>
      </c>
      <c r="FZ42" s="133">
        <v>1076.1205500000001</v>
      </c>
      <c r="GA42" s="133">
        <v>37.197150000000001</v>
      </c>
      <c r="GB42" s="133">
        <v>39.599310000000003</v>
      </c>
      <c r="GC42" s="133">
        <v>42.392499999999998</v>
      </c>
      <c r="GD42" s="133" t="s">
        <v>364</v>
      </c>
      <c r="GE42" s="133">
        <v>2904.1244299999998</v>
      </c>
      <c r="GF42" s="133">
        <v>275.02454</v>
      </c>
      <c r="GG42" s="133">
        <v>275.02454</v>
      </c>
      <c r="GH42" s="133"/>
      <c r="GI42" s="133"/>
      <c r="GJ42" s="133">
        <v>4164.0710499999996</v>
      </c>
      <c r="GK42" s="133">
        <v>1171.4936700000001</v>
      </c>
      <c r="GL42" s="133">
        <v>1837.6578500000001</v>
      </c>
      <c r="GM42" s="133">
        <v>226.85079999999999</v>
      </c>
      <c r="GN42" s="133"/>
      <c r="GO42" s="133">
        <v>7307.9041399999987</v>
      </c>
      <c r="GP42" s="133">
        <v>3880.5225799999989</v>
      </c>
      <c r="GQ42" s="133">
        <v>2986.0115599999999</v>
      </c>
      <c r="GR42" s="133">
        <v>0</v>
      </c>
      <c r="GS42" s="133">
        <v>441.37000000000006</v>
      </c>
      <c r="GT42" s="133">
        <v>3880.5225799999989</v>
      </c>
      <c r="GU42" s="133">
        <v>2586.9793399999999</v>
      </c>
      <c r="GV42" s="133">
        <v>0</v>
      </c>
      <c r="GW42" s="133">
        <v>441.37000000000006</v>
      </c>
      <c r="GX42" s="133">
        <v>6908.8719199999987</v>
      </c>
      <c r="GY42" s="133">
        <v>0</v>
      </c>
      <c r="GZ42" s="133">
        <v>399.03222</v>
      </c>
      <c r="HA42" s="133">
        <v>0</v>
      </c>
      <c r="HB42" s="133"/>
      <c r="HC42" s="133">
        <v>399.03222</v>
      </c>
    </row>
    <row r="43" spans="1:211" s="60" customFormat="1" ht="12.75" x14ac:dyDescent="0.2">
      <c r="A43" s="342" t="str">
        <f>+REPROGRAMADO!B43</f>
        <v>JUE</v>
      </c>
      <c r="B43" s="71">
        <v>0.8125</v>
      </c>
      <c r="C43" s="133">
        <v>603.18352000000004</v>
      </c>
      <c r="D43" s="133">
        <v>192.20966000000001</v>
      </c>
      <c r="E43" s="133"/>
      <c r="F43" s="133">
        <v>135.52764999999999</v>
      </c>
      <c r="G43" s="133">
        <v>81.269819999999996</v>
      </c>
      <c r="H43" s="133">
        <v>67.141450000000006</v>
      </c>
      <c r="I43" s="133">
        <v>67.593350000000001</v>
      </c>
      <c r="J43" s="133">
        <v>27.976179999999999</v>
      </c>
      <c r="K43" s="133">
        <v>0.6</v>
      </c>
      <c r="L43" s="133"/>
      <c r="M43" s="133">
        <v>186.89757</v>
      </c>
      <c r="N43" s="133"/>
      <c r="O43" s="133"/>
      <c r="P43" s="133">
        <v>158.72166999999999</v>
      </c>
      <c r="Q43" s="133">
        <v>158.72166999999999</v>
      </c>
      <c r="R43" s="133">
        <v>158.72166999999999</v>
      </c>
      <c r="S43" s="133">
        <v>0</v>
      </c>
      <c r="T43" s="133">
        <v>0</v>
      </c>
      <c r="U43" s="133">
        <v>118</v>
      </c>
      <c r="V43" s="133">
        <v>73.019549999999995</v>
      </c>
      <c r="W43" s="133">
        <v>16.95936</v>
      </c>
      <c r="X43" s="133">
        <v>82.522949999999994</v>
      </c>
      <c r="Y43" s="133">
        <v>98</v>
      </c>
      <c r="Z43" s="133">
        <v>16.873899999999999</v>
      </c>
      <c r="AA43" s="133">
        <v>3.8533499999999998</v>
      </c>
      <c r="AB43" s="133">
        <v>4.1034499999999996</v>
      </c>
      <c r="AC43" s="133">
        <v>43.80059</v>
      </c>
      <c r="AD43" s="133">
        <v>3.2822300000000002</v>
      </c>
      <c r="AE43" s="133">
        <v>3.0992700000000002</v>
      </c>
      <c r="AF43" s="133"/>
      <c r="AG43" s="133"/>
      <c r="AH43" s="133"/>
      <c r="AI43" s="133"/>
      <c r="AJ43" s="133"/>
      <c r="AK43" s="133"/>
      <c r="AL43" s="133">
        <v>85</v>
      </c>
      <c r="AM43" s="133"/>
      <c r="AN43" s="133">
        <v>208.25873999999999</v>
      </c>
      <c r="AO43" s="133">
        <v>77.948049999999995</v>
      </c>
      <c r="AP43" s="133">
        <v>8</v>
      </c>
      <c r="AQ43" s="133">
        <v>5.67</v>
      </c>
      <c r="AR43" s="133">
        <v>88.088409999999996</v>
      </c>
      <c r="AS43" s="133">
        <v>0</v>
      </c>
      <c r="AT43" s="133">
        <v>110.41591</v>
      </c>
      <c r="AU43" s="133">
        <v>3.8466300000000002</v>
      </c>
      <c r="AV43" s="133"/>
      <c r="AW43" s="133">
        <v>21.477250000000002</v>
      </c>
      <c r="AX43" s="133">
        <v>133.61748</v>
      </c>
      <c r="AY43" s="133"/>
      <c r="AZ43" s="133"/>
      <c r="BA43" s="133"/>
      <c r="BB43" s="133"/>
      <c r="BC43" s="133"/>
      <c r="BD43" s="133"/>
      <c r="BE43" s="133"/>
      <c r="BF43" s="133">
        <v>178.41709</v>
      </c>
      <c r="BG43" s="133">
        <v>178.41709</v>
      </c>
      <c r="BH43" s="133">
        <v>178.41709</v>
      </c>
      <c r="BI43" s="133">
        <v>267.62563999999998</v>
      </c>
      <c r="BJ43" s="133">
        <v>69.971130000000002</v>
      </c>
      <c r="BK43" s="133">
        <v>34.985570000000003</v>
      </c>
      <c r="BL43" s="133">
        <v>0</v>
      </c>
      <c r="BM43" s="133">
        <v>71.75</v>
      </c>
      <c r="BN43" s="133">
        <v>61.01</v>
      </c>
      <c r="BO43" s="133">
        <v>11.85</v>
      </c>
      <c r="BP43" s="133">
        <v>3.37</v>
      </c>
      <c r="BQ43" s="133">
        <v>6.8787000000000003</v>
      </c>
      <c r="BR43" s="133">
        <v>15.021509999999999</v>
      </c>
      <c r="BS43" s="133">
        <v>87.316590000000005</v>
      </c>
      <c r="BT43" s="133"/>
      <c r="BU43" s="133"/>
      <c r="BV43" s="133"/>
      <c r="BW43" s="133"/>
      <c r="BX43" s="133">
        <v>86.950339999999997</v>
      </c>
      <c r="BY43" s="133"/>
      <c r="BZ43" s="133">
        <v>194.44479000000001</v>
      </c>
      <c r="CA43" s="133">
        <v>194.44479000000001</v>
      </c>
      <c r="CB43" s="133">
        <v>194.44479000000001</v>
      </c>
      <c r="CC43" s="133">
        <v>291.66717999999997</v>
      </c>
      <c r="CD43" s="133">
        <v>209.70738</v>
      </c>
      <c r="CE43" s="133">
        <v>104.85369</v>
      </c>
      <c r="CF43" s="133">
        <v>283.97125999999997</v>
      </c>
      <c r="CG43" s="133">
        <v>3.2402199999999999</v>
      </c>
      <c r="CH43" s="133">
        <v>185.73103</v>
      </c>
      <c r="CI43" s="133">
        <v>185.73103</v>
      </c>
      <c r="CJ43" s="133">
        <v>185.73103</v>
      </c>
      <c r="CK43" s="133">
        <v>189.51328000000001</v>
      </c>
      <c r="CL43" s="133">
        <v>94.756640000000004</v>
      </c>
      <c r="CM43" s="133"/>
      <c r="CN43" s="133"/>
      <c r="CO43" s="133"/>
      <c r="CP43" s="133"/>
      <c r="CQ43" s="133"/>
      <c r="CR43" s="133"/>
      <c r="CS43" s="133"/>
      <c r="CT43" s="133">
        <v>52.428310000000003</v>
      </c>
      <c r="CU43" s="133">
        <v>45.766089999999998</v>
      </c>
      <c r="CV43" s="133">
        <v>15.91408</v>
      </c>
      <c r="CW43" s="133">
        <v>60.427019999999999</v>
      </c>
      <c r="CX43" s="133">
        <v>6.39</v>
      </c>
      <c r="CY43" s="133"/>
      <c r="CZ43" s="133"/>
      <c r="DA43" s="133"/>
      <c r="DB43" s="133">
        <v>30</v>
      </c>
      <c r="DC43" s="133"/>
      <c r="DD43" s="133">
        <v>13</v>
      </c>
      <c r="DE43" s="133">
        <v>15</v>
      </c>
      <c r="DF43" s="133">
        <v>2.7989999999999999</v>
      </c>
      <c r="DG43" s="133">
        <v>1.4</v>
      </c>
      <c r="DH43" s="133">
        <v>1.2</v>
      </c>
      <c r="DI43" s="133">
        <v>2.2000000000000002</v>
      </c>
      <c r="DJ43" s="133">
        <v>7.2</v>
      </c>
      <c r="DK43" s="133">
        <v>11.143700000000001</v>
      </c>
      <c r="DL43" s="133">
        <v>8</v>
      </c>
      <c r="DM43" s="133">
        <v>10.752689999999999</v>
      </c>
      <c r="DN43" s="133">
        <v>6.4</v>
      </c>
      <c r="DO43" s="133">
        <v>16.617789999999999</v>
      </c>
      <c r="DP43" s="133">
        <v>3.6</v>
      </c>
      <c r="DQ43" s="133">
        <v>6</v>
      </c>
      <c r="DR43" s="133">
        <v>3.3</v>
      </c>
      <c r="DS43" s="133">
        <v>1.5</v>
      </c>
      <c r="DT43" s="133">
        <v>5.6</v>
      </c>
      <c r="DU43" s="133">
        <v>5</v>
      </c>
      <c r="DV43" s="133">
        <v>5.5</v>
      </c>
      <c r="DW43" s="133">
        <v>5.7</v>
      </c>
      <c r="DX43" s="133">
        <v>3.5</v>
      </c>
      <c r="DY43" s="133">
        <v>2.5</v>
      </c>
      <c r="DZ43" s="133">
        <v>10</v>
      </c>
      <c r="EA43" s="133">
        <v>12.218959999999999</v>
      </c>
      <c r="EB43" s="133">
        <v>16.813289999999999</v>
      </c>
      <c r="EC43" s="133">
        <v>19.550339999999998</v>
      </c>
      <c r="ED43" s="133">
        <v>37.57996</v>
      </c>
      <c r="EE43" s="133">
        <v>10.65849</v>
      </c>
      <c r="EF43" s="133">
        <v>8.33</v>
      </c>
      <c r="EG43" s="133">
        <v>9.6</v>
      </c>
      <c r="EH43" s="133">
        <v>10.752689999999999</v>
      </c>
      <c r="EI43" s="133">
        <v>15.640269999999999</v>
      </c>
      <c r="EJ43" s="133">
        <v>7</v>
      </c>
      <c r="EK43" s="133">
        <v>9</v>
      </c>
      <c r="EL43" s="133">
        <v>0.54</v>
      </c>
      <c r="EM43" s="133">
        <v>1.05</v>
      </c>
      <c r="EN43" s="133">
        <v>0</v>
      </c>
      <c r="EO43" s="133">
        <v>0</v>
      </c>
      <c r="EP43" s="133">
        <v>0</v>
      </c>
      <c r="EQ43" s="133">
        <v>0</v>
      </c>
      <c r="ER43" s="133">
        <v>0</v>
      </c>
      <c r="ES43" s="133">
        <v>0</v>
      </c>
      <c r="ET43" s="133">
        <v>19.044</v>
      </c>
      <c r="EU43" s="133">
        <v>58.942</v>
      </c>
      <c r="EV43" s="133">
        <v>5.883</v>
      </c>
      <c r="EW43" s="133">
        <v>7.5220000000000002</v>
      </c>
      <c r="EX43" s="133">
        <v>24.911000000000001</v>
      </c>
      <c r="EY43" s="133">
        <v>46.497999999999998</v>
      </c>
      <c r="EZ43" s="133">
        <v>3.2</v>
      </c>
      <c r="FA43" s="133">
        <v>5.5</v>
      </c>
      <c r="FB43" s="133">
        <v>15.249269999999999</v>
      </c>
      <c r="FC43" s="133">
        <v>9.36</v>
      </c>
      <c r="FD43" s="133">
        <v>9.8000000000000007</v>
      </c>
      <c r="FE43" s="133">
        <v>27</v>
      </c>
      <c r="FF43" s="133">
        <v>18</v>
      </c>
      <c r="FG43" s="133">
        <v>7.5</v>
      </c>
      <c r="FH43" s="133"/>
      <c r="FI43" s="133"/>
      <c r="FJ43" s="133">
        <v>7294.991869999998</v>
      </c>
      <c r="FK43" s="133">
        <v>7185.9470799999999</v>
      </c>
      <c r="FL43" s="133">
        <v>7390.6010800000004</v>
      </c>
      <c r="FM43" s="133">
        <v>204.654</v>
      </c>
      <c r="FN43" s="133"/>
      <c r="FO43" s="133">
        <v>2701.67931</v>
      </c>
      <c r="FP43" s="133">
        <v>679.51599999999996</v>
      </c>
      <c r="FQ43" s="133">
        <v>556.71474999999998</v>
      </c>
      <c r="FR43" s="133">
        <v>292.11757999999998</v>
      </c>
      <c r="FS43" s="133">
        <v>385.24016</v>
      </c>
      <c r="FT43" s="133">
        <v>472.44645000000003</v>
      </c>
      <c r="FU43" s="133">
        <v>803.03547000000003</v>
      </c>
      <c r="FV43" s="133">
        <v>581.69790999999998</v>
      </c>
      <c r="FW43" s="133">
        <v>390.38745999999998</v>
      </c>
      <c r="FX43" s="133">
        <v>309.52125999999998</v>
      </c>
      <c r="FY43" s="133">
        <v>-2.9251</v>
      </c>
      <c r="FZ43" s="133">
        <v>1078.1614400000001</v>
      </c>
      <c r="GA43" s="133">
        <v>37.198889999999999</v>
      </c>
      <c r="GB43" s="133">
        <v>39.615479999999998</v>
      </c>
      <c r="GC43" s="133">
        <v>42.3748</v>
      </c>
      <c r="GD43" s="133" t="s">
        <v>364</v>
      </c>
      <c r="GE43" s="133">
        <v>2904.1244299999998</v>
      </c>
      <c r="GF43" s="133">
        <v>275.02454</v>
      </c>
      <c r="GG43" s="133">
        <v>275.02454</v>
      </c>
      <c r="GH43" s="133"/>
      <c r="GI43" s="133"/>
      <c r="GJ43" s="133">
        <v>4169.7636199999997</v>
      </c>
      <c r="GK43" s="133">
        <v>1168.30825</v>
      </c>
      <c r="GL43" s="133">
        <v>1825.44461</v>
      </c>
      <c r="GM43" s="133">
        <v>227.08459999999999</v>
      </c>
      <c r="GN43" s="133"/>
      <c r="GO43" s="133">
        <v>7294.991869999998</v>
      </c>
      <c r="GP43" s="133">
        <v>3880.0164799999989</v>
      </c>
      <c r="GQ43" s="133">
        <v>2986.1953899999994</v>
      </c>
      <c r="GR43" s="133">
        <v>0</v>
      </c>
      <c r="GS43" s="133">
        <v>428.78</v>
      </c>
      <c r="GT43" s="133">
        <v>3880.0164799999989</v>
      </c>
      <c r="GU43" s="133">
        <v>2590.2564599999996</v>
      </c>
      <c r="GV43" s="133">
        <v>0</v>
      </c>
      <c r="GW43" s="133">
        <v>428.78</v>
      </c>
      <c r="GX43" s="133">
        <v>6899.0529399999987</v>
      </c>
      <c r="GY43" s="133">
        <v>0</v>
      </c>
      <c r="GZ43" s="133">
        <v>395.93892999999997</v>
      </c>
      <c r="HA43" s="133">
        <v>0</v>
      </c>
      <c r="HB43" s="133"/>
      <c r="HC43" s="133">
        <v>395.93892999999997</v>
      </c>
    </row>
    <row r="44" spans="1:211" s="60" customFormat="1" ht="12.75" x14ac:dyDescent="0.2">
      <c r="A44" s="346" t="str">
        <f>+REPROGRAMADO!B44</f>
        <v>JUE</v>
      </c>
      <c r="B44" s="75">
        <v>0.83333333333333337</v>
      </c>
      <c r="C44" s="140">
        <v>605.72571000000005</v>
      </c>
      <c r="D44" s="140">
        <v>193.01974999999999</v>
      </c>
      <c r="E44" s="140"/>
      <c r="F44" s="140">
        <v>143.49420000000001</v>
      </c>
      <c r="G44" s="140">
        <v>77.619649999999993</v>
      </c>
      <c r="H44" s="140">
        <v>68.417389999999997</v>
      </c>
      <c r="I44" s="140">
        <v>67.593350000000001</v>
      </c>
      <c r="J44" s="140">
        <v>28.507829999999998</v>
      </c>
      <c r="K44" s="140">
        <v>0.6</v>
      </c>
      <c r="L44" s="140"/>
      <c r="M44" s="140">
        <v>186.89757</v>
      </c>
      <c r="N44" s="140"/>
      <c r="O44" s="140"/>
      <c r="P44" s="140">
        <v>158.72166999999999</v>
      </c>
      <c r="Q44" s="140">
        <v>158.72166999999999</v>
      </c>
      <c r="R44" s="140">
        <v>158.72166999999999</v>
      </c>
      <c r="S44" s="140">
        <v>0</v>
      </c>
      <c r="T44" s="140">
        <v>0</v>
      </c>
      <c r="U44" s="140">
        <v>110</v>
      </c>
      <c r="V44" s="140">
        <v>73.019549999999995</v>
      </c>
      <c r="W44" s="140">
        <v>16.95936</v>
      </c>
      <c r="X44" s="140">
        <v>88.318399999999997</v>
      </c>
      <c r="Y44" s="140">
        <v>98</v>
      </c>
      <c r="Z44" s="140">
        <v>17.099060000000001</v>
      </c>
      <c r="AA44" s="140">
        <v>3.8533499999999998</v>
      </c>
      <c r="AB44" s="140">
        <v>4.1034499999999996</v>
      </c>
      <c r="AC44" s="140">
        <v>43.80059</v>
      </c>
      <c r="AD44" s="140">
        <v>3.2822300000000002</v>
      </c>
      <c r="AE44" s="140">
        <v>3.0992700000000002</v>
      </c>
      <c r="AF44" s="140"/>
      <c r="AG44" s="140"/>
      <c r="AH44" s="140"/>
      <c r="AI44" s="140"/>
      <c r="AJ44" s="140"/>
      <c r="AK44" s="140"/>
      <c r="AL44" s="140">
        <v>85</v>
      </c>
      <c r="AM44" s="140"/>
      <c r="AN44" s="140">
        <v>203.88239999999999</v>
      </c>
      <c r="AO44" s="140">
        <v>77.948049999999995</v>
      </c>
      <c r="AP44" s="140">
        <v>8</v>
      </c>
      <c r="AQ44" s="140">
        <v>5.67</v>
      </c>
      <c r="AR44" s="140">
        <v>88.088409999999996</v>
      </c>
      <c r="AS44" s="140">
        <v>0</v>
      </c>
      <c r="AT44" s="140">
        <v>110.41591</v>
      </c>
      <c r="AU44" s="140">
        <v>3.8466300000000002</v>
      </c>
      <c r="AV44" s="140"/>
      <c r="AW44" s="140">
        <v>21.477250000000002</v>
      </c>
      <c r="AX44" s="140">
        <v>133.61748</v>
      </c>
      <c r="AY44" s="140"/>
      <c r="AZ44" s="140"/>
      <c r="BA44" s="140"/>
      <c r="BB44" s="140"/>
      <c r="BC44" s="140"/>
      <c r="BD44" s="140"/>
      <c r="BE44" s="140"/>
      <c r="BF44" s="140">
        <v>178.52956</v>
      </c>
      <c r="BG44" s="140">
        <v>178.52956</v>
      </c>
      <c r="BH44" s="140">
        <v>178.52956</v>
      </c>
      <c r="BI44" s="140">
        <v>267.79433</v>
      </c>
      <c r="BJ44" s="140">
        <v>69.971130000000002</v>
      </c>
      <c r="BK44" s="140">
        <v>34.985570000000003</v>
      </c>
      <c r="BL44" s="140">
        <v>0</v>
      </c>
      <c r="BM44" s="140">
        <v>71.75</v>
      </c>
      <c r="BN44" s="140">
        <v>61.01</v>
      </c>
      <c r="BO44" s="140">
        <v>11.85</v>
      </c>
      <c r="BP44" s="140">
        <v>3.37</v>
      </c>
      <c r="BQ44" s="140">
        <v>6.8787000000000003</v>
      </c>
      <c r="BR44" s="140">
        <v>15.021509999999999</v>
      </c>
      <c r="BS44" s="140">
        <v>87.234960000000001</v>
      </c>
      <c r="BT44" s="140"/>
      <c r="BU44" s="140"/>
      <c r="BV44" s="140"/>
      <c r="BW44" s="140"/>
      <c r="BX44" s="140">
        <v>86.290639999999996</v>
      </c>
      <c r="BY44" s="140"/>
      <c r="BZ44" s="140">
        <v>194.44479000000001</v>
      </c>
      <c r="CA44" s="140">
        <v>194.44479000000001</v>
      </c>
      <c r="CB44" s="140">
        <v>194.44479000000001</v>
      </c>
      <c r="CC44" s="140">
        <v>291.66717999999997</v>
      </c>
      <c r="CD44" s="140">
        <v>209.70738</v>
      </c>
      <c r="CE44" s="140">
        <v>104.85369</v>
      </c>
      <c r="CF44" s="140">
        <v>277.43175000000002</v>
      </c>
      <c r="CG44" s="140">
        <v>3.2402199999999999</v>
      </c>
      <c r="CH44" s="140">
        <v>185.73103</v>
      </c>
      <c r="CI44" s="140">
        <v>185.73103</v>
      </c>
      <c r="CJ44" s="140">
        <v>185.73103</v>
      </c>
      <c r="CK44" s="140">
        <v>189.51328000000001</v>
      </c>
      <c r="CL44" s="140">
        <v>94.756640000000004</v>
      </c>
      <c r="CM44" s="140"/>
      <c r="CN44" s="140"/>
      <c r="CO44" s="140"/>
      <c r="CP44" s="140"/>
      <c r="CQ44" s="140"/>
      <c r="CR44" s="140"/>
      <c r="CS44" s="140"/>
      <c r="CT44" s="140">
        <v>70.643900000000002</v>
      </c>
      <c r="CU44" s="140">
        <v>42.523220000000002</v>
      </c>
      <c r="CV44" s="140">
        <v>15.91408</v>
      </c>
      <c r="CW44" s="140">
        <v>60.427019999999999</v>
      </c>
      <c r="CX44" s="140">
        <v>6.39</v>
      </c>
      <c r="CY44" s="140"/>
      <c r="CZ44" s="140"/>
      <c r="DA44" s="140"/>
      <c r="DB44" s="140">
        <v>30</v>
      </c>
      <c r="DC44" s="140"/>
      <c r="DD44" s="140">
        <v>13</v>
      </c>
      <c r="DE44" s="140">
        <v>15</v>
      </c>
      <c r="DF44" s="140">
        <v>2.7989999999999999</v>
      </c>
      <c r="DG44" s="140">
        <v>1.4</v>
      </c>
      <c r="DH44" s="140">
        <v>1.2</v>
      </c>
      <c r="DI44" s="140">
        <v>2.2000000000000002</v>
      </c>
      <c r="DJ44" s="140">
        <v>7.2</v>
      </c>
      <c r="DK44" s="140">
        <v>11.143700000000001</v>
      </c>
      <c r="DL44" s="140">
        <v>8</v>
      </c>
      <c r="DM44" s="140">
        <v>10.752689999999999</v>
      </c>
      <c r="DN44" s="140">
        <v>6.4</v>
      </c>
      <c r="DO44" s="140">
        <v>16.617789999999999</v>
      </c>
      <c r="DP44" s="140">
        <v>3.6</v>
      </c>
      <c r="DQ44" s="140">
        <v>6</v>
      </c>
      <c r="DR44" s="140">
        <v>3.3</v>
      </c>
      <c r="DS44" s="140">
        <v>1.5</v>
      </c>
      <c r="DT44" s="140">
        <v>5.6</v>
      </c>
      <c r="DU44" s="140">
        <v>5</v>
      </c>
      <c r="DV44" s="140">
        <v>5.5</v>
      </c>
      <c r="DW44" s="140">
        <v>5.7</v>
      </c>
      <c r="DX44" s="140">
        <v>3.5</v>
      </c>
      <c r="DY44" s="140">
        <v>2.5</v>
      </c>
      <c r="DZ44" s="140">
        <v>10</v>
      </c>
      <c r="EA44" s="140">
        <v>12.218959999999999</v>
      </c>
      <c r="EB44" s="140">
        <v>16.813289999999999</v>
      </c>
      <c r="EC44" s="140">
        <v>19.550339999999998</v>
      </c>
      <c r="ED44" s="140">
        <v>37.57996</v>
      </c>
      <c r="EE44" s="140">
        <v>9.9032499999999999</v>
      </c>
      <c r="EF44" s="140">
        <v>8.33</v>
      </c>
      <c r="EG44" s="140">
        <v>9.6</v>
      </c>
      <c r="EH44" s="140">
        <v>10.752689999999999</v>
      </c>
      <c r="EI44" s="140">
        <v>15.640269999999999</v>
      </c>
      <c r="EJ44" s="140">
        <v>7</v>
      </c>
      <c r="EK44" s="140">
        <v>9</v>
      </c>
      <c r="EL44" s="140">
        <v>0.54</v>
      </c>
      <c r="EM44" s="140">
        <v>1.05</v>
      </c>
      <c r="EN44" s="140">
        <v>0</v>
      </c>
      <c r="EO44" s="140">
        <v>0</v>
      </c>
      <c r="EP44" s="140">
        <v>0</v>
      </c>
      <c r="EQ44" s="140">
        <v>0</v>
      </c>
      <c r="ER44" s="140">
        <v>0</v>
      </c>
      <c r="ES44" s="140">
        <v>0</v>
      </c>
      <c r="ET44" s="140">
        <v>18.555</v>
      </c>
      <c r="EU44" s="140">
        <v>56.7</v>
      </c>
      <c r="EV44" s="140">
        <v>5.7</v>
      </c>
      <c r="EW44" s="140">
        <v>7.516</v>
      </c>
      <c r="EX44" s="140">
        <v>24.023</v>
      </c>
      <c r="EY44" s="140">
        <v>41.247999999999998</v>
      </c>
      <c r="EZ44" s="140">
        <v>3.9</v>
      </c>
      <c r="FA44" s="140">
        <v>5.5</v>
      </c>
      <c r="FB44" s="140">
        <v>15.249269999999999</v>
      </c>
      <c r="FC44" s="140">
        <v>9.36</v>
      </c>
      <c r="FD44" s="140">
        <v>10.557180000000001</v>
      </c>
      <c r="FE44" s="140">
        <v>27</v>
      </c>
      <c r="FF44" s="140">
        <v>18</v>
      </c>
      <c r="FG44" s="140">
        <v>7.5</v>
      </c>
      <c r="FH44" s="140"/>
      <c r="FI44" s="140"/>
      <c r="FJ44" s="140">
        <v>7296.4971299999988</v>
      </c>
      <c r="FK44" s="140">
        <v>7188.5361199999998</v>
      </c>
      <c r="FL44" s="140">
        <v>7393.5635300000004</v>
      </c>
      <c r="FM44" s="140">
        <v>205.02741</v>
      </c>
      <c r="FN44" s="140"/>
      <c r="FO44" s="140">
        <v>2715.37988</v>
      </c>
      <c r="FP44" s="140">
        <v>678.78639999999996</v>
      </c>
      <c r="FQ44" s="140">
        <v>551.95167000000004</v>
      </c>
      <c r="FR44" s="140">
        <v>291.53622999999999</v>
      </c>
      <c r="FS44" s="140">
        <v>382.82393999999999</v>
      </c>
      <c r="FT44" s="140">
        <v>476.71318000000002</v>
      </c>
      <c r="FU44" s="140">
        <v>814.88738999999998</v>
      </c>
      <c r="FV44" s="140">
        <v>578.28628000000003</v>
      </c>
      <c r="FW44" s="140">
        <v>388.31833999999998</v>
      </c>
      <c r="FX44" s="140">
        <v>307.36261999999999</v>
      </c>
      <c r="FY44" s="140">
        <v>-3.7277800000000001</v>
      </c>
      <c r="FZ44" s="140">
        <v>1086.55456</v>
      </c>
      <c r="GA44" s="140">
        <v>37.169280000000001</v>
      </c>
      <c r="GB44" s="140">
        <v>39.575409999999998</v>
      </c>
      <c r="GC44" s="140">
        <v>42.372309999999999</v>
      </c>
      <c r="GD44" s="140" t="s">
        <v>364</v>
      </c>
      <c r="GE44" s="140">
        <v>2904.1244299999998</v>
      </c>
      <c r="GF44" s="140">
        <v>275.02454</v>
      </c>
      <c r="GG44" s="140">
        <v>275.02454</v>
      </c>
      <c r="GH44" s="140"/>
      <c r="GI44" s="140"/>
      <c r="GJ44" s="140">
        <v>4183.3210499999996</v>
      </c>
      <c r="GK44" s="140">
        <v>1155.8795500000001</v>
      </c>
      <c r="GL44" s="140">
        <v>1822.47162</v>
      </c>
      <c r="GM44" s="140">
        <v>231.89131</v>
      </c>
      <c r="GN44" s="140"/>
      <c r="GO44" s="140">
        <v>7296.4971299999988</v>
      </c>
      <c r="GP44" s="140">
        <v>3880.5225799999989</v>
      </c>
      <c r="GQ44" s="140">
        <v>3004.2525500000002</v>
      </c>
      <c r="GR44" s="140">
        <v>0</v>
      </c>
      <c r="GS44" s="140">
        <v>411.72199999999998</v>
      </c>
      <c r="GT44" s="140">
        <v>3880.5225799999989</v>
      </c>
      <c r="GU44" s="140">
        <v>2609.0549500000002</v>
      </c>
      <c r="GV44" s="140">
        <v>0</v>
      </c>
      <c r="GW44" s="140">
        <v>411.72199999999998</v>
      </c>
      <c r="GX44" s="140">
        <v>6901.2995299999984</v>
      </c>
      <c r="GY44" s="140">
        <v>0</v>
      </c>
      <c r="GZ44" s="140">
        <v>395.19760000000002</v>
      </c>
      <c r="HA44" s="140">
        <v>0</v>
      </c>
      <c r="HB44" s="140"/>
      <c r="HC44" s="140">
        <v>395.19760000000002</v>
      </c>
    </row>
    <row r="45" spans="1:211" s="60" customFormat="1" ht="12.75" x14ac:dyDescent="0.2">
      <c r="A45" s="342" t="str">
        <f>+REPROGRAMADO!B45</f>
        <v>JUE</v>
      </c>
      <c r="B45" s="71">
        <v>0.85416666666666663</v>
      </c>
      <c r="C45" s="136">
        <v>606.06573000000003</v>
      </c>
      <c r="D45" s="136">
        <v>193.12809999999999</v>
      </c>
      <c r="E45" s="136"/>
      <c r="F45" s="136">
        <v>165.71437</v>
      </c>
      <c r="G45" s="136">
        <v>92.194699999999997</v>
      </c>
      <c r="H45" s="136">
        <v>71.789140000000003</v>
      </c>
      <c r="I45" s="136">
        <v>67.593350000000001</v>
      </c>
      <c r="J45" s="136">
        <v>29.912759999999999</v>
      </c>
      <c r="K45" s="136">
        <v>0.6</v>
      </c>
      <c r="L45" s="136"/>
      <c r="M45" s="136">
        <v>0</v>
      </c>
      <c r="N45" s="136"/>
      <c r="O45" s="136"/>
      <c r="P45" s="136">
        <v>158.72166999999999</v>
      </c>
      <c r="Q45" s="136">
        <v>158.72166999999999</v>
      </c>
      <c r="R45" s="136">
        <v>158.72166999999999</v>
      </c>
      <c r="S45" s="136">
        <v>0</v>
      </c>
      <c r="T45" s="136">
        <v>0</v>
      </c>
      <c r="U45" s="136">
        <v>97</v>
      </c>
      <c r="V45" s="136">
        <v>73.019549999999995</v>
      </c>
      <c r="W45" s="136">
        <v>16.95936</v>
      </c>
      <c r="X45" s="136">
        <v>88.961449999999999</v>
      </c>
      <c r="Y45" s="136">
        <v>98</v>
      </c>
      <c r="Z45" s="136">
        <v>25.338909999999998</v>
      </c>
      <c r="AA45" s="136">
        <v>3.8533499999999998</v>
      </c>
      <c r="AB45" s="136">
        <v>4.1034499999999996</v>
      </c>
      <c r="AC45" s="136">
        <v>43.80059</v>
      </c>
      <c r="AD45" s="136">
        <v>3.2822300000000002</v>
      </c>
      <c r="AE45" s="136">
        <v>3.0992700000000002</v>
      </c>
      <c r="AF45" s="136"/>
      <c r="AG45" s="136"/>
      <c r="AH45" s="136"/>
      <c r="AI45" s="136"/>
      <c r="AJ45" s="136"/>
      <c r="AK45" s="136"/>
      <c r="AL45" s="136">
        <v>85</v>
      </c>
      <c r="AM45" s="136"/>
      <c r="AN45" s="136">
        <v>202.94220000000001</v>
      </c>
      <c r="AO45" s="136">
        <v>77.948049999999995</v>
      </c>
      <c r="AP45" s="136">
        <v>8</v>
      </c>
      <c r="AQ45" s="136">
        <v>5.67</v>
      </c>
      <c r="AR45" s="136">
        <v>88.088409999999996</v>
      </c>
      <c r="AS45" s="136">
        <v>0</v>
      </c>
      <c r="AT45" s="136">
        <v>110.41591</v>
      </c>
      <c r="AU45" s="136">
        <v>3.8466300000000002</v>
      </c>
      <c r="AV45" s="136"/>
      <c r="AW45" s="136">
        <v>21.477250000000002</v>
      </c>
      <c r="AX45" s="136">
        <v>133.61748</v>
      </c>
      <c r="AY45" s="136"/>
      <c r="AZ45" s="136"/>
      <c r="BA45" s="136"/>
      <c r="BB45" s="136"/>
      <c r="BC45" s="136"/>
      <c r="BD45" s="136"/>
      <c r="BE45" s="136"/>
      <c r="BF45" s="136">
        <v>178.51884999999999</v>
      </c>
      <c r="BG45" s="136">
        <v>178.51884999999999</v>
      </c>
      <c r="BH45" s="136">
        <v>178.51884999999999</v>
      </c>
      <c r="BI45" s="136">
        <v>267.77828</v>
      </c>
      <c r="BJ45" s="136">
        <v>69.971130000000002</v>
      </c>
      <c r="BK45" s="136">
        <v>34.985570000000003</v>
      </c>
      <c r="BL45" s="136">
        <v>0</v>
      </c>
      <c r="BM45" s="136">
        <v>68.17</v>
      </c>
      <c r="BN45" s="136">
        <v>60.96</v>
      </c>
      <c r="BO45" s="136">
        <v>10.87</v>
      </c>
      <c r="BP45" s="136">
        <v>2.88</v>
      </c>
      <c r="BQ45" s="136">
        <v>6.8787000000000003</v>
      </c>
      <c r="BR45" s="136">
        <v>15.021509999999999</v>
      </c>
      <c r="BS45" s="136">
        <v>87.954849999999993</v>
      </c>
      <c r="BT45" s="136"/>
      <c r="BU45" s="136"/>
      <c r="BV45" s="136"/>
      <c r="BW45" s="136"/>
      <c r="BX45" s="136">
        <v>85.082300000000004</v>
      </c>
      <c r="BY45" s="136"/>
      <c r="BZ45" s="136">
        <v>194.44479000000001</v>
      </c>
      <c r="CA45" s="136">
        <v>194.44479000000001</v>
      </c>
      <c r="CB45" s="136">
        <v>194.44479000000001</v>
      </c>
      <c r="CC45" s="136">
        <v>291.66717999999997</v>
      </c>
      <c r="CD45" s="136">
        <v>209.70738</v>
      </c>
      <c r="CE45" s="136">
        <v>104.85369</v>
      </c>
      <c r="CF45" s="136">
        <v>316.52776999999998</v>
      </c>
      <c r="CG45" s="136">
        <v>3.2402199999999999</v>
      </c>
      <c r="CH45" s="136">
        <v>185.73103</v>
      </c>
      <c r="CI45" s="136">
        <v>185.73103</v>
      </c>
      <c r="CJ45" s="136">
        <v>185.73103</v>
      </c>
      <c r="CK45" s="136">
        <v>189.51328000000001</v>
      </c>
      <c r="CL45" s="136">
        <v>94.756640000000004</v>
      </c>
      <c r="CM45" s="136"/>
      <c r="CN45" s="136"/>
      <c r="CO45" s="136"/>
      <c r="CP45" s="136"/>
      <c r="CQ45" s="136"/>
      <c r="CR45" s="136"/>
      <c r="CS45" s="136"/>
      <c r="CT45" s="136">
        <v>127.84235</v>
      </c>
      <c r="CU45" s="136">
        <v>51.861910000000002</v>
      </c>
      <c r="CV45" s="136">
        <v>15.91408</v>
      </c>
      <c r="CW45" s="136">
        <v>60.427019999999999</v>
      </c>
      <c r="CX45" s="136">
        <v>6.39</v>
      </c>
      <c r="CY45" s="136"/>
      <c r="CZ45" s="136"/>
      <c r="DA45" s="136"/>
      <c r="DB45" s="136">
        <v>30</v>
      </c>
      <c r="DC45" s="136"/>
      <c r="DD45" s="136">
        <v>13</v>
      </c>
      <c r="DE45" s="136">
        <v>15</v>
      </c>
      <c r="DF45" s="136">
        <v>2.7989999999999999</v>
      </c>
      <c r="DG45" s="136">
        <v>1.4</v>
      </c>
      <c r="DH45" s="136">
        <v>1.2</v>
      </c>
      <c r="DI45" s="136">
        <v>2.2000000000000002</v>
      </c>
      <c r="DJ45" s="136">
        <v>7.2</v>
      </c>
      <c r="DK45" s="136">
        <v>11.143700000000001</v>
      </c>
      <c r="DL45" s="136">
        <v>8</v>
      </c>
      <c r="DM45" s="136">
        <v>10.752689999999999</v>
      </c>
      <c r="DN45" s="136">
        <v>6.4</v>
      </c>
      <c r="DO45" s="136">
        <v>16.617789999999999</v>
      </c>
      <c r="DP45" s="136">
        <v>3.6</v>
      </c>
      <c r="DQ45" s="136">
        <v>6</v>
      </c>
      <c r="DR45" s="136">
        <v>3.3</v>
      </c>
      <c r="DS45" s="136">
        <v>1.5</v>
      </c>
      <c r="DT45" s="136">
        <v>5.6</v>
      </c>
      <c r="DU45" s="136">
        <v>5</v>
      </c>
      <c r="DV45" s="136">
        <v>5.5</v>
      </c>
      <c r="DW45" s="136">
        <v>5.7</v>
      </c>
      <c r="DX45" s="136">
        <v>3.5</v>
      </c>
      <c r="DY45" s="136">
        <v>2.5</v>
      </c>
      <c r="DZ45" s="136">
        <v>10</v>
      </c>
      <c r="EA45" s="136">
        <v>12.218959999999999</v>
      </c>
      <c r="EB45" s="136">
        <v>16.813289999999999</v>
      </c>
      <c r="EC45" s="136">
        <v>19.550339999999998</v>
      </c>
      <c r="ED45" s="136">
        <v>37.57996</v>
      </c>
      <c r="EE45" s="136">
        <v>12.078150000000001</v>
      </c>
      <c r="EF45" s="136">
        <v>8.33</v>
      </c>
      <c r="EG45" s="136">
        <v>9.6</v>
      </c>
      <c r="EH45" s="136">
        <v>10.752689999999999</v>
      </c>
      <c r="EI45" s="136">
        <v>15.640269999999999</v>
      </c>
      <c r="EJ45" s="136">
        <v>7</v>
      </c>
      <c r="EK45" s="136">
        <v>9</v>
      </c>
      <c r="EL45" s="136">
        <v>0.54</v>
      </c>
      <c r="EM45" s="136">
        <v>1.05</v>
      </c>
      <c r="EN45" s="136">
        <v>0</v>
      </c>
      <c r="EO45" s="136">
        <v>0</v>
      </c>
      <c r="EP45" s="136">
        <v>0</v>
      </c>
      <c r="EQ45" s="136">
        <v>0</v>
      </c>
      <c r="ER45" s="136">
        <v>0</v>
      </c>
      <c r="ES45" s="136">
        <v>0</v>
      </c>
      <c r="ET45" s="136">
        <v>17.757000000000001</v>
      </c>
      <c r="EU45" s="136">
        <v>53.695999999999998</v>
      </c>
      <c r="EV45" s="136">
        <v>5.8730000000000002</v>
      </c>
      <c r="EW45" s="136">
        <v>7.9489999999999998</v>
      </c>
      <c r="EX45" s="136">
        <v>23.140999999999998</v>
      </c>
      <c r="EY45" s="136">
        <v>37.773000000000003</v>
      </c>
      <c r="EZ45" s="136">
        <v>3.8</v>
      </c>
      <c r="FA45" s="136">
        <v>5.5</v>
      </c>
      <c r="FB45" s="136">
        <v>15.249269999999999</v>
      </c>
      <c r="FC45" s="136">
        <v>9.4499999999999993</v>
      </c>
      <c r="FD45" s="136">
        <v>11.358750000000001</v>
      </c>
      <c r="FE45" s="136">
        <v>27</v>
      </c>
      <c r="FF45" s="136">
        <v>18</v>
      </c>
      <c r="FG45" s="136">
        <v>7.5</v>
      </c>
      <c r="FH45" s="136"/>
      <c r="FI45" s="136"/>
      <c r="FJ45" s="133">
        <v>7241.1809599999988</v>
      </c>
      <c r="FK45" s="133">
        <v>7132.00083</v>
      </c>
      <c r="FL45" s="133">
        <v>7339.0389400000004</v>
      </c>
      <c r="FM45" s="133">
        <v>207.03810999999999</v>
      </c>
      <c r="FN45" s="133"/>
      <c r="FO45" s="133">
        <v>2716.2974899999999</v>
      </c>
      <c r="FP45" s="133">
        <v>682.41922999999997</v>
      </c>
      <c r="FQ45" s="133">
        <v>550.94145000000003</v>
      </c>
      <c r="FR45" s="133">
        <v>285.66618</v>
      </c>
      <c r="FS45" s="133">
        <v>371.85655000000003</v>
      </c>
      <c r="FT45" s="133">
        <v>488.96958999999998</v>
      </c>
      <c r="FU45" s="133">
        <v>811.92205999999999</v>
      </c>
      <c r="FV45" s="133">
        <v>575.17894999999999</v>
      </c>
      <c r="FW45" s="133">
        <v>387.57238999999998</v>
      </c>
      <c r="FX45" s="133">
        <v>309.59703999999999</v>
      </c>
      <c r="FY45" s="133">
        <v>0.42886000000000002</v>
      </c>
      <c r="FZ45" s="133">
        <v>1132.91741</v>
      </c>
      <c r="GA45" s="133">
        <v>37.357810000000001</v>
      </c>
      <c r="GB45" s="133">
        <v>39.590479999999999</v>
      </c>
      <c r="GC45" s="133">
        <v>42.438409999999998</v>
      </c>
      <c r="GD45" s="133" t="s">
        <v>364</v>
      </c>
      <c r="GE45" s="133">
        <v>2904.1244299999998</v>
      </c>
      <c r="GF45" s="133">
        <v>275.02454</v>
      </c>
      <c r="GG45" s="133">
        <v>275.02454</v>
      </c>
      <c r="GH45" s="133"/>
      <c r="GI45" s="133"/>
      <c r="GJ45" s="133">
        <v>4145.2282699999996</v>
      </c>
      <c r="GK45" s="133">
        <v>1139.8731600000001</v>
      </c>
      <c r="GL45" s="133">
        <v>1820.3743899999999</v>
      </c>
      <c r="GM45" s="133">
        <v>233.56312</v>
      </c>
      <c r="GN45" s="133"/>
      <c r="GO45" s="133">
        <v>7241.1809599999988</v>
      </c>
      <c r="GP45" s="133">
        <v>3693.5768299999991</v>
      </c>
      <c r="GQ45" s="133">
        <v>3161.5351299999998</v>
      </c>
      <c r="GR45" s="133">
        <v>0</v>
      </c>
      <c r="GS45" s="133">
        <v>386.06900000000002</v>
      </c>
      <c r="GT45" s="133">
        <v>3693.5768299999991</v>
      </c>
      <c r="GU45" s="133">
        <v>2766.8259799999996</v>
      </c>
      <c r="GV45" s="133">
        <v>0</v>
      </c>
      <c r="GW45" s="133">
        <v>386.06900000000002</v>
      </c>
      <c r="GX45" s="133">
        <v>6846.4718099999991</v>
      </c>
      <c r="GY45" s="133">
        <v>0</v>
      </c>
      <c r="GZ45" s="133">
        <v>394.70914999999997</v>
      </c>
      <c r="HA45" s="133">
        <v>0</v>
      </c>
      <c r="HB45" s="133"/>
      <c r="HC45" s="133">
        <v>394.70914999999997</v>
      </c>
    </row>
    <row r="46" spans="1:211" s="60" customFormat="1" ht="12.75" x14ac:dyDescent="0.2">
      <c r="A46" s="342" t="str">
        <f>+REPROGRAMADO!B46</f>
        <v>JUE</v>
      </c>
      <c r="B46" s="71">
        <v>0.875</v>
      </c>
      <c r="C46" s="133">
        <v>606.06573000000003</v>
      </c>
      <c r="D46" s="133">
        <v>193.12809999999999</v>
      </c>
      <c r="E46" s="133"/>
      <c r="F46" s="133">
        <v>164.09513000000001</v>
      </c>
      <c r="G46" s="133">
        <v>91.304450000000003</v>
      </c>
      <c r="H46" s="133">
        <v>72.068460000000002</v>
      </c>
      <c r="I46" s="133">
        <v>67.593350000000001</v>
      </c>
      <c r="J46" s="133">
        <v>30.029140000000002</v>
      </c>
      <c r="K46" s="133">
        <v>0.6</v>
      </c>
      <c r="L46" s="133"/>
      <c r="M46" s="133">
        <v>0</v>
      </c>
      <c r="N46" s="133"/>
      <c r="O46" s="133"/>
      <c r="P46" s="133">
        <v>158.72166999999999</v>
      </c>
      <c r="Q46" s="133">
        <v>158.72166999999999</v>
      </c>
      <c r="R46" s="133">
        <v>158.72166999999999</v>
      </c>
      <c r="S46" s="133">
        <v>0</v>
      </c>
      <c r="T46" s="133">
        <v>0</v>
      </c>
      <c r="U46" s="133">
        <v>80</v>
      </c>
      <c r="V46" s="133">
        <v>73.019549999999995</v>
      </c>
      <c r="W46" s="133">
        <v>16.95936</v>
      </c>
      <c r="X46" s="133">
        <v>85.512169999999998</v>
      </c>
      <c r="Y46" s="133">
        <v>98</v>
      </c>
      <c r="Z46" s="133">
        <v>25.241610000000001</v>
      </c>
      <c r="AA46" s="133">
        <v>3.8533499999999998</v>
      </c>
      <c r="AB46" s="133">
        <v>4.1034499999999996</v>
      </c>
      <c r="AC46" s="133">
        <v>43.80059</v>
      </c>
      <c r="AD46" s="133">
        <v>3.2822300000000002</v>
      </c>
      <c r="AE46" s="133">
        <v>3.0992700000000002</v>
      </c>
      <c r="AF46" s="133"/>
      <c r="AG46" s="133"/>
      <c r="AH46" s="133"/>
      <c r="AI46" s="133"/>
      <c r="AJ46" s="133"/>
      <c r="AK46" s="133"/>
      <c r="AL46" s="133">
        <v>85</v>
      </c>
      <c r="AM46" s="133"/>
      <c r="AN46" s="133">
        <v>205.40716</v>
      </c>
      <c r="AO46" s="133">
        <v>77.948049999999995</v>
      </c>
      <c r="AP46" s="133">
        <v>8</v>
      </c>
      <c r="AQ46" s="133">
        <v>5.67</v>
      </c>
      <c r="AR46" s="133">
        <v>88.088409999999996</v>
      </c>
      <c r="AS46" s="133">
        <v>0</v>
      </c>
      <c r="AT46" s="133">
        <v>110.41591</v>
      </c>
      <c r="AU46" s="133">
        <v>3.8466300000000002</v>
      </c>
      <c r="AV46" s="133"/>
      <c r="AW46" s="133">
        <v>21.477250000000002</v>
      </c>
      <c r="AX46" s="133">
        <v>133.61748</v>
      </c>
      <c r="AY46" s="133"/>
      <c r="AZ46" s="133"/>
      <c r="BA46" s="133"/>
      <c r="BB46" s="133"/>
      <c r="BC46" s="133"/>
      <c r="BD46" s="133"/>
      <c r="BE46" s="133"/>
      <c r="BF46" s="133">
        <v>178.52956</v>
      </c>
      <c r="BG46" s="133">
        <v>178.52956</v>
      </c>
      <c r="BH46" s="133">
        <v>178.52956</v>
      </c>
      <c r="BI46" s="133">
        <v>267.79433</v>
      </c>
      <c r="BJ46" s="133">
        <v>69.971130000000002</v>
      </c>
      <c r="BK46" s="133">
        <v>34.985570000000003</v>
      </c>
      <c r="BL46" s="133">
        <v>0</v>
      </c>
      <c r="BM46" s="133">
        <v>68.17</v>
      </c>
      <c r="BN46" s="133">
        <v>60.96</v>
      </c>
      <c r="BO46" s="133">
        <v>10.87</v>
      </c>
      <c r="BP46" s="133">
        <v>2.88</v>
      </c>
      <c r="BQ46" s="133">
        <v>6.8787000000000003</v>
      </c>
      <c r="BR46" s="133">
        <v>15.021509999999999</v>
      </c>
      <c r="BS46" s="133">
        <v>88.753860000000003</v>
      </c>
      <c r="BT46" s="133"/>
      <c r="BU46" s="133"/>
      <c r="BV46" s="133"/>
      <c r="BW46" s="133"/>
      <c r="BX46" s="133">
        <v>83.59075</v>
      </c>
      <c r="BY46" s="133"/>
      <c r="BZ46" s="133">
        <v>194.44479000000001</v>
      </c>
      <c r="CA46" s="133">
        <v>194.44479000000001</v>
      </c>
      <c r="CB46" s="133">
        <v>194.44479000000001</v>
      </c>
      <c r="CC46" s="133">
        <v>291.66717999999997</v>
      </c>
      <c r="CD46" s="133">
        <v>209.70738</v>
      </c>
      <c r="CE46" s="133">
        <v>104.85369</v>
      </c>
      <c r="CF46" s="133">
        <v>319.2989</v>
      </c>
      <c r="CG46" s="133">
        <v>3.2402199999999999</v>
      </c>
      <c r="CH46" s="133">
        <v>185.73103</v>
      </c>
      <c r="CI46" s="133">
        <v>185.73103</v>
      </c>
      <c r="CJ46" s="133">
        <v>185.73103</v>
      </c>
      <c r="CK46" s="133">
        <v>189.51328000000001</v>
      </c>
      <c r="CL46" s="133">
        <v>94.756640000000004</v>
      </c>
      <c r="CM46" s="133"/>
      <c r="CN46" s="133"/>
      <c r="CO46" s="133"/>
      <c r="CP46" s="133"/>
      <c r="CQ46" s="133"/>
      <c r="CR46" s="133"/>
      <c r="CS46" s="133"/>
      <c r="CT46" s="133">
        <v>118.05609</v>
      </c>
      <c r="CU46" s="133">
        <v>50.725450000000002</v>
      </c>
      <c r="CV46" s="133">
        <v>15.91408</v>
      </c>
      <c r="CW46" s="133">
        <v>60.427019999999999</v>
      </c>
      <c r="CX46" s="133">
        <v>6.39</v>
      </c>
      <c r="CY46" s="133"/>
      <c r="CZ46" s="133"/>
      <c r="DA46" s="133"/>
      <c r="DB46" s="133">
        <v>30</v>
      </c>
      <c r="DC46" s="133"/>
      <c r="DD46" s="133">
        <v>13</v>
      </c>
      <c r="DE46" s="133">
        <v>15</v>
      </c>
      <c r="DF46" s="133">
        <v>2.7989999999999999</v>
      </c>
      <c r="DG46" s="133">
        <v>1.4</v>
      </c>
      <c r="DH46" s="133">
        <v>1.2</v>
      </c>
      <c r="DI46" s="133">
        <v>2.2000000000000002</v>
      </c>
      <c r="DJ46" s="133">
        <v>7.2</v>
      </c>
      <c r="DK46" s="133">
        <v>11.143700000000001</v>
      </c>
      <c r="DL46" s="133">
        <v>8</v>
      </c>
      <c r="DM46" s="133">
        <v>10.752689999999999</v>
      </c>
      <c r="DN46" s="133">
        <v>6.4</v>
      </c>
      <c r="DO46" s="133">
        <v>16.617789999999999</v>
      </c>
      <c r="DP46" s="133">
        <v>3.6</v>
      </c>
      <c r="DQ46" s="133">
        <v>6</v>
      </c>
      <c r="DR46" s="133">
        <v>3.3</v>
      </c>
      <c r="DS46" s="133">
        <v>1.5</v>
      </c>
      <c r="DT46" s="133">
        <v>5.6</v>
      </c>
      <c r="DU46" s="133">
        <v>5</v>
      </c>
      <c r="DV46" s="133">
        <v>5.5</v>
      </c>
      <c r="DW46" s="133">
        <v>5.7</v>
      </c>
      <c r="DX46" s="133">
        <v>3.5</v>
      </c>
      <c r="DY46" s="133">
        <v>2.5</v>
      </c>
      <c r="DZ46" s="133">
        <v>10</v>
      </c>
      <c r="EA46" s="133">
        <v>12.218959999999999</v>
      </c>
      <c r="EB46" s="133">
        <v>16.813289999999999</v>
      </c>
      <c r="EC46" s="133">
        <v>19.550339999999998</v>
      </c>
      <c r="ED46" s="133">
        <v>37.57996</v>
      </c>
      <c r="EE46" s="133">
        <v>11.81348</v>
      </c>
      <c r="EF46" s="133">
        <v>8.33</v>
      </c>
      <c r="EG46" s="133">
        <v>9.6</v>
      </c>
      <c r="EH46" s="133">
        <v>10.752689999999999</v>
      </c>
      <c r="EI46" s="133">
        <v>15.640269999999999</v>
      </c>
      <c r="EJ46" s="133">
        <v>7</v>
      </c>
      <c r="EK46" s="133">
        <v>9</v>
      </c>
      <c r="EL46" s="133">
        <v>0.54</v>
      </c>
      <c r="EM46" s="133">
        <v>1.05</v>
      </c>
      <c r="EN46" s="133">
        <v>0</v>
      </c>
      <c r="EO46" s="133">
        <v>0</v>
      </c>
      <c r="EP46" s="133">
        <v>0</v>
      </c>
      <c r="EQ46" s="133">
        <v>0</v>
      </c>
      <c r="ER46" s="133">
        <v>0</v>
      </c>
      <c r="ES46" s="133">
        <v>0</v>
      </c>
      <c r="ET46" s="133">
        <v>16.954999999999998</v>
      </c>
      <c r="EU46" s="133">
        <v>50.591000000000001</v>
      </c>
      <c r="EV46" s="133">
        <v>5.931</v>
      </c>
      <c r="EW46" s="133">
        <v>8.1969999999999992</v>
      </c>
      <c r="EX46" s="133">
        <v>22.373999999999999</v>
      </c>
      <c r="EY46" s="133">
        <v>34.298999999999999</v>
      </c>
      <c r="EZ46" s="133">
        <v>3.5</v>
      </c>
      <c r="FA46" s="133">
        <v>5.5</v>
      </c>
      <c r="FB46" s="133">
        <v>15.249269999999999</v>
      </c>
      <c r="FC46" s="133">
        <v>9.5299999999999994</v>
      </c>
      <c r="FD46" s="133">
        <v>11.358750000000001</v>
      </c>
      <c r="FE46" s="133">
        <v>27</v>
      </c>
      <c r="FF46" s="133">
        <v>18</v>
      </c>
      <c r="FG46" s="133">
        <v>7.5</v>
      </c>
      <c r="FH46" s="133"/>
      <c r="FI46" s="133"/>
      <c r="FJ46" s="133">
        <v>7204.0829299999978</v>
      </c>
      <c r="FK46" s="133">
        <v>7094.7954099999997</v>
      </c>
      <c r="FL46" s="133">
        <v>7301.7208799999999</v>
      </c>
      <c r="FM46" s="133">
        <v>206.92546999999999</v>
      </c>
      <c r="FN46" s="133"/>
      <c r="FO46" s="133">
        <v>2725.41266</v>
      </c>
      <c r="FP46" s="133">
        <v>679.18183999999997</v>
      </c>
      <c r="FQ46" s="133">
        <v>547.61802999999998</v>
      </c>
      <c r="FR46" s="133">
        <v>281.33868999999999</v>
      </c>
      <c r="FS46" s="133">
        <v>370.78122999999999</v>
      </c>
      <c r="FT46" s="133">
        <v>497.20404000000002</v>
      </c>
      <c r="FU46" s="133">
        <v>822.19372999999996</v>
      </c>
      <c r="FV46" s="133">
        <v>572.84437000000003</v>
      </c>
      <c r="FW46" s="133">
        <v>386.99608000000001</v>
      </c>
      <c r="FX46" s="133">
        <v>311.57812999999999</v>
      </c>
      <c r="FY46" s="133">
        <v>1.8258300000000001</v>
      </c>
      <c r="FZ46" s="133">
        <v>1122.7828099999999</v>
      </c>
      <c r="GA46" s="133">
        <v>37.34975</v>
      </c>
      <c r="GB46" s="133">
        <v>39.600189999999998</v>
      </c>
      <c r="GC46" s="133">
        <v>42.457410000000003</v>
      </c>
      <c r="GD46" s="133" t="s">
        <v>364</v>
      </c>
      <c r="GE46" s="133">
        <v>2904.1244299999998</v>
      </c>
      <c r="GF46" s="133">
        <v>275.02454</v>
      </c>
      <c r="GG46" s="133">
        <v>275.02454</v>
      </c>
      <c r="GH46" s="133"/>
      <c r="GI46" s="133"/>
      <c r="GJ46" s="133">
        <v>4100.70147</v>
      </c>
      <c r="GK46" s="133">
        <v>1147.8598400000001</v>
      </c>
      <c r="GL46" s="133">
        <v>1816.7128399999999</v>
      </c>
      <c r="GM46" s="133">
        <v>236.44673</v>
      </c>
      <c r="GN46" s="133"/>
      <c r="GO46" s="133">
        <v>7204.0829299999978</v>
      </c>
      <c r="GP46" s="133">
        <v>3693.6250099999988</v>
      </c>
      <c r="GQ46" s="133">
        <v>3149.2309199999991</v>
      </c>
      <c r="GR46" s="133">
        <v>0</v>
      </c>
      <c r="GS46" s="133">
        <v>361.22700000000003</v>
      </c>
      <c r="GT46" s="133">
        <v>3693.6250099999988</v>
      </c>
      <c r="GU46" s="133">
        <v>2755.2143099999998</v>
      </c>
      <c r="GV46" s="133">
        <v>0</v>
      </c>
      <c r="GW46" s="133">
        <v>361.22700000000003</v>
      </c>
      <c r="GX46" s="133">
        <v>6810.066319999999</v>
      </c>
      <c r="GY46" s="133">
        <v>0</v>
      </c>
      <c r="GZ46" s="133">
        <v>394.01660999999996</v>
      </c>
      <c r="HA46" s="133">
        <v>0</v>
      </c>
      <c r="HB46" s="133"/>
      <c r="HC46" s="133">
        <v>394.01660999999996</v>
      </c>
    </row>
    <row r="47" spans="1:211" s="60" customFormat="1" ht="12.75" x14ac:dyDescent="0.2">
      <c r="A47" s="342" t="str">
        <f>+REPROGRAMADO!B47</f>
        <v>JUE</v>
      </c>
      <c r="B47" s="71">
        <v>0.89583333333333337</v>
      </c>
      <c r="C47" s="133">
        <v>606.06573000000003</v>
      </c>
      <c r="D47" s="133">
        <v>193.12809999999999</v>
      </c>
      <c r="E47" s="133"/>
      <c r="F47" s="133">
        <v>170.44087999999999</v>
      </c>
      <c r="G47" s="133">
        <v>93.561049999999994</v>
      </c>
      <c r="H47" s="133">
        <v>72.37388</v>
      </c>
      <c r="I47" s="133">
        <v>67.593350000000001</v>
      </c>
      <c r="J47" s="133">
        <v>30.156400000000001</v>
      </c>
      <c r="K47" s="133">
        <v>0.6</v>
      </c>
      <c r="L47" s="133"/>
      <c r="M47" s="133">
        <v>0</v>
      </c>
      <c r="N47" s="133"/>
      <c r="O47" s="133"/>
      <c r="P47" s="133">
        <v>158.72166999999999</v>
      </c>
      <c r="Q47" s="133">
        <v>158.72166999999999</v>
      </c>
      <c r="R47" s="133">
        <v>158.72166999999999</v>
      </c>
      <c r="S47" s="133">
        <v>0</v>
      </c>
      <c r="T47" s="133">
        <v>0</v>
      </c>
      <c r="U47" s="133">
        <v>65</v>
      </c>
      <c r="V47" s="133">
        <v>73.019549999999995</v>
      </c>
      <c r="W47" s="133">
        <v>16.95936</v>
      </c>
      <c r="X47" s="133">
        <v>84.601519999999994</v>
      </c>
      <c r="Y47" s="133">
        <v>98</v>
      </c>
      <c r="Z47" s="133">
        <v>23.479050000000001</v>
      </c>
      <c r="AA47" s="133">
        <v>3.8533499999999998</v>
      </c>
      <c r="AB47" s="133">
        <v>4.1034499999999996</v>
      </c>
      <c r="AC47" s="133">
        <v>43.80059</v>
      </c>
      <c r="AD47" s="133">
        <v>3.2822300000000002</v>
      </c>
      <c r="AE47" s="133">
        <v>3.0992700000000002</v>
      </c>
      <c r="AF47" s="133"/>
      <c r="AG47" s="133"/>
      <c r="AH47" s="133"/>
      <c r="AI47" s="133"/>
      <c r="AJ47" s="133"/>
      <c r="AK47" s="133"/>
      <c r="AL47" s="133">
        <v>85</v>
      </c>
      <c r="AM47" s="133"/>
      <c r="AN47" s="133">
        <v>204.10713000000001</v>
      </c>
      <c r="AO47" s="133">
        <v>77.948049999999995</v>
      </c>
      <c r="AP47" s="133">
        <v>8</v>
      </c>
      <c r="AQ47" s="133">
        <v>5.67</v>
      </c>
      <c r="AR47" s="133">
        <v>88.088409999999996</v>
      </c>
      <c r="AS47" s="133">
        <v>0</v>
      </c>
      <c r="AT47" s="133">
        <v>110.41591</v>
      </c>
      <c r="AU47" s="133">
        <v>3.8466300000000002</v>
      </c>
      <c r="AV47" s="133"/>
      <c r="AW47" s="133">
        <v>21.477250000000002</v>
      </c>
      <c r="AX47" s="133">
        <v>133.61748</v>
      </c>
      <c r="AY47" s="133"/>
      <c r="AZ47" s="133"/>
      <c r="BA47" s="133"/>
      <c r="BB47" s="133"/>
      <c r="BC47" s="133"/>
      <c r="BD47" s="133"/>
      <c r="BE47" s="133"/>
      <c r="BF47" s="133">
        <v>178.52956</v>
      </c>
      <c r="BG47" s="133">
        <v>178.52956</v>
      </c>
      <c r="BH47" s="133">
        <v>178.52956</v>
      </c>
      <c r="BI47" s="133">
        <v>267.79433</v>
      </c>
      <c r="BJ47" s="133">
        <v>69.971130000000002</v>
      </c>
      <c r="BK47" s="133">
        <v>34.985570000000003</v>
      </c>
      <c r="BL47" s="133">
        <v>0</v>
      </c>
      <c r="BM47" s="133">
        <v>63.22</v>
      </c>
      <c r="BN47" s="133">
        <v>58.95</v>
      </c>
      <c r="BO47" s="133">
        <v>9.77</v>
      </c>
      <c r="BP47" s="133">
        <v>2.41</v>
      </c>
      <c r="BQ47" s="133">
        <v>6.8787000000000003</v>
      </c>
      <c r="BR47" s="133">
        <v>15.021509999999999</v>
      </c>
      <c r="BS47" s="133">
        <v>86.882080000000002</v>
      </c>
      <c r="BT47" s="133"/>
      <c r="BU47" s="133"/>
      <c r="BV47" s="133"/>
      <c r="BW47" s="133"/>
      <c r="BX47" s="133">
        <v>81.245260000000002</v>
      </c>
      <c r="BY47" s="133"/>
      <c r="BZ47" s="133">
        <v>194.44479000000001</v>
      </c>
      <c r="CA47" s="133">
        <v>194.44479000000001</v>
      </c>
      <c r="CB47" s="133">
        <v>194.44479000000001</v>
      </c>
      <c r="CC47" s="133">
        <v>291.66717999999997</v>
      </c>
      <c r="CD47" s="133">
        <v>209.70738</v>
      </c>
      <c r="CE47" s="133">
        <v>104.85369</v>
      </c>
      <c r="CF47" s="133">
        <v>330.79816</v>
      </c>
      <c r="CG47" s="133">
        <v>3.2402199999999999</v>
      </c>
      <c r="CH47" s="133">
        <v>185.73103</v>
      </c>
      <c r="CI47" s="133">
        <v>185.73103</v>
      </c>
      <c r="CJ47" s="133">
        <v>185.73103</v>
      </c>
      <c r="CK47" s="133">
        <v>189.51328000000001</v>
      </c>
      <c r="CL47" s="133">
        <v>94.756640000000004</v>
      </c>
      <c r="CM47" s="133"/>
      <c r="CN47" s="133"/>
      <c r="CO47" s="133"/>
      <c r="CP47" s="133"/>
      <c r="CQ47" s="133"/>
      <c r="CR47" s="133"/>
      <c r="CS47" s="133"/>
      <c r="CT47" s="133">
        <v>115.82604000000001</v>
      </c>
      <c r="CU47" s="133">
        <v>51.15119</v>
      </c>
      <c r="CV47" s="133">
        <v>15.91408</v>
      </c>
      <c r="CW47" s="133">
        <v>60.427019999999999</v>
      </c>
      <c r="CX47" s="133">
        <v>6.39</v>
      </c>
      <c r="CY47" s="133"/>
      <c r="CZ47" s="133"/>
      <c r="DA47" s="133"/>
      <c r="DB47" s="133">
        <v>30</v>
      </c>
      <c r="DC47" s="133"/>
      <c r="DD47" s="133">
        <v>13</v>
      </c>
      <c r="DE47" s="133">
        <v>15</v>
      </c>
      <c r="DF47" s="133">
        <v>2.7989999999999999</v>
      </c>
      <c r="DG47" s="133">
        <v>1.4</v>
      </c>
      <c r="DH47" s="133">
        <v>1.2</v>
      </c>
      <c r="DI47" s="133">
        <v>2.2000000000000002</v>
      </c>
      <c r="DJ47" s="133">
        <v>7.2</v>
      </c>
      <c r="DK47" s="133">
        <v>11.143700000000001</v>
      </c>
      <c r="DL47" s="133">
        <v>8</v>
      </c>
      <c r="DM47" s="133">
        <v>10.752689999999999</v>
      </c>
      <c r="DN47" s="133">
        <v>6.4</v>
      </c>
      <c r="DO47" s="133">
        <v>16.617789999999999</v>
      </c>
      <c r="DP47" s="133">
        <v>3.6</v>
      </c>
      <c r="DQ47" s="133">
        <v>6</v>
      </c>
      <c r="DR47" s="133">
        <v>3.3</v>
      </c>
      <c r="DS47" s="133">
        <v>1.5</v>
      </c>
      <c r="DT47" s="133">
        <v>5.6</v>
      </c>
      <c r="DU47" s="133">
        <v>5</v>
      </c>
      <c r="DV47" s="133">
        <v>5.5</v>
      </c>
      <c r="DW47" s="133">
        <v>5.7</v>
      </c>
      <c r="DX47" s="133">
        <v>3.5</v>
      </c>
      <c r="DY47" s="133">
        <v>2.5</v>
      </c>
      <c r="DZ47" s="133">
        <v>10</v>
      </c>
      <c r="EA47" s="133">
        <v>12.218959999999999</v>
      </c>
      <c r="EB47" s="133">
        <v>16.813289999999999</v>
      </c>
      <c r="EC47" s="133">
        <v>19.550339999999998</v>
      </c>
      <c r="ED47" s="133">
        <v>37.57996</v>
      </c>
      <c r="EE47" s="133">
        <v>11.91263</v>
      </c>
      <c r="EF47" s="133">
        <v>8.33</v>
      </c>
      <c r="EG47" s="133">
        <v>9.6</v>
      </c>
      <c r="EH47" s="133">
        <v>10.752689999999999</v>
      </c>
      <c r="EI47" s="133">
        <v>15.640269999999999</v>
      </c>
      <c r="EJ47" s="133">
        <v>7</v>
      </c>
      <c r="EK47" s="133">
        <v>9</v>
      </c>
      <c r="EL47" s="133">
        <v>0.54</v>
      </c>
      <c r="EM47" s="133">
        <v>1.05</v>
      </c>
      <c r="EN47" s="133">
        <v>0</v>
      </c>
      <c r="EO47" s="133">
        <v>0</v>
      </c>
      <c r="EP47" s="133">
        <v>0</v>
      </c>
      <c r="EQ47" s="133">
        <v>0</v>
      </c>
      <c r="ER47" s="133">
        <v>0</v>
      </c>
      <c r="ES47" s="133">
        <v>0</v>
      </c>
      <c r="ET47" s="133">
        <v>16.157</v>
      </c>
      <c r="EU47" s="133">
        <v>47.551000000000002</v>
      </c>
      <c r="EV47" s="133">
        <v>5.5439999999999996</v>
      </c>
      <c r="EW47" s="133">
        <v>7.8310000000000004</v>
      </c>
      <c r="EX47" s="133">
        <v>22.08</v>
      </c>
      <c r="EY47" s="133">
        <v>30.25</v>
      </c>
      <c r="EZ47" s="133">
        <v>3.4</v>
      </c>
      <c r="FA47" s="133">
        <v>5.5</v>
      </c>
      <c r="FB47" s="133">
        <v>15.249269999999999</v>
      </c>
      <c r="FC47" s="133">
        <v>9.81</v>
      </c>
      <c r="FD47" s="133">
        <v>11.358750000000001</v>
      </c>
      <c r="FE47" s="133">
        <v>27</v>
      </c>
      <c r="FF47" s="133">
        <v>18</v>
      </c>
      <c r="FG47" s="133">
        <v>7.5</v>
      </c>
      <c r="FH47" s="133"/>
      <c r="FI47" s="133"/>
      <c r="FJ47" s="133">
        <v>7182.2575499999984</v>
      </c>
      <c r="FK47" s="133">
        <v>7072.99136</v>
      </c>
      <c r="FL47" s="133">
        <v>7280.0755300000001</v>
      </c>
      <c r="FM47" s="133">
        <v>207.08417</v>
      </c>
      <c r="FN47" s="133"/>
      <c r="FO47" s="133">
        <v>2725.4426400000002</v>
      </c>
      <c r="FP47" s="133">
        <v>679.10526000000004</v>
      </c>
      <c r="FQ47" s="133">
        <v>546.09181999999998</v>
      </c>
      <c r="FR47" s="133">
        <v>282.75596999999999</v>
      </c>
      <c r="FS47" s="133">
        <v>387.18925999999999</v>
      </c>
      <c r="FT47" s="133">
        <v>504.91034999999999</v>
      </c>
      <c r="FU47" s="133">
        <v>828.66501000000005</v>
      </c>
      <c r="FV47" s="133">
        <v>565.92174999999997</v>
      </c>
      <c r="FW47" s="133">
        <v>382.44492000000002</v>
      </c>
      <c r="FX47" s="133">
        <v>308.75027999999998</v>
      </c>
      <c r="FY47" s="133">
        <v>10.353300000000001</v>
      </c>
      <c r="FZ47" s="133">
        <v>1108.6017199999999</v>
      </c>
      <c r="GA47" s="133">
        <v>37.345010000000002</v>
      </c>
      <c r="GB47" s="133">
        <v>39.655290000000001</v>
      </c>
      <c r="GC47" s="133">
        <v>42.461449999999999</v>
      </c>
      <c r="GD47" s="133" t="s">
        <v>364</v>
      </c>
      <c r="GE47" s="133">
        <v>2904.1244299999998</v>
      </c>
      <c r="GF47" s="133">
        <v>275.02454</v>
      </c>
      <c r="GG47" s="133">
        <v>275.02454</v>
      </c>
      <c r="GH47" s="133"/>
      <c r="GI47" s="133"/>
      <c r="GJ47" s="133">
        <v>4076.2413999999999</v>
      </c>
      <c r="GK47" s="133">
        <v>1163.93614</v>
      </c>
      <c r="GL47" s="133">
        <v>1803.2143100000001</v>
      </c>
      <c r="GM47" s="133">
        <v>236.68368000000001</v>
      </c>
      <c r="GN47" s="133"/>
      <c r="GO47" s="133">
        <v>7182.2575499999984</v>
      </c>
      <c r="GP47" s="133">
        <v>3693.6250099999988</v>
      </c>
      <c r="GQ47" s="133">
        <v>3159.8695399999997</v>
      </c>
      <c r="GR47" s="133">
        <v>0</v>
      </c>
      <c r="GS47" s="133">
        <v>328.76300000000003</v>
      </c>
      <c r="GT47" s="133">
        <v>3693.6250099999988</v>
      </c>
      <c r="GU47" s="133">
        <v>2770.0701999999997</v>
      </c>
      <c r="GV47" s="133">
        <v>0</v>
      </c>
      <c r="GW47" s="133">
        <v>328.76300000000003</v>
      </c>
      <c r="GX47" s="133">
        <v>6792.458209999998</v>
      </c>
      <c r="GY47" s="133">
        <v>0</v>
      </c>
      <c r="GZ47" s="133">
        <v>389.79933999999997</v>
      </c>
      <c r="HA47" s="133">
        <v>0</v>
      </c>
      <c r="HB47" s="133"/>
      <c r="HC47" s="133">
        <v>389.79933999999997</v>
      </c>
    </row>
    <row r="48" spans="1:211" s="60" customFormat="1" ht="12.75" x14ac:dyDescent="0.2">
      <c r="A48" s="342" t="str">
        <f>+REPROGRAMADO!B48</f>
        <v>JUE</v>
      </c>
      <c r="B48" s="71">
        <v>0.91666666666666663</v>
      </c>
      <c r="C48" s="133">
        <v>606.06573000000003</v>
      </c>
      <c r="D48" s="133">
        <v>193.12809999999999</v>
      </c>
      <c r="E48" s="133"/>
      <c r="F48" s="133">
        <v>164.05966000000001</v>
      </c>
      <c r="G48" s="133">
        <v>90.382040000000003</v>
      </c>
      <c r="H48" s="133">
        <v>70.443860000000001</v>
      </c>
      <c r="I48" s="133">
        <v>67.593350000000001</v>
      </c>
      <c r="J48" s="133">
        <v>29.352209999999999</v>
      </c>
      <c r="K48" s="133">
        <v>0.6</v>
      </c>
      <c r="L48" s="133"/>
      <c r="M48" s="133">
        <v>0</v>
      </c>
      <c r="N48" s="133"/>
      <c r="O48" s="133"/>
      <c r="P48" s="133">
        <v>158.72166999999999</v>
      </c>
      <c r="Q48" s="133">
        <v>158.72166999999999</v>
      </c>
      <c r="R48" s="133">
        <v>158.72166999999999</v>
      </c>
      <c r="S48" s="133">
        <v>0</v>
      </c>
      <c r="T48" s="133">
        <v>0</v>
      </c>
      <c r="U48" s="133">
        <v>54</v>
      </c>
      <c r="V48" s="133">
        <v>73.019549999999995</v>
      </c>
      <c r="W48" s="133">
        <v>16.95936</v>
      </c>
      <c r="X48" s="133">
        <v>67.565529999999995</v>
      </c>
      <c r="Y48" s="133">
        <v>98</v>
      </c>
      <c r="Z48" s="133">
        <v>20.78463</v>
      </c>
      <c r="AA48" s="133">
        <v>3.8533499999999998</v>
      </c>
      <c r="AB48" s="133">
        <v>4.1034499999999996</v>
      </c>
      <c r="AC48" s="133">
        <v>43.80059</v>
      </c>
      <c r="AD48" s="133">
        <v>3.2822300000000002</v>
      </c>
      <c r="AE48" s="133">
        <v>3.0992700000000002</v>
      </c>
      <c r="AF48" s="133"/>
      <c r="AG48" s="133"/>
      <c r="AH48" s="133"/>
      <c r="AI48" s="133"/>
      <c r="AJ48" s="133"/>
      <c r="AK48" s="133"/>
      <c r="AL48" s="133">
        <v>85</v>
      </c>
      <c r="AM48" s="133"/>
      <c r="AN48" s="133">
        <v>190.91416000000001</v>
      </c>
      <c r="AO48" s="133">
        <v>77.948049999999995</v>
      </c>
      <c r="AP48" s="133">
        <v>8</v>
      </c>
      <c r="AQ48" s="133">
        <v>5.67</v>
      </c>
      <c r="AR48" s="133">
        <v>88.088409999999996</v>
      </c>
      <c r="AS48" s="133">
        <v>0</v>
      </c>
      <c r="AT48" s="133">
        <v>110.41591</v>
      </c>
      <c r="AU48" s="133">
        <v>3.8466300000000002</v>
      </c>
      <c r="AV48" s="133"/>
      <c r="AW48" s="133">
        <v>21.477250000000002</v>
      </c>
      <c r="AX48" s="133">
        <v>133.61748</v>
      </c>
      <c r="AY48" s="133"/>
      <c r="AZ48" s="133"/>
      <c r="BA48" s="133"/>
      <c r="BB48" s="133"/>
      <c r="BC48" s="133"/>
      <c r="BD48" s="133"/>
      <c r="BE48" s="133"/>
      <c r="BF48" s="133">
        <v>178.52956</v>
      </c>
      <c r="BG48" s="133">
        <v>178.52956</v>
      </c>
      <c r="BH48" s="133">
        <v>178.52956</v>
      </c>
      <c r="BI48" s="133">
        <v>267.79433</v>
      </c>
      <c r="BJ48" s="133">
        <v>69.971130000000002</v>
      </c>
      <c r="BK48" s="133">
        <v>34.985570000000003</v>
      </c>
      <c r="BL48" s="133">
        <v>0</v>
      </c>
      <c r="BM48" s="133">
        <v>63.22</v>
      </c>
      <c r="BN48" s="133">
        <v>58.95</v>
      </c>
      <c r="BO48" s="133">
        <v>9.77</v>
      </c>
      <c r="BP48" s="133">
        <v>2.41</v>
      </c>
      <c r="BQ48" s="133">
        <v>6.8787000000000003</v>
      </c>
      <c r="BR48" s="133">
        <v>15.021509999999999</v>
      </c>
      <c r="BS48" s="133">
        <v>92.206649999999996</v>
      </c>
      <c r="BT48" s="133"/>
      <c r="BU48" s="133"/>
      <c r="BV48" s="133"/>
      <c r="BW48" s="133"/>
      <c r="BX48" s="133">
        <v>77.927310000000006</v>
      </c>
      <c r="BY48" s="133"/>
      <c r="BZ48" s="133">
        <v>194.44479000000001</v>
      </c>
      <c r="CA48" s="133">
        <v>194.44479000000001</v>
      </c>
      <c r="CB48" s="133">
        <v>194.44479000000001</v>
      </c>
      <c r="CC48" s="133">
        <v>291.66717999999997</v>
      </c>
      <c r="CD48" s="133">
        <v>209.70738</v>
      </c>
      <c r="CE48" s="133">
        <v>104.85369</v>
      </c>
      <c r="CF48" s="133">
        <v>344.40535999999997</v>
      </c>
      <c r="CG48" s="133">
        <v>3.2402199999999999</v>
      </c>
      <c r="CH48" s="133">
        <v>185.73103</v>
      </c>
      <c r="CI48" s="133">
        <v>185.73103</v>
      </c>
      <c r="CJ48" s="133">
        <v>185.73103</v>
      </c>
      <c r="CK48" s="133">
        <v>189.51328000000001</v>
      </c>
      <c r="CL48" s="133">
        <v>94.756640000000004</v>
      </c>
      <c r="CM48" s="133"/>
      <c r="CN48" s="133"/>
      <c r="CO48" s="133"/>
      <c r="CP48" s="133"/>
      <c r="CQ48" s="133"/>
      <c r="CR48" s="133"/>
      <c r="CS48" s="133"/>
      <c r="CT48" s="133">
        <v>107.56945</v>
      </c>
      <c r="CU48" s="133">
        <v>46.648029999999999</v>
      </c>
      <c r="CV48" s="133">
        <v>15.91408</v>
      </c>
      <c r="CW48" s="133">
        <v>60.427019999999999</v>
      </c>
      <c r="CX48" s="133">
        <v>6.39</v>
      </c>
      <c r="CY48" s="133"/>
      <c r="CZ48" s="133"/>
      <c r="DA48" s="133"/>
      <c r="DB48" s="133">
        <v>30</v>
      </c>
      <c r="DC48" s="133"/>
      <c r="DD48" s="133">
        <v>13</v>
      </c>
      <c r="DE48" s="133">
        <v>15</v>
      </c>
      <c r="DF48" s="133">
        <v>2.7989999999999999</v>
      </c>
      <c r="DG48" s="133">
        <v>1.4</v>
      </c>
      <c r="DH48" s="133">
        <v>1.2</v>
      </c>
      <c r="DI48" s="133">
        <v>2.2000000000000002</v>
      </c>
      <c r="DJ48" s="133">
        <v>7.2</v>
      </c>
      <c r="DK48" s="133">
        <v>11.143700000000001</v>
      </c>
      <c r="DL48" s="133">
        <v>8</v>
      </c>
      <c r="DM48" s="133">
        <v>10.752689999999999</v>
      </c>
      <c r="DN48" s="133">
        <v>6.4</v>
      </c>
      <c r="DO48" s="133">
        <v>16.617789999999999</v>
      </c>
      <c r="DP48" s="133">
        <v>3.6</v>
      </c>
      <c r="DQ48" s="133">
        <v>6</v>
      </c>
      <c r="DR48" s="133">
        <v>3.3</v>
      </c>
      <c r="DS48" s="133">
        <v>1.5</v>
      </c>
      <c r="DT48" s="133">
        <v>5.6</v>
      </c>
      <c r="DU48" s="133">
        <v>5</v>
      </c>
      <c r="DV48" s="133">
        <v>5.5</v>
      </c>
      <c r="DW48" s="133">
        <v>5.7</v>
      </c>
      <c r="DX48" s="133">
        <v>3.5</v>
      </c>
      <c r="DY48" s="133">
        <v>2.5</v>
      </c>
      <c r="DZ48" s="133">
        <v>10</v>
      </c>
      <c r="EA48" s="133">
        <v>12.218959999999999</v>
      </c>
      <c r="EB48" s="133">
        <v>16.813289999999999</v>
      </c>
      <c r="EC48" s="133">
        <v>19.550339999999998</v>
      </c>
      <c r="ED48" s="133">
        <v>37.57996</v>
      </c>
      <c r="EE48" s="133">
        <v>10.86388</v>
      </c>
      <c r="EF48" s="133">
        <v>8.33</v>
      </c>
      <c r="EG48" s="133">
        <v>9.6</v>
      </c>
      <c r="EH48" s="133">
        <v>10.752689999999999</v>
      </c>
      <c r="EI48" s="133">
        <v>15.640269999999999</v>
      </c>
      <c r="EJ48" s="133">
        <v>7</v>
      </c>
      <c r="EK48" s="133">
        <v>9</v>
      </c>
      <c r="EL48" s="133">
        <v>0.54</v>
      </c>
      <c r="EM48" s="133">
        <v>1.05</v>
      </c>
      <c r="EN48" s="133">
        <v>0</v>
      </c>
      <c r="EO48" s="133">
        <v>0</v>
      </c>
      <c r="EP48" s="133">
        <v>0</v>
      </c>
      <c r="EQ48" s="133">
        <v>0</v>
      </c>
      <c r="ER48" s="133">
        <v>0</v>
      </c>
      <c r="ES48" s="133">
        <v>0</v>
      </c>
      <c r="ET48" s="133">
        <v>15.452999999999999</v>
      </c>
      <c r="EU48" s="133">
        <v>45.01</v>
      </c>
      <c r="EV48" s="133">
        <v>5.3449999999999998</v>
      </c>
      <c r="EW48" s="133">
        <v>7.798</v>
      </c>
      <c r="EX48" s="133">
        <v>21.728000000000002</v>
      </c>
      <c r="EY48" s="133">
        <v>27.359000000000002</v>
      </c>
      <c r="EZ48" s="133">
        <v>3.2</v>
      </c>
      <c r="FA48" s="133">
        <v>5.5</v>
      </c>
      <c r="FB48" s="133">
        <v>15.249269999999999</v>
      </c>
      <c r="FC48" s="133">
        <v>9.8800000000000008</v>
      </c>
      <c r="FD48" s="133">
        <v>11.358750000000001</v>
      </c>
      <c r="FE48" s="133">
        <v>27</v>
      </c>
      <c r="FF48" s="133">
        <v>18</v>
      </c>
      <c r="FG48" s="133">
        <v>7.5</v>
      </c>
      <c r="FH48" s="133"/>
      <c r="FI48" s="133"/>
      <c r="FJ48" s="133">
        <v>7121.1250499999987</v>
      </c>
      <c r="FK48" s="133">
        <v>7017.04781</v>
      </c>
      <c r="FL48" s="133">
        <v>7218.8130300000003</v>
      </c>
      <c r="FM48" s="133">
        <v>201.76522</v>
      </c>
      <c r="FN48" s="133"/>
      <c r="FO48" s="133">
        <v>2717.5620100000001</v>
      </c>
      <c r="FP48" s="133">
        <v>672.06568000000004</v>
      </c>
      <c r="FQ48" s="133">
        <v>525.23695999999995</v>
      </c>
      <c r="FR48" s="133">
        <v>270.15300000000002</v>
      </c>
      <c r="FS48" s="133">
        <v>370.03946000000002</v>
      </c>
      <c r="FT48" s="133">
        <v>514.70672000000002</v>
      </c>
      <c r="FU48" s="133">
        <v>841.91434000000004</v>
      </c>
      <c r="FV48" s="133">
        <v>557.94002999999998</v>
      </c>
      <c r="FW48" s="133">
        <v>378.18689999999998</v>
      </c>
      <c r="FX48" s="133">
        <v>306.04423000000003</v>
      </c>
      <c r="FY48" s="133">
        <v>42.847900000000003</v>
      </c>
      <c r="FZ48" s="133">
        <v>1068.07476</v>
      </c>
      <c r="GA48" s="133">
        <v>37.307360000000003</v>
      </c>
      <c r="GB48" s="133">
        <v>39.557090000000002</v>
      </c>
      <c r="GC48" s="133">
        <v>42.43338</v>
      </c>
      <c r="GD48" s="133" t="s">
        <v>364</v>
      </c>
      <c r="GE48" s="133">
        <v>2904.1244299999998</v>
      </c>
      <c r="GF48" s="133">
        <v>275.02454</v>
      </c>
      <c r="GG48" s="133">
        <v>275.02454</v>
      </c>
      <c r="GH48" s="133"/>
      <c r="GI48" s="133"/>
      <c r="GJ48" s="133">
        <v>4053.4389700000002</v>
      </c>
      <c r="GK48" s="133">
        <v>1139.01955</v>
      </c>
      <c r="GL48" s="133">
        <v>1788.87348</v>
      </c>
      <c r="GM48" s="133">
        <v>237.48103</v>
      </c>
      <c r="GN48" s="133"/>
      <c r="GO48" s="133">
        <v>7121.1250499999987</v>
      </c>
      <c r="GP48" s="133">
        <v>3693.6250099999988</v>
      </c>
      <c r="GQ48" s="133">
        <v>3116.4570399999998</v>
      </c>
      <c r="GR48" s="133">
        <v>0</v>
      </c>
      <c r="GS48" s="133">
        <v>311.04300000000001</v>
      </c>
      <c r="GT48" s="133">
        <v>3693.6250099999988</v>
      </c>
      <c r="GU48" s="133">
        <v>2724.6510799999996</v>
      </c>
      <c r="GV48" s="133">
        <v>0</v>
      </c>
      <c r="GW48" s="133">
        <v>311.04300000000001</v>
      </c>
      <c r="GX48" s="133">
        <v>6729.3190899999981</v>
      </c>
      <c r="GY48" s="133">
        <v>0</v>
      </c>
      <c r="GZ48" s="133">
        <v>391.80595999999997</v>
      </c>
      <c r="HA48" s="133">
        <v>0</v>
      </c>
      <c r="HB48" s="133"/>
      <c r="HC48" s="133">
        <v>391.80595999999997</v>
      </c>
    </row>
    <row r="49" spans="1:212" s="60" customFormat="1" ht="12.75" x14ac:dyDescent="0.2">
      <c r="A49" s="342" t="str">
        <f>+REPROGRAMADO!B49</f>
        <v>JUE</v>
      </c>
      <c r="B49" s="71">
        <v>0.9375</v>
      </c>
      <c r="C49" s="133">
        <v>598.87296000000003</v>
      </c>
      <c r="D49" s="133">
        <v>190.83606</v>
      </c>
      <c r="E49" s="133"/>
      <c r="F49" s="133">
        <v>167.20371</v>
      </c>
      <c r="G49" s="133">
        <v>89.002229999999997</v>
      </c>
      <c r="H49" s="133">
        <v>71.154889999999995</v>
      </c>
      <c r="I49" s="133">
        <v>67.593350000000001</v>
      </c>
      <c r="J49" s="133">
        <v>29.648479999999999</v>
      </c>
      <c r="K49" s="133">
        <v>0.6</v>
      </c>
      <c r="L49" s="133"/>
      <c r="M49" s="133">
        <v>0</v>
      </c>
      <c r="N49" s="133"/>
      <c r="O49" s="133"/>
      <c r="P49" s="133">
        <v>158.72166999999999</v>
      </c>
      <c r="Q49" s="133">
        <v>158.72166999999999</v>
      </c>
      <c r="R49" s="133">
        <v>158.72166999999999</v>
      </c>
      <c r="S49" s="133">
        <v>0</v>
      </c>
      <c r="T49" s="133">
        <v>0</v>
      </c>
      <c r="U49" s="133">
        <v>44</v>
      </c>
      <c r="V49" s="133">
        <v>73.019549999999995</v>
      </c>
      <c r="W49" s="133">
        <v>16.95936</v>
      </c>
      <c r="X49" s="133">
        <v>65.375</v>
      </c>
      <c r="Y49" s="133">
        <v>98</v>
      </c>
      <c r="Z49" s="133">
        <v>30.492760000000001</v>
      </c>
      <c r="AA49" s="133">
        <v>3.8533499999999998</v>
      </c>
      <c r="AB49" s="133">
        <v>4.1034499999999996</v>
      </c>
      <c r="AC49" s="133">
        <v>43.80059</v>
      </c>
      <c r="AD49" s="133">
        <v>3.2822300000000002</v>
      </c>
      <c r="AE49" s="133">
        <v>3.0992700000000002</v>
      </c>
      <c r="AF49" s="133"/>
      <c r="AG49" s="133"/>
      <c r="AH49" s="133"/>
      <c r="AI49" s="133"/>
      <c r="AJ49" s="133"/>
      <c r="AK49" s="133"/>
      <c r="AL49" s="133">
        <v>85</v>
      </c>
      <c r="AM49" s="133"/>
      <c r="AN49" s="133">
        <v>179.88319000000001</v>
      </c>
      <c r="AO49" s="133">
        <v>70.736450000000005</v>
      </c>
      <c r="AP49" s="133">
        <v>8</v>
      </c>
      <c r="AQ49" s="133">
        <v>5.2008000000000001</v>
      </c>
      <c r="AR49" s="133">
        <v>88.088409999999996</v>
      </c>
      <c r="AS49" s="133">
        <v>0</v>
      </c>
      <c r="AT49" s="133">
        <v>110.41591</v>
      </c>
      <c r="AU49" s="133">
        <v>3.8466300000000002</v>
      </c>
      <c r="AV49" s="133"/>
      <c r="AW49" s="133">
        <v>21.477250000000002</v>
      </c>
      <c r="AX49" s="133">
        <v>132.91721999999999</v>
      </c>
      <c r="AY49" s="133"/>
      <c r="AZ49" s="133"/>
      <c r="BA49" s="133"/>
      <c r="BB49" s="133"/>
      <c r="BC49" s="133"/>
      <c r="BD49" s="133"/>
      <c r="BE49" s="133"/>
      <c r="BF49" s="133">
        <v>178.52956</v>
      </c>
      <c r="BG49" s="133">
        <v>178.52956</v>
      </c>
      <c r="BH49" s="133">
        <v>178.52956</v>
      </c>
      <c r="BI49" s="133">
        <v>267.79433</v>
      </c>
      <c r="BJ49" s="133">
        <v>69.971130000000002</v>
      </c>
      <c r="BK49" s="133">
        <v>34.985570000000003</v>
      </c>
      <c r="BL49" s="133">
        <v>0</v>
      </c>
      <c r="BM49" s="133">
        <v>57.29</v>
      </c>
      <c r="BN49" s="133">
        <v>55.6</v>
      </c>
      <c r="BO49" s="133">
        <v>8.6199999999999992</v>
      </c>
      <c r="BP49" s="133">
        <v>1.98</v>
      </c>
      <c r="BQ49" s="133">
        <v>6.8787000000000003</v>
      </c>
      <c r="BR49" s="133">
        <v>15.021509999999999</v>
      </c>
      <c r="BS49" s="133">
        <v>101.34166999999999</v>
      </c>
      <c r="BT49" s="133"/>
      <c r="BU49" s="133"/>
      <c r="BV49" s="133"/>
      <c r="BW49" s="133"/>
      <c r="BX49" s="133">
        <v>76.746709999999993</v>
      </c>
      <c r="BY49" s="133"/>
      <c r="BZ49" s="133">
        <v>194.44479000000001</v>
      </c>
      <c r="CA49" s="133">
        <v>194.44479000000001</v>
      </c>
      <c r="CB49" s="133">
        <v>194.44479000000001</v>
      </c>
      <c r="CC49" s="133">
        <v>291.66717999999997</v>
      </c>
      <c r="CD49" s="133">
        <v>209.70738</v>
      </c>
      <c r="CE49" s="133">
        <v>104.85369</v>
      </c>
      <c r="CF49" s="133">
        <v>349.26321000000002</v>
      </c>
      <c r="CG49" s="133">
        <v>3.2402199999999999</v>
      </c>
      <c r="CH49" s="133">
        <v>185.73103</v>
      </c>
      <c r="CI49" s="133">
        <v>185.73103</v>
      </c>
      <c r="CJ49" s="133">
        <v>185.73103</v>
      </c>
      <c r="CK49" s="133">
        <v>189.51328000000001</v>
      </c>
      <c r="CL49" s="133">
        <v>94.756640000000004</v>
      </c>
      <c r="CM49" s="133"/>
      <c r="CN49" s="133"/>
      <c r="CO49" s="133"/>
      <c r="CP49" s="133"/>
      <c r="CQ49" s="133"/>
      <c r="CR49" s="133"/>
      <c r="CS49" s="133"/>
      <c r="CT49" s="133">
        <v>51.667110000000001</v>
      </c>
      <c r="CU49" s="133">
        <v>42.394590000000001</v>
      </c>
      <c r="CV49" s="133">
        <v>15.91408</v>
      </c>
      <c r="CW49" s="133">
        <v>60.427019999999999</v>
      </c>
      <c r="CX49" s="133">
        <v>6.39</v>
      </c>
      <c r="CY49" s="133"/>
      <c r="CZ49" s="133"/>
      <c r="DA49" s="133"/>
      <c r="DB49" s="133">
        <v>30</v>
      </c>
      <c r="DC49" s="133"/>
      <c r="DD49" s="133">
        <v>13</v>
      </c>
      <c r="DE49" s="133">
        <v>15</v>
      </c>
      <c r="DF49" s="133">
        <v>2.7989999999999999</v>
      </c>
      <c r="DG49" s="133">
        <v>1.4</v>
      </c>
      <c r="DH49" s="133">
        <v>1.2</v>
      </c>
      <c r="DI49" s="133">
        <v>2.2000000000000002</v>
      </c>
      <c r="DJ49" s="133">
        <v>7.2</v>
      </c>
      <c r="DK49" s="133">
        <v>11.143700000000001</v>
      </c>
      <c r="DL49" s="133">
        <v>8</v>
      </c>
      <c r="DM49" s="133">
        <v>10.752689999999999</v>
      </c>
      <c r="DN49" s="133">
        <v>6.4</v>
      </c>
      <c r="DO49" s="133">
        <v>16.617789999999999</v>
      </c>
      <c r="DP49" s="133">
        <v>3.6</v>
      </c>
      <c r="DQ49" s="133">
        <v>6</v>
      </c>
      <c r="DR49" s="133">
        <v>3.3</v>
      </c>
      <c r="DS49" s="133">
        <v>1.5</v>
      </c>
      <c r="DT49" s="133">
        <v>5.6</v>
      </c>
      <c r="DU49" s="133">
        <v>5</v>
      </c>
      <c r="DV49" s="133">
        <v>5.5</v>
      </c>
      <c r="DW49" s="133">
        <v>5.7</v>
      </c>
      <c r="DX49" s="133">
        <v>3.5</v>
      </c>
      <c r="DY49" s="133">
        <v>2.5</v>
      </c>
      <c r="DZ49" s="133">
        <v>10</v>
      </c>
      <c r="EA49" s="133">
        <v>12.218959999999999</v>
      </c>
      <c r="EB49" s="133">
        <v>16.813289999999999</v>
      </c>
      <c r="EC49" s="133">
        <v>19.550339999999998</v>
      </c>
      <c r="ED49" s="133">
        <v>37.57996</v>
      </c>
      <c r="EE49" s="133">
        <v>9.8733000000000004</v>
      </c>
      <c r="EF49" s="133">
        <v>8.33</v>
      </c>
      <c r="EG49" s="133">
        <v>9.6</v>
      </c>
      <c r="EH49" s="133">
        <v>10.752689999999999</v>
      </c>
      <c r="EI49" s="133">
        <v>15.640269999999999</v>
      </c>
      <c r="EJ49" s="133">
        <v>7</v>
      </c>
      <c r="EK49" s="133">
        <v>9</v>
      </c>
      <c r="EL49" s="133">
        <v>0.54</v>
      </c>
      <c r="EM49" s="133">
        <v>1.05</v>
      </c>
      <c r="EN49" s="133">
        <v>0</v>
      </c>
      <c r="EO49" s="133">
        <v>0</v>
      </c>
      <c r="EP49" s="133">
        <v>0</v>
      </c>
      <c r="EQ49" s="133">
        <v>0</v>
      </c>
      <c r="ER49" s="133">
        <v>0</v>
      </c>
      <c r="ES49" s="133">
        <v>0</v>
      </c>
      <c r="ET49" s="133">
        <v>15.013999999999999</v>
      </c>
      <c r="EU49" s="133">
        <v>44.091000000000001</v>
      </c>
      <c r="EV49" s="133">
        <v>5.7409999999999997</v>
      </c>
      <c r="EW49" s="133">
        <v>8.657</v>
      </c>
      <c r="EX49" s="133">
        <v>21.396000000000001</v>
      </c>
      <c r="EY49" s="133">
        <v>27.265999999999998</v>
      </c>
      <c r="EZ49" s="133">
        <v>2.9</v>
      </c>
      <c r="FA49" s="133">
        <v>5.5</v>
      </c>
      <c r="FB49" s="133">
        <v>15.249269999999999</v>
      </c>
      <c r="FC49" s="133">
        <v>9.7947199999999999</v>
      </c>
      <c r="FD49" s="133">
        <v>11.358750000000001</v>
      </c>
      <c r="FE49" s="133">
        <v>27</v>
      </c>
      <c r="FF49" s="133">
        <v>18</v>
      </c>
      <c r="FG49" s="133">
        <v>7.5</v>
      </c>
      <c r="FH49" s="133"/>
      <c r="FI49" s="133"/>
      <c r="FJ49" s="133">
        <v>7032.7952599999981</v>
      </c>
      <c r="FK49" s="133">
        <v>6931.0460700000003</v>
      </c>
      <c r="FL49" s="133">
        <v>7130.0979600000001</v>
      </c>
      <c r="FM49" s="133">
        <v>199.05188999999999</v>
      </c>
      <c r="FN49" s="133"/>
      <c r="FO49" s="133">
        <v>2802.2670400000002</v>
      </c>
      <c r="FP49" s="133">
        <v>649.43218000000002</v>
      </c>
      <c r="FQ49" s="133">
        <v>483.45791000000003</v>
      </c>
      <c r="FR49" s="133">
        <v>259.55907000000002</v>
      </c>
      <c r="FS49" s="133">
        <v>362.55223000000001</v>
      </c>
      <c r="FT49" s="133">
        <v>569.41543999999999</v>
      </c>
      <c r="FU49" s="133">
        <v>915.64620000000002</v>
      </c>
      <c r="FV49" s="133">
        <v>535.28301999999996</v>
      </c>
      <c r="FW49" s="133">
        <v>367.14028999999999</v>
      </c>
      <c r="FX49" s="133">
        <v>305.51819999999998</v>
      </c>
      <c r="FY49" s="133">
        <v>5.2770000000000001</v>
      </c>
      <c r="FZ49" s="133">
        <v>1067.06809</v>
      </c>
      <c r="GA49" s="133">
        <v>37.289490000000001</v>
      </c>
      <c r="GB49" s="133">
        <v>39.460090000000001</v>
      </c>
      <c r="GC49" s="133">
        <v>42.571249999999999</v>
      </c>
      <c r="GD49" s="133" t="s">
        <v>364</v>
      </c>
      <c r="GE49" s="133">
        <v>2904.1244299999998</v>
      </c>
      <c r="GF49" s="133">
        <v>275.02454</v>
      </c>
      <c r="GG49" s="133">
        <v>275.02454</v>
      </c>
      <c r="GH49" s="133"/>
      <c r="GI49" s="133"/>
      <c r="GJ49" s="133">
        <v>3995.0786499999999</v>
      </c>
      <c r="GK49" s="133">
        <v>1108.90933</v>
      </c>
      <c r="GL49" s="133">
        <v>1778.06628</v>
      </c>
      <c r="GM49" s="133">
        <v>248.0437</v>
      </c>
      <c r="GN49" s="133"/>
      <c r="GO49" s="133">
        <v>7032.7952599999981</v>
      </c>
      <c r="GP49" s="133">
        <v>3693.6250099999988</v>
      </c>
      <c r="GQ49" s="133">
        <v>3049.5152499999999</v>
      </c>
      <c r="GR49" s="133">
        <v>0</v>
      </c>
      <c r="GS49" s="133">
        <v>289.65500000000003</v>
      </c>
      <c r="GT49" s="133">
        <v>3693.6250099999988</v>
      </c>
      <c r="GU49" s="133">
        <v>2649.7548700000002</v>
      </c>
      <c r="GV49" s="133">
        <v>0</v>
      </c>
      <c r="GW49" s="133">
        <v>289.65500000000003</v>
      </c>
      <c r="GX49" s="133">
        <v>6633.0348799999983</v>
      </c>
      <c r="GY49" s="133">
        <v>0</v>
      </c>
      <c r="GZ49" s="133">
        <v>399.76038</v>
      </c>
      <c r="HA49" s="133">
        <v>0</v>
      </c>
      <c r="HB49" s="133"/>
      <c r="HC49" s="133">
        <v>399.76038</v>
      </c>
    </row>
    <row r="50" spans="1:212" s="60" customFormat="1" ht="12.75" x14ac:dyDescent="0.2">
      <c r="A50" s="342" t="str">
        <f>+REPROGRAMADO!B50</f>
        <v>JUE</v>
      </c>
      <c r="B50" s="71">
        <v>0.95833333333333337</v>
      </c>
      <c r="C50" s="133">
        <v>581.18931999999995</v>
      </c>
      <c r="D50" s="133">
        <v>185.20102</v>
      </c>
      <c r="E50" s="133"/>
      <c r="F50" s="133">
        <v>145.09446</v>
      </c>
      <c r="G50" s="133">
        <v>78.816289999999995</v>
      </c>
      <c r="H50" s="133">
        <v>68.749589999999998</v>
      </c>
      <c r="I50" s="133">
        <v>67.593350000000001</v>
      </c>
      <c r="J50" s="133">
        <v>28.646249999999998</v>
      </c>
      <c r="K50" s="133">
        <v>0.6</v>
      </c>
      <c r="L50" s="133"/>
      <c r="M50" s="133">
        <v>0</v>
      </c>
      <c r="N50" s="133"/>
      <c r="O50" s="133"/>
      <c r="P50" s="133">
        <v>158.72166999999999</v>
      </c>
      <c r="Q50" s="133">
        <v>158.72166999999999</v>
      </c>
      <c r="R50" s="133">
        <v>158.72166999999999</v>
      </c>
      <c r="S50" s="133">
        <v>0</v>
      </c>
      <c r="T50" s="133">
        <v>0</v>
      </c>
      <c r="U50" s="133">
        <v>38</v>
      </c>
      <c r="V50" s="133">
        <v>73.019549999999995</v>
      </c>
      <c r="W50" s="133">
        <v>16.95936</v>
      </c>
      <c r="X50" s="133">
        <v>65.375</v>
      </c>
      <c r="Y50" s="133">
        <v>98</v>
      </c>
      <c r="Z50" s="133">
        <v>26.221789999999999</v>
      </c>
      <c r="AA50" s="133">
        <v>3.8533499999999998</v>
      </c>
      <c r="AB50" s="133">
        <v>4.1034499999999996</v>
      </c>
      <c r="AC50" s="133">
        <v>43.80059</v>
      </c>
      <c r="AD50" s="133">
        <v>3.2822300000000002</v>
      </c>
      <c r="AE50" s="133">
        <v>3.0992700000000002</v>
      </c>
      <c r="AF50" s="133"/>
      <c r="AG50" s="133"/>
      <c r="AH50" s="133"/>
      <c r="AI50" s="133"/>
      <c r="AJ50" s="133"/>
      <c r="AK50" s="133"/>
      <c r="AL50" s="133">
        <v>85</v>
      </c>
      <c r="AM50" s="133"/>
      <c r="AN50" s="133">
        <v>171.89842999999999</v>
      </c>
      <c r="AO50" s="133">
        <v>49.786799999999999</v>
      </c>
      <c r="AP50" s="133">
        <v>8</v>
      </c>
      <c r="AQ50" s="133">
        <v>3.8377599999999998</v>
      </c>
      <c r="AR50" s="133">
        <v>88.088409999999996</v>
      </c>
      <c r="AS50" s="133">
        <v>0</v>
      </c>
      <c r="AT50" s="133">
        <v>110.41591</v>
      </c>
      <c r="AU50" s="133">
        <v>3.8466300000000002</v>
      </c>
      <c r="AV50" s="133"/>
      <c r="AW50" s="133">
        <v>21.477250000000002</v>
      </c>
      <c r="AX50" s="133">
        <v>126.22494</v>
      </c>
      <c r="AY50" s="133"/>
      <c r="AZ50" s="133"/>
      <c r="BA50" s="133"/>
      <c r="BB50" s="133"/>
      <c r="BC50" s="133"/>
      <c r="BD50" s="133"/>
      <c r="BE50" s="133"/>
      <c r="BF50" s="133">
        <v>178.51884999999999</v>
      </c>
      <c r="BG50" s="133">
        <v>178.51884999999999</v>
      </c>
      <c r="BH50" s="133">
        <v>178.51884999999999</v>
      </c>
      <c r="BI50" s="133">
        <v>267.77828</v>
      </c>
      <c r="BJ50" s="133">
        <v>69.971130000000002</v>
      </c>
      <c r="BK50" s="133">
        <v>34.985570000000003</v>
      </c>
      <c r="BL50" s="133">
        <v>0</v>
      </c>
      <c r="BM50" s="133">
        <v>57.29</v>
      </c>
      <c r="BN50" s="133">
        <v>55.6</v>
      </c>
      <c r="BO50" s="133">
        <v>8.6199999999999992</v>
      </c>
      <c r="BP50" s="133">
        <v>1.98</v>
      </c>
      <c r="BQ50" s="133">
        <v>6.8787000000000003</v>
      </c>
      <c r="BR50" s="133">
        <v>15.021509999999999</v>
      </c>
      <c r="BS50" s="133">
        <v>92.445400000000006</v>
      </c>
      <c r="BT50" s="133"/>
      <c r="BU50" s="133"/>
      <c r="BV50" s="133"/>
      <c r="BW50" s="133"/>
      <c r="BX50" s="133">
        <v>73.410089999999997</v>
      </c>
      <c r="BY50" s="133"/>
      <c r="BZ50" s="133">
        <v>194.44479000000001</v>
      </c>
      <c r="CA50" s="133">
        <v>194.44479000000001</v>
      </c>
      <c r="CB50" s="133">
        <v>194.44479000000001</v>
      </c>
      <c r="CC50" s="133">
        <v>291.66717999999997</v>
      </c>
      <c r="CD50" s="133">
        <v>209.70738</v>
      </c>
      <c r="CE50" s="133">
        <v>104.85369</v>
      </c>
      <c r="CF50" s="133">
        <v>328.27726999999999</v>
      </c>
      <c r="CG50" s="133">
        <v>3.2402199999999999</v>
      </c>
      <c r="CH50" s="133">
        <v>185.73103</v>
      </c>
      <c r="CI50" s="133">
        <v>185.73103</v>
      </c>
      <c r="CJ50" s="133">
        <v>185.73103</v>
      </c>
      <c r="CK50" s="133">
        <v>189.51328000000001</v>
      </c>
      <c r="CL50" s="133">
        <v>94.756640000000004</v>
      </c>
      <c r="CM50" s="133"/>
      <c r="CN50" s="133"/>
      <c r="CO50" s="133"/>
      <c r="CP50" s="133"/>
      <c r="CQ50" s="133"/>
      <c r="CR50" s="133"/>
      <c r="CS50" s="133"/>
      <c r="CT50" s="133">
        <v>20.470829999999999</v>
      </c>
      <c r="CU50" s="133">
        <v>42.167999999999999</v>
      </c>
      <c r="CV50" s="133">
        <v>15.91408</v>
      </c>
      <c r="CW50" s="133">
        <v>60.427019999999999</v>
      </c>
      <c r="CX50" s="133">
        <v>6.39</v>
      </c>
      <c r="CY50" s="133"/>
      <c r="CZ50" s="133"/>
      <c r="DA50" s="133"/>
      <c r="DB50" s="133">
        <v>30</v>
      </c>
      <c r="DC50" s="133"/>
      <c r="DD50" s="133">
        <v>13</v>
      </c>
      <c r="DE50" s="133">
        <v>15</v>
      </c>
      <c r="DF50" s="133">
        <v>2.7989999999999999</v>
      </c>
      <c r="DG50" s="133">
        <v>1.4</v>
      </c>
      <c r="DH50" s="133">
        <v>1.2</v>
      </c>
      <c r="DI50" s="133">
        <v>2.2000000000000002</v>
      </c>
      <c r="DJ50" s="133">
        <v>7.2</v>
      </c>
      <c r="DK50" s="133">
        <v>11.143700000000001</v>
      </c>
      <c r="DL50" s="133">
        <v>8</v>
      </c>
      <c r="DM50" s="133">
        <v>10.752689999999999</v>
      </c>
      <c r="DN50" s="133">
        <v>6.4</v>
      </c>
      <c r="DO50" s="133">
        <v>16.617789999999999</v>
      </c>
      <c r="DP50" s="133">
        <v>3.6</v>
      </c>
      <c r="DQ50" s="133">
        <v>6</v>
      </c>
      <c r="DR50" s="133">
        <v>3.3</v>
      </c>
      <c r="DS50" s="133">
        <v>1.5</v>
      </c>
      <c r="DT50" s="133">
        <v>5.6</v>
      </c>
      <c r="DU50" s="133">
        <v>5</v>
      </c>
      <c r="DV50" s="133">
        <v>5.5</v>
      </c>
      <c r="DW50" s="133">
        <v>5.7</v>
      </c>
      <c r="DX50" s="133">
        <v>3.5</v>
      </c>
      <c r="DY50" s="133">
        <v>2.5</v>
      </c>
      <c r="DZ50" s="133">
        <v>10</v>
      </c>
      <c r="EA50" s="133">
        <v>12.218959999999999</v>
      </c>
      <c r="EB50" s="133">
        <v>16.813289999999999</v>
      </c>
      <c r="EC50" s="133">
        <v>19.550339999999998</v>
      </c>
      <c r="ED50" s="133">
        <v>37.57996</v>
      </c>
      <c r="EE50" s="133">
        <v>9.8205299999999998</v>
      </c>
      <c r="EF50" s="133">
        <v>8.33</v>
      </c>
      <c r="EG50" s="133">
        <v>9.6</v>
      </c>
      <c r="EH50" s="133">
        <v>10.752689999999999</v>
      </c>
      <c r="EI50" s="133">
        <v>15.640269999999999</v>
      </c>
      <c r="EJ50" s="133">
        <v>7</v>
      </c>
      <c r="EK50" s="133">
        <v>9</v>
      </c>
      <c r="EL50" s="133">
        <v>0.54</v>
      </c>
      <c r="EM50" s="133">
        <v>1.05</v>
      </c>
      <c r="EN50" s="133">
        <v>0</v>
      </c>
      <c r="EO50" s="133">
        <v>0</v>
      </c>
      <c r="EP50" s="133">
        <v>0</v>
      </c>
      <c r="EQ50" s="133">
        <v>0</v>
      </c>
      <c r="ER50" s="133">
        <v>0</v>
      </c>
      <c r="ES50" s="133">
        <v>0</v>
      </c>
      <c r="ET50" s="133">
        <v>14.56</v>
      </c>
      <c r="EU50" s="133">
        <v>42.545999999999999</v>
      </c>
      <c r="EV50" s="133">
        <v>5.9459999999999997</v>
      </c>
      <c r="EW50" s="133">
        <v>9.1620000000000008</v>
      </c>
      <c r="EX50" s="133">
        <v>20.864000000000001</v>
      </c>
      <c r="EY50" s="133">
        <v>26.661999999999999</v>
      </c>
      <c r="EZ50" s="133">
        <v>2.7</v>
      </c>
      <c r="FA50" s="133">
        <v>5.5</v>
      </c>
      <c r="FB50" s="133">
        <v>15.249269999999999</v>
      </c>
      <c r="FC50" s="133">
        <v>9.8142700000000005</v>
      </c>
      <c r="FD50" s="133">
        <v>10.752689999999999</v>
      </c>
      <c r="FE50" s="133">
        <v>27</v>
      </c>
      <c r="FF50" s="133">
        <v>18</v>
      </c>
      <c r="FG50" s="133">
        <v>7.5</v>
      </c>
      <c r="FH50" s="133"/>
      <c r="FI50" s="133"/>
      <c r="FJ50" s="133">
        <v>6859.3455099999983</v>
      </c>
      <c r="FK50" s="133">
        <v>6762.3882100000001</v>
      </c>
      <c r="FL50" s="133">
        <v>6955.8617100000001</v>
      </c>
      <c r="FM50" s="133">
        <v>193.4735</v>
      </c>
      <c r="FN50" s="133"/>
      <c r="FO50" s="133">
        <v>2804.5308399999999</v>
      </c>
      <c r="FP50" s="133">
        <v>644.20973000000004</v>
      </c>
      <c r="FQ50" s="133">
        <v>460.49297999999999</v>
      </c>
      <c r="FR50" s="133">
        <v>247.05663999999999</v>
      </c>
      <c r="FS50" s="133">
        <v>348.39877999999999</v>
      </c>
      <c r="FT50" s="133">
        <v>569.59460000000001</v>
      </c>
      <c r="FU50" s="133">
        <v>931.13517999999999</v>
      </c>
      <c r="FV50" s="133">
        <v>532.46528999999998</v>
      </c>
      <c r="FW50" s="133">
        <v>365.75517000000002</v>
      </c>
      <c r="FX50" s="133">
        <v>304.49694</v>
      </c>
      <c r="FY50" s="133">
        <v>-0.17901</v>
      </c>
      <c r="FZ50" s="133">
        <v>1050.55456</v>
      </c>
      <c r="GA50" s="133">
        <v>37.215170000000001</v>
      </c>
      <c r="GB50" s="133">
        <v>39.347410000000004</v>
      </c>
      <c r="GC50" s="133">
        <v>42.51755</v>
      </c>
      <c r="GD50" s="133" t="s">
        <v>361</v>
      </c>
      <c r="GE50" s="133">
        <v>2904.1244299999998</v>
      </c>
      <c r="GF50" s="133">
        <v>275.02454</v>
      </c>
      <c r="GG50" s="133">
        <v>275.02454</v>
      </c>
      <c r="GH50" s="133"/>
      <c r="GI50" s="133"/>
      <c r="GJ50" s="133">
        <v>3878.9812400000001</v>
      </c>
      <c r="GK50" s="133">
        <v>1072.5636300000001</v>
      </c>
      <c r="GL50" s="133">
        <v>1757.9781</v>
      </c>
      <c r="GM50" s="133">
        <v>246.33874</v>
      </c>
      <c r="GN50" s="133"/>
      <c r="GO50" s="133">
        <v>6859.3455099999983</v>
      </c>
      <c r="GP50" s="133">
        <v>3693.5768299999991</v>
      </c>
      <c r="GQ50" s="133">
        <v>2884.5386799999997</v>
      </c>
      <c r="GR50" s="133">
        <v>0</v>
      </c>
      <c r="GS50" s="133">
        <v>281.22999999999996</v>
      </c>
      <c r="GT50" s="133">
        <v>3693.5768299999991</v>
      </c>
      <c r="GU50" s="133">
        <v>2497.0111899999997</v>
      </c>
      <c r="GV50" s="133">
        <v>0</v>
      </c>
      <c r="GW50" s="133">
        <v>281.22999999999996</v>
      </c>
      <c r="GX50" s="133">
        <v>6471.8180199999988</v>
      </c>
      <c r="GY50" s="133">
        <v>0</v>
      </c>
      <c r="GZ50" s="133">
        <v>387.52749</v>
      </c>
      <c r="HA50" s="133">
        <v>0</v>
      </c>
      <c r="HB50" s="133"/>
      <c r="HC50" s="133">
        <v>387.52749</v>
      </c>
    </row>
    <row r="51" spans="1:212" s="60" customFormat="1" ht="12.75" x14ac:dyDescent="0.2">
      <c r="A51" s="342" t="str">
        <f>+REPROGRAMADO!B51</f>
        <v>JUE</v>
      </c>
      <c r="B51" s="71">
        <v>0.97916666666666663</v>
      </c>
      <c r="C51" s="133">
        <v>581.66495999999995</v>
      </c>
      <c r="D51" s="133">
        <v>185.35257999999999</v>
      </c>
      <c r="E51" s="133"/>
      <c r="F51" s="133">
        <v>119.05268</v>
      </c>
      <c r="G51" s="133">
        <v>77.8536</v>
      </c>
      <c r="H51" s="133">
        <v>66.611999999999995</v>
      </c>
      <c r="I51" s="133">
        <v>67.593350000000001</v>
      </c>
      <c r="J51" s="133">
        <v>27.755569999999999</v>
      </c>
      <c r="K51" s="133">
        <v>0.6</v>
      </c>
      <c r="L51" s="133"/>
      <c r="M51" s="133">
        <v>0</v>
      </c>
      <c r="N51" s="133"/>
      <c r="O51" s="133"/>
      <c r="P51" s="133">
        <v>158.72166999999999</v>
      </c>
      <c r="Q51" s="133">
        <v>158.72166999999999</v>
      </c>
      <c r="R51" s="133">
        <v>158.72166999999999</v>
      </c>
      <c r="S51" s="133">
        <v>0</v>
      </c>
      <c r="T51" s="133">
        <v>0</v>
      </c>
      <c r="U51" s="133">
        <v>32</v>
      </c>
      <c r="V51" s="133">
        <v>73.019549999999995</v>
      </c>
      <c r="W51" s="133">
        <v>16.95936</v>
      </c>
      <c r="X51" s="133">
        <v>65.375</v>
      </c>
      <c r="Y51" s="133">
        <v>98</v>
      </c>
      <c r="Z51" s="133">
        <v>22.517910000000001</v>
      </c>
      <c r="AA51" s="133">
        <v>3.8533499999999998</v>
      </c>
      <c r="AB51" s="133">
        <v>4.1034499999999996</v>
      </c>
      <c r="AC51" s="133">
        <v>43.80059</v>
      </c>
      <c r="AD51" s="133">
        <v>3.2822300000000002</v>
      </c>
      <c r="AE51" s="133">
        <v>3.0992700000000002</v>
      </c>
      <c r="AF51" s="133"/>
      <c r="AG51" s="133"/>
      <c r="AH51" s="133"/>
      <c r="AI51" s="133"/>
      <c r="AJ51" s="133"/>
      <c r="AK51" s="133"/>
      <c r="AL51" s="133">
        <v>85</v>
      </c>
      <c r="AM51" s="133"/>
      <c r="AN51" s="133">
        <v>164.22692000000001</v>
      </c>
      <c r="AO51" s="133">
        <v>37.116680000000002</v>
      </c>
      <c r="AP51" s="133">
        <v>8</v>
      </c>
      <c r="AQ51" s="133">
        <v>3.0134099999999999</v>
      </c>
      <c r="AR51" s="133">
        <v>88.088409999999996</v>
      </c>
      <c r="AS51" s="133">
        <v>0</v>
      </c>
      <c r="AT51" s="133">
        <v>110.41591</v>
      </c>
      <c r="AU51" s="133">
        <v>3.8466300000000002</v>
      </c>
      <c r="AV51" s="133"/>
      <c r="AW51" s="133">
        <v>21.477250000000002</v>
      </c>
      <c r="AX51" s="133">
        <v>112.72392000000001</v>
      </c>
      <c r="AY51" s="133"/>
      <c r="AZ51" s="133"/>
      <c r="BA51" s="133"/>
      <c r="BB51" s="133"/>
      <c r="BC51" s="133"/>
      <c r="BD51" s="133"/>
      <c r="BE51" s="133"/>
      <c r="BF51" s="133">
        <v>178.31532999999999</v>
      </c>
      <c r="BG51" s="133">
        <v>178.31532999999999</v>
      </c>
      <c r="BH51" s="133">
        <v>178.31532999999999</v>
      </c>
      <c r="BI51" s="133">
        <v>267.47298999999998</v>
      </c>
      <c r="BJ51" s="133">
        <v>69.971130000000002</v>
      </c>
      <c r="BK51" s="133">
        <v>34.985570000000003</v>
      </c>
      <c r="BL51" s="133">
        <v>0</v>
      </c>
      <c r="BM51" s="133">
        <v>35.29</v>
      </c>
      <c r="BN51" s="133">
        <v>34.479999999999997</v>
      </c>
      <c r="BO51" s="133">
        <v>5.41</v>
      </c>
      <c r="BP51" s="133">
        <v>1.27</v>
      </c>
      <c r="BQ51" s="133">
        <v>6.8787000000000003</v>
      </c>
      <c r="BR51" s="133">
        <v>15.021509999999999</v>
      </c>
      <c r="BS51" s="133">
        <v>83.586160000000007</v>
      </c>
      <c r="BT51" s="133"/>
      <c r="BU51" s="133"/>
      <c r="BV51" s="133"/>
      <c r="BW51" s="133"/>
      <c r="BX51" s="133">
        <v>70.43723</v>
      </c>
      <c r="BY51" s="133"/>
      <c r="BZ51" s="133">
        <v>194.44479000000001</v>
      </c>
      <c r="CA51" s="133">
        <v>194.44479000000001</v>
      </c>
      <c r="CB51" s="133">
        <v>194.44479000000001</v>
      </c>
      <c r="CC51" s="133">
        <v>291.66717999999997</v>
      </c>
      <c r="CD51" s="133">
        <v>209.70738</v>
      </c>
      <c r="CE51" s="133">
        <v>104.85369</v>
      </c>
      <c r="CF51" s="133">
        <v>303.40438999999998</v>
      </c>
      <c r="CG51" s="133">
        <v>3.2402199999999999</v>
      </c>
      <c r="CH51" s="133">
        <v>185.73103</v>
      </c>
      <c r="CI51" s="133">
        <v>185.73103</v>
      </c>
      <c r="CJ51" s="133">
        <v>185.73103</v>
      </c>
      <c r="CK51" s="133">
        <v>189.51328000000001</v>
      </c>
      <c r="CL51" s="133">
        <v>94.756640000000004</v>
      </c>
      <c r="CM51" s="133"/>
      <c r="CN51" s="133"/>
      <c r="CO51" s="133"/>
      <c r="CP51" s="133"/>
      <c r="CQ51" s="133"/>
      <c r="CR51" s="133"/>
      <c r="CS51" s="133"/>
      <c r="CT51" s="133">
        <v>20.470829999999999</v>
      </c>
      <c r="CU51" s="133">
        <v>42.167999999999999</v>
      </c>
      <c r="CV51" s="133">
        <v>15.91408</v>
      </c>
      <c r="CW51" s="133">
        <v>60.427019999999999</v>
      </c>
      <c r="CX51" s="133">
        <v>6.39</v>
      </c>
      <c r="CY51" s="133"/>
      <c r="CZ51" s="133"/>
      <c r="DA51" s="133"/>
      <c r="DB51" s="133">
        <v>30</v>
      </c>
      <c r="DC51" s="133"/>
      <c r="DD51" s="133">
        <v>13</v>
      </c>
      <c r="DE51" s="133">
        <v>15</v>
      </c>
      <c r="DF51" s="133">
        <v>2.7989999999999999</v>
      </c>
      <c r="DG51" s="133">
        <v>1.4</v>
      </c>
      <c r="DH51" s="133">
        <v>1.2</v>
      </c>
      <c r="DI51" s="133">
        <v>2.2000000000000002</v>
      </c>
      <c r="DJ51" s="133">
        <v>7.2</v>
      </c>
      <c r="DK51" s="133">
        <v>11.143700000000001</v>
      </c>
      <c r="DL51" s="133">
        <v>8</v>
      </c>
      <c r="DM51" s="133">
        <v>10.752689999999999</v>
      </c>
      <c r="DN51" s="133">
        <v>6.4</v>
      </c>
      <c r="DO51" s="133">
        <v>16.617789999999999</v>
      </c>
      <c r="DP51" s="133">
        <v>3.6</v>
      </c>
      <c r="DQ51" s="133">
        <v>6</v>
      </c>
      <c r="DR51" s="133">
        <v>3.3</v>
      </c>
      <c r="DS51" s="133">
        <v>1.5</v>
      </c>
      <c r="DT51" s="133">
        <v>5.6</v>
      </c>
      <c r="DU51" s="133">
        <v>5</v>
      </c>
      <c r="DV51" s="133">
        <v>5.5</v>
      </c>
      <c r="DW51" s="133">
        <v>5.7</v>
      </c>
      <c r="DX51" s="133">
        <v>3.5</v>
      </c>
      <c r="DY51" s="133">
        <v>2.5</v>
      </c>
      <c r="DZ51" s="133">
        <v>10</v>
      </c>
      <c r="EA51" s="133">
        <v>12.218959999999999</v>
      </c>
      <c r="EB51" s="133">
        <v>16.813289999999999</v>
      </c>
      <c r="EC51" s="133">
        <v>19.550339999999998</v>
      </c>
      <c r="ED51" s="133">
        <v>37.57996</v>
      </c>
      <c r="EE51" s="133">
        <v>9.8205299999999998</v>
      </c>
      <c r="EF51" s="133">
        <v>8.33</v>
      </c>
      <c r="EG51" s="133">
        <v>9.6</v>
      </c>
      <c r="EH51" s="133">
        <v>10.752689999999999</v>
      </c>
      <c r="EI51" s="133">
        <v>15.640269999999999</v>
      </c>
      <c r="EJ51" s="133">
        <v>7</v>
      </c>
      <c r="EK51" s="133">
        <v>9</v>
      </c>
      <c r="EL51" s="133">
        <v>0.54</v>
      </c>
      <c r="EM51" s="133">
        <v>1.05</v>
      </c>
      <c r="EN51" s="133">
        <v>0</v>
      </c>
      <c r="EO51" s="133">
        <v>0</v>
      </c>
      <c r="EP51" s="133">
        <v>0</v>
      </c>
      <c r="EQ51" s="133">
        <v>0</v>
      </c>
      <c r="ER51" s="133">
        <v>0</v>
      </c>
      <c r="ES51" s="133">
        <v>0</v>
      </c>
      <c r="ET51" s="133">
        <v>14.128</v>
      </c>
      <c r="EU51" s="133">
        <v>39.378</v>
      </c>
      <c r="EV51" s="133">
        <v>5.4029999999999996</v>
      </c>
      <c r="EW51" s="133">
        <v>8.4640000000000004</v>
      </c>
      <c r="EX51" s="133">
        <v>20.440000000000001</v>
      </c>
      <c r="EY51" s="133">
        <v>24.478000000000002</v>
      </c>
      <c r="EZ51" s="133">
        <v>3</v>
      </c>
      <c r="FA51" s="133">
        <v>5.5</v>
      </c>
      <c r="FB51" s="133">
        <v>5.7</v>
      </c>
      <c r="FC51" s="133">
        <v>9.7849500000000003</v>
      </c>
      <c r="FD51" s="133">
        <v>10</v>
      </c>
      <c r="FE51" s="133">
        <v>27</v>
      </c>
      <c r="FF51" s="133">
        <v>18</v>
      </c>
      <c r="FG51" s="133">
        <v>7.5</v>
      </c>
      <c r="FH51" s="133"/>
      <c r="FI51" s="133"/>
      <c r="FJ51" s="133">
        <v>6693.4592599999987</v>
      </c>
      <c r="FK51" s="133">
        <v>6589.2770600000003</v>
      </c>
      <c r="FL51" s="133">
        <v>6779.9441999999999</v>
      </c>
      <c r="FM51" s="133">
        <v>190.66713999999999</v>
      </c>
      <c r="FN51" s="133"/>
      <c r="FO51" s="133">
        <v>2811.1498700000002</v>
      </c>
      <c r="FP51" s="133">
        <v>639.84527000000003</v>
      </c>
      <c r="FQ51" s="133">
        <v>439.81126999999998</v>
      </c>
      <c r="FR51" s="133">
        <v>244.99835999999999</v>
      </c>
      <c r="FS51" s="133">
        <v>352.51109000000002</v>
      </c>
      <c r="FT51" s="133">
        <v>568.82033000000001</v>
      </c>
      <c r="FU51" s="133">
        <v>946.62419999999997</v>
      </c>
      <c r="FV51" s="133">
        <v>532.20123999999998</v>
      </c>
      <c r="FW51" s="133">
        <v>366.18367000000001</v>
      </c>
      <c r="FX51" s="133">
        <v>305.83456999999999</v>
      </c>
      <c r="FY51" s="133">
        <v>14.20553</v>
      </c>
      <c r="FZ51" s="133">
        <v>1027.8878400000001</v>
      </c>
      <c r="GA51" s="133">
        <v>37.130809999999997</v>
      </c>
      <c r="GB51" s="133">
        <v>39.270800000000001</v>
      </c>
      <c r="GC51" s="133">
        <v>42.470460000000003</v>
      </c>
      <c r="GD51" s="133" t="s">
        <v>361</v>
      </c>
      <c r="GE51" s="133">
        <v>2904.1244299999998</v>
      </c>
      <c r="GF51" s="133">
        <v>275.02454</v>
      </c>
      <c r="GG51" s="133">
        <v>275.02454</v>
      </c>
      <c r="GH51" s="133"/>
      <c r="GI51" s="133"/>
      <c r="GJ51" s="133">
        <v>3752.46299</v>
      </c>
      <c r="GK51" s="133">
        <v>1043.1826100000001</v>
      </c>
      <c r="GL51" s="133">
        <v>1742.39627</v>
      </c>
      <c r="GM51" s="133">
        <v>241.90233000000001</v>
      </c>
      <c r="GN51" s="133"/>
      <c r="GO51" s="133">
        <v>6693.4592599999987</v>
      </c>
      <c r="GP51" s="133">
        <v>3692.6609799999987</v>
      </c>
      <c r="GQ51" s="133">
        <v>2780.05728</v>
      </c>
      <c r="GR51" s="133">
        <v>0</v>
      </c>
      <c r="GS51" s="133">
        <v>220.74099999999996</v>
      </c>
      <c r="GT51" s="133">
        <v>3692.6609799999987</v>
      </c>
      <c r="GU51" s="133">
        <v>2404.3618900000001</v>
      </c>
      <c r="GV51" s="133">
        <v>0</v>
      </c>
      <c r="GW51" s="133">
        <v>220.74099999999996</v>
      </c>
      <c r="GX51" s="133">
        <v>6317.7638699999989</v>
      </c>
      <c r="GY51" s="133">
        <v>0</v>
      </c>
      <c r="GZ51" s="133">
        <v>375.69539000000003</v>
      </c>
      <c r="HA51" s="133">
        <v>0</v>
      </c>
      <c r="HB51" s="133"/>
      <c r="HC51" s="133">
        <v>375.69539000000003</v>
      </c>
    </row>
    <row r="52" spans="1:212" s="60" customFormat="1" ht="13.5" thickBot="1" x14ac:dyDescent="0.25">
      <c r="A52" s="342" t="str">
        <f>+REPROGRAMADO!B52</f>
        <v>JUE</v>
      </c>
      <c r="B52" s="71">
        <v>1</v>
      </c>
      <c r="C52" s="133">
        <v>555.76336000000003</v>
      </c>
      <c r="D52" s="133">
        <v>177.09880999999999</v>
      </c>
      <c r="E52" s="133"/>
      <c r="F52" s="133">
        <v>122.61326</v>
      </c>
      <c r="G52" s="133">
        <v>77.8536</v>
      </c>
      <c r="H52" s="133">
        <v>66.611999999999995</v>
      </c>
      <c r="I52" s="133">
        <v>67.593350000000001</v>
      </c>
      <c r="J52" s="133">
        <v>29.873539999999998</v>
      </c>
      <c r="K52" s="133">
        <v>0.6</v>
      </c>
      <c r="L52" s="133"/>
      <c r="M52" s="133">
        <v>0</v>
      </c>
      <c r="N52" s="133"/>
      <c r="O52" s="133"/>
      <c r="P52" s="133">
        <v>151.77986999999999</v>
      </c>
      <c r="Q52" s="133">
        <v>151.77986999999999</v>
      </c>
      <c r="R52" s="133">
        <v>151.77986999999999</v>
      </c>
      <c r="S52" s="133">
        <v>0</v>
      </c>
      <c r="T52" s="133">
        <v>0</v>
      </c>
      <c r="U52" s="133">
        <v>26</v>
      </c>
      <c r="V52" s="133">
        <v>73.019549999999995</v>
      </c>
      <c r="W52" s="133">
        <v>16.95936</v>
      </c>
      <c r="X52" s="133">
        <v>65.375</v>
      </c>
      <c r="Y52" s="133">
        <v>98</v>
      </c>
      <c r="Z52" s="133">
        <v>7.5089300000000003</v>
      </c>
      <c r="AA52" s="133">
        <v>3.8533499999999998</v>
      </c>
      <c r="AB52" s="133">
        <v>4.1034499999999996</v>
      </c>
      <c r="AC52" s="133">
        <v>43.80059</v>
      </c>
      <c r="AD52" s="133">
        <v>3.2822300000000002</v>
      </c>
      <c r="AE52" s="133">
        <v>3.0992700000000002</v>
      </c>
      <c r="AF52" s="133"/>
      <c r="AG52" s="133"/>
      <c r="AH52" s="133"/>
      <c r="AI52" s="133"/>
      <c r="AJ52" s="133"/>
      <c r="AK52" s="133"/>
      <c r="AL52" s="133">
        <v>85</v>
      </c>
      <c r="AM52" s="133"/>
      <c r="AN52" s="133">
        <v>153.50664</v>
      </c>
      <c r="AO52" s="133">
        <v>20.470829999999999</v>
      </c>
      <c r="AP52" s="133">
        <v>8</v>
      </c>
      <c r="AQ52" s="133">
        <v>1.9303999999999999</v>
      </c>
      <c r="AR52" s="133">
        <v>88.088409999999996</v>
      </c>
      <c r="AS52" s="133">
        <v>0</v>
      </c>
      <c r="AT52" s="133">
        <v>110.41591</v>
      </c>
      <c r="AU52" s="133">
        <v>3.8466300000000002</v>
      </c>
      <c r="AV52" s="133"/>
      <c r="AW52" s="133">
        <v>21.477250000000002</v>
      </c>
      <c r="AX52" s="133">
        <v>110.952</v>
      </c>
      <c r="AY52" s="133"/>
      <c r="AZ52" s="133"/>
      <c r="BA52" s="133"/>
      <c r="BB52" s="133"/>
      <c r="BC52" s="133"/>
      <c r="BD52" s="133"/>
      <c r="BE52" s="133"/>
      <c r="BF52" s="133">
        <v>178.27961999999999</v>
      </c>
      <c r="BG52" s="133">
        <v>178.27961999999999</v>
      </c>
      <c r="BH52" s="133">
        <v>178.27961999999999</v>
      </c>
      <c r="BI52" s="133">
        <v>267.41942999999998</v>
      </c>
      <c r="BJ52" s="133">
        <v>69.971130000000002</v>
      </c>
      <c r="BK52" s="133">
        <v>34.985570000000003</v>
      </c>
      <c r="BL52" s="133">
        <v>0</v>
      </c>
      <c r="BM52" s="133">
        <v>35.29</v>
      </c>
      <c r="BN52" s="133">
        <v>34.479999999999997</v>
      </c>
      <c r="BO52" s="133">
        <v>5.41</v>
      </c>
      <c r="BP52" s="133">
        <v>1.27</v>
      </c>
      <c r="BQ52" s="133">
        <v>6.8787000000000003</v>
      </c>
      <c r="BR52" s="133">
        <v>15.021509999999999</v>
      </c>
      <c r="BS52" s="133">
        <v>69.738110000000006</v>
      </c>
      <c r="BT52" s="133"/>
      <c r="BU52" s="133"/>
      <c r="BV52" s="133"/>
      <c r="BW52" s="133"/>
      <c r="BX52" s="133">
        <v>64.715540000000004</v>
      </c>
      <c r="BY52" s="133"/>
      <c r="BZ52" s="133">
        <v>194.44479000000001</v>
      </c>
      <c r="CA52" s="133">
        <v>194.44479000000001</v>
      </c>
      <c r="CB52" s="133">
        <v>194.44479000000001</v>
      </c>
      <c r="CC52" s="133">
        <v>291.66717999999997</v>
      </c>
      <c r="CD52" s="133">
        <v>209.70738</v>
      </c>
      <c r="CE52" s="133">
        <v>104.85369</v>
      </c>
      <c r="CF52" s="133">
        <v>254.99383</v>
      </c>
      <c r="CG52" s="133">
        <v>3.2402199999999999</v>
      </c>
      <c r="CH52" s="133">
        <v>185.73103</v>
      </c>
      <c r="CI52" s="133">
        <v>185.73103</v>
      </c>
      <c r="CJ52" s="133">
        <v>185.73103</v>
      </c>
      <c r="CK52" s="133">
        <v>189.51328000000001</v>
      </c>
      <c r="CL52" s="133">
        <v>94.756640000000004</v>
      </c>
      <c r="CM52" s="133"/>
      <c r="CN52" s="133"/>
      <c r="CO52" s="133"/>
      <c r="CP52" s="133"/>
      <c r="CQ52" s="133"/>
      <c r="CR52" s="133"/>
      <c r="CS52" s="133"/>
      <c r="CT52" s="133">
        <v>20.470829999999999</v>
      </c>
      <c r="CU52" s="133">
        <v>42.167999999999999</v>
      </c>
      <c r="CV52" s="133">
        <v>15.91408</v>
      </c>
      <c r="CW52" s="133">
        <v>60.427019999999999</v>
      </c>
      <c r="CX52" s="133">
        <v>6.39</v>
      </c>
      <c r="CY52" s="133"/>
      <c r="CZ52" s="133"/>
      <c r="DA52" s="133"/>
      <c r="DB52" s="133">
        <v>30</v>
      </c>
      <c r="DC52" s="133"/>
      <c r="DD52" s="133">
        <v>13</v>
      </c>
      <c r="DE52" s="133">
        <v>15</v>
      </c>
      <c r="DF52" s="133">
        <v>2.7989999999999999</v>
      </c>
      <c r="DG52" s="133">
        <v>1.4</v>
      </c>
      <c r="DH52" s="133">
        <v>1.2</v>
      </c>
      <c r="DI52" s="133">
        <v>2.2000000000000002</v>
      </c>
      <c r="DJ52" s="133">
        <v>7.2</v>
      </c>
      <c r="DK52" s="133">
        <v>11.143700000000001</v>
      </c>
      <c r="DL52" s="133">
        <v>8</v>
      </c>
      <c r="DM52" s="133">
        <v>10.752689999999999</v>
      </c>
      <c r="DN52" s="133">
        <v>6.4</v>
      </c>
      <c r="DO52" s="133">
        <v>16.617789999999999</v>
      </c>
      <c r="DP52" s="133">
        <v>3.6</v>
      </c>
      <c r="DQ52" s="133">
        <v>6</v>
      </c>
      <c r="DR52" s="133">
        <v>3.3</v>
      </c>
      <c r="DS52" s="133">
        <v>1.5</v>
      </c>
      <c r="DT52" s="133">
        <v>5.6</v>
      </c>
      <c r="DU52" s="133">
        <v>5</v>
      </c>
      <c r="DV52" s="133">
        <v>5.5</v>
      </c>
      <c r="DW52" s="133">
        <v>5.7</v>
      </c>
      <c r="DX52" s="133">
        <v>3.5</v>
      </c>
      <c r="DY52" s="133">
        <v>2.5</v>
      </c>
      <c r="DZ52" s="133">
        <v>10</v>
      </c>
      <c r="EA52" s="133">
        <v>12.218959999999999</v>
      </c>
      <c r="EB52" s="133">
        <v>16.813289999999999</v>
      </c>
      <c r="EC52" s="133">
        <v>19.550339999999998</v>
      </c>
      <c r="ED52" s="133">
        <v>37.57996</v>
      </c>
      <c r="EE52" s="133">
        <v>9.8205299999999998</v>
      </c>
      <c r="EF52" s="133">
        <v>8.33</v>
      </c>
      <c r="EG52" s="133">
        <v>9.6</v>
      </c>
      <c r="EH52" s="133">
        <v>10.752689999999999</v>
      </c>
      <c r="EI52" s="133">
        <v>15.640269999999999</v>
      </c>
      <c r="EJ52" s="133">
        <v>7</v>
      </c>
      <c r="EK52" s="133">
        <v>9</v>
      </c>
      <c r="EL52" s="133">
        <v>0.54</v>
      </c>
      <c r="EM52" s="133">
        <v>1.05</v>
      </c>
      <c r="EN52" s="133">
        <v>0</v>
      </c>
      <c r="EO52" s="133">
        <v>0</v>
      </c>
      <c r="EP52" s="133">
        <v>0</v>
      </c>
      <c r="EQ52" s="133">
        <v>0</v>
      </c>
      <c r="ER52" s="133">
        <v>0</v>
      </c>
      <c r="ES52" s="133">
        <v>0</v>
      </c>
      <c r="ET52" s="133">
        <v>13.702</v>
      </c>
      <c r="EU52" s="133">
        <v>36.847000000000001</v>
      </c>
      <c r="EV52" s="133">
        <v>5.0119999999999996</v>
      </c>
      <c r="EW52" s="133">
        <v>7.9820000000000002</v>
      </c>
      <c r="EX52" s="133">
        <v>19.937000000000001</v>
      </c>
      <c r="EY52" s="133">
        <v>22.463000000000001</v>
      </c>
      <c r="EZ52" s="133">
        <v>2.8</v>
      </c>
      <c r="FA52" s="133">
        <v>5.5</v>
      </c>
      <c r="FB52" s="133">
        <v>5.7</v>
      </c>
      <c r="FC52" s="133">
        <v>10.195499999999999</v>
      </c>
      <c r="FD52" s="133">
        <v>4.5</v>
      </c>
      <c r="FE52" s="133">
        <v>27</v>
      </c>
      <c r="FF52" s="133">
        <v>18</v>
      </c>
      <c r="FG52" s="133">
        <v>7.5</v>
      </c>
      <c r="FH52" s="133"/>
      <c r="FI52" s="133"/>
      <c r="FJ52" s="133">
        <v>6518.4380099999989</v>
      </c>
      <c r="FK52" s="133">
        <v>6412.5540499999997</v>
      </c>
      <c r="FL52" s="133">
        <v>6599.6335200000003</v>
      </c>
      <c r="FM52" s="133">
        <v>187.07946999999999</v>
      </c>
      <c r="FN52" s="133"/>
      <c r="FO52" s="133">
        <v>2813.7220699999998</v>
      </c>
      <c r="FP52" s="133">
        <v>635.80223000000001</v>
      </c>
      <c r="FQ52" s="133">
        <v>415.25697000000002</v>
      </c>
      <c r="FR52" s="133">
        <v>242.48687000000001</v>
      </c>
      <c r="FS52" s="133">
        <v>345.41061000000002</v>
      </c>
      <c r="FT52" s="133">
        <v>563.18059000000005</v>
      </c>
      <c r="FU52" s="133">
        <v>973.28072999999995</v>
      </c>
      <c r="FV52" s="133">
        <v>530.73866999999996</v>
      </c>
      <c r="FW52" s="133">
        <v>364.47514999999999</v>
      </c>
      <c r="FX52" s="133">
        <v>302.83589999999998</v>
      </c>
      <c r="FY52" s="133">
        <v>8.0649700000000006</v>
      </c>
      <c r="FZ52" s="133">
        <v>1016.95745</v>
      </c>
      <c r="GA52" s="133">
        <v>36.981760000000001</v>
      </c>
      <c r="GB52" s="133">
        <v>39.117069999999998</v>
      </c>
      <c r="GC52" s="133">
        <v>42.362819999999999</v>
      </c>
      <c r="GD52" s="133" t="s">
        <v>361</v>
      </c>
      <c r="GE52" s="133">
        <v>2904.1244299999998</v>
      </c>
      <c r="GF52" s="133">
        <v>275.02454</v>
      </c>
      <c r="GG52" s="133">
        <v>275.02454</v>
      </c>
      <c r="GH52" s="133"/>
      <c r="GI52" s="133"/>
      <c r="GJ52" s="133">
        <v>3636.25288</v>
      </c>
      <c r="GK52" s="133">
        <v>1009.46534</v>
      </c>
      <c r="GL52" s="133">
        <v>1711.6561300000001</v>
      </c>
      <c r="GM52" s="133">
        <v>242.25917000000001</v>
      </c>
      <c r="GN52" s="133"/>
      <c r="GO52" s="133">
        <v>6518.4380099999989</v>
      </c>
      <c r="GP52" s="133">
        <v>3671.6748899999993</v>
      </c>
      <c r="GQ52" s="133">
        <v>2638.3701199999996</v>
      </c>
      <c r="GR52" s="133">
        <v>0</v>
      </c>
      <c r="GS52" s="133">
        <v>208.393</v>
      </c>
      <c r="GT52" s="133">
        <v>3671.6748899999993</v>
      </c>
      <c r="GU52" s="133">
        <v>2282.2444699999996</v>
      </c>
      <c r="GV52" s="133">
        <v>0</v>
      </c>
      <c r="GW52" s="133">
        <v>208.393</v>
      </c>
      <c r="GX52" s="133">
        <v>6162.312359999999</v>
      </c>
      <c r="GY52" s="133">
        <v>0</v>
      </c>
      <c r="GZ52" s="133">
        <v>356.12565000000001</v>
      </c>
      <c r="HA52" s="133">
        <v>0</v>
      </c>
      <c r="HB52" s="133"/>
      <c r="HC52" s="133">
        <v>356.12565000000001</v>
      </c>
    </row>
    <row r="53" spans="1:212" s="347" customFormat="1" ht="16.5" thickBot="1" x14ac:dyDescent="0.25">
      <c r="A53" s="282" t="s">
        <v>579</v>
      </c>
      <c r="B53" s="282" t="s">
        <v>512</v>
      </c>
      <c r="C53" s="147">
        <v>13000.000019999992</v>
      </c>
      <c r="D53" s="147">
        <v>4142.5627349999986</v>
      </c>
      <c r="E53" s="147">
        <v>0</v>
      </c>
      <c r="F53" s="147">
        <v>2585.0656249999993</v>
      </c>
      <c r="G53" s="147">
        <v>1964.6019600000004</v>
      </c>
      <c r="H53" s="147">
        <v>1636.6435500000005</v>
      </c>
      <c r="I53" s="147">
        <v>1622.2404000000015</v>
      </c>
      <c r="J53" s="147">
        <v>683.00787000000003</v>
      </c>
      <c r="K53" s="147">
        <v>14.400000000000013</v>
      </c>
      <c r="L53" s="147">
        <v>0</v>
      </c>
      <c r="M53" s="147">
        <v>1214.8342050000003</v>
      </c>
      <c r="N53" s="147">
        <v>0</v>
      </c>
      <c r="O53" s="147">
        <v>0</v>
      </c>
      <c r="P53" s="147">
        <v>3728.9691799999987</v>
      </c>
      <c r="Q53" s="147">
        <v>3728.9691799999987</v>
      </c>
      <c r="R53" s="147">
        <v>3728.9691799999987</v>
      </c>
      <c r="S53" s="147">
        <v>1390</v>
      </c>
      <c r="T53" s="147">
        <v>1087.356</v>
      </c>
      <c r="U53" s="147">
        <v>1481</v>
      </c>
      <c r="V53" s="147">
        <v>1752.4691999999998</v>
      </c>
      <c r="W53" s="147">
        <v>407.02463999999958</v>
      </c>
      <c r="X53" s="147">
        <v>1569.0000199999997</v>
      </c>
      <c r="Y53" s="147">
        <v>2352</v>
      </c>
      <c r="Z53" s="147">
        <v>500.00000999999997</v>
      </c>
      <c r="AA53" s="147">
        <v>92.480400000000088</v>
      </c>
      <c r="AB53" s="147">
        <v>98.48280000000004</v>
      </c>
      <c r="AC53" s="147">
        <v>1051.2141600000009</v>
      </c>
      <c r="AD53" s="147">
        <v>78.773519999999976</v>
      </c>
      <c r="AE53" s="147">
        <v>74.382480000000001</v>
      </c>
      <c r="AF53" s="147">
        <v>0</v>
      </c>
      <c r="AG53" s="147">
        <v>0</v>
      </c>
      <c r="AH53" s="147">
        <v>0</v>
      </c>
      <c r="AI53" s="147">
        <v>0</v>
      </c>
      <c r="AJ53" s="147">
        <v>0</v>
      </c>
      <c r="AK53" s="147">
        <v>0</v>
      </c>
      <c r="AL53" s="147">
        <v>2040</v>
      </c>
      <c r="AM53" s="147">
        <v>0</v>
      </c>
      <c r="AN53" s="283">
        <v>4638.4799999999996</v>
      </c>
      <c r="AO53" s="283">
        <v>1610.3261799999996</v>
      </c>
      <c r="AP53" s="283">
        <v>192</v>
      </c>
      <c r="AQ53" s="283">
        <v>119.13600999999991</v>
      </c>
      <c r="AR53" s="147">
        <v>836.83989500000007</v>
      </c>
      <c r="AS53" s="147">
        <v>528.12491999999986</v>
      </c>
      <c r="AT53" s="147">
        <v>2649.9818399999995</v>
      </c>
      <c r="AU53" s="147">
        <v>92.319120000000069</v>
      </c>
      <c r="AV53" s="147">
        <v>0</v>
      </c>
      <c r="AW53" s="147">
        <v>515.45400000000041</v>
      </c>
      <c r="AX53" s="147">
        <v>2662.8480199999995</v>
      </c>
      <c r="AY53" s="147">
        <v>0</v>
      </c>
      <c r="AZ53" s="147">
        <v>0</v>
      </c>
      <c r="BA53" s="147">
        <v>0</v>
      </c>
      <c r="BB53" s="147">
        <v>0</v>
      </c>
      <c r="BC53" s="147">
        <v>0</v>
      </c>
      <c r="BD53" s="147">
        <v>0</v>
      </c>
      <c r="BE53" s="147">
        <v>0</v>
      </c>
      <c r="BF53" s="147">
        <v>4266.6458649999995</v>
      </c>
      <c r="BG53" s="147">
        <v>4266.6458649999995</v>
      </c>
      <c r="BH53" s="147">
        <v>4266.6458649999995</v>
      </c>
      <c r="BI53" s="147">
        <v>6399.9686800000036</v>
      </c>
      <c r="BJ53" s="147">
        <v>1679.3071199999986</v>
      </c>
      <c r="BK53" s="147">
        <v>839.6536800000008</v>
      </c>
      <c r="BL53" s="147">
        <v>360.90500000000003</v>
      </c>
      <c r="BM53" s="147">
        <v>1207.72</v>
      </c>
      <c r="BN53" s="147">
        <v>1096.1100000000004</v>
      </c>
      <c r="BO53" s="147">
        <v>191.87000000000003</v>
      </c>
      <c r="BP53" s="147">
        <v>50.099999999999994</v>
      </c>
      <c r="BQ53" s="147">
        <v>165.08879999999996</v>
      </c>
      <c r="BR53" s="147">
        <v>287.86970499999995</v>
      </c>
      <c r="BS53" s="147">
        <v>1651.8004700000001</v>
      </c>
      <c r="BT53" s="147">
        <v>0</v>
      </c>
      <c r="BU53" s="147">
        <v>0</v>
      </c>
      <c r="BV53" s="147">
        <v>0</v>
      </c>
      <c r="BW53" s="147">
        <v>0</v>
      </c>
      <c r="BX53" s="147">
        <v>1425.0542399999999</v>
      </c>
      <c r="BY53" s="147">
        <v>0</v>
      </c>
      <c r="BZ53" s="147">
        <v>4666.6749599999948</v>
      </c>
      <c r="CA53" s="147">
        <v>4666.6749599999948</v>
      </c>
      <c r="CB53" s="147">
        <v>4666.6749599999948</v>
      </c>
      <c r="CC53" s="147">
        <v>7000.0123200000053</v>
      </c>
      <c r="CD53" s="147">
        <v>5032.9771199999968</v>
      </c>
      <c r="CE53" s="147">
        <v>2516.4885599999984</v>
      </c>
      <c r="CF53" s="283">
        <v>4764.4365699999998</v>
      </c>
      <c r="CG53" s="283">
        <v>77.765279999999919</v>
      </c>
      <c r="CH53" s="147">
        <v>4457.5447199999999</v>
      </c>
      <c r="CI53" s="147">
        <v>4457.5447199999999</v>
      </c>
      <c r="CJ53" s="147">
        <v>4457.5447199999999</v>
      </c>
      <c r="CK53" s="147">
        <v>4548.3187200000002</v>
      </c>
      <c r="CL53" s="147">
        <v>2274.1593600000001</v>
      </c>
      <c r="CM53" s="147">
        <v>0</v>
      </c>
      <c r="CN53" s="147">
        <v>0</v>
      </c>
      <c r="CO53" s="147">
        <v>0</v>
      </c>
      <c r="CP53" s="147">
        <v>0</v>
      </c>
      <c r="CQ53" s="147">
        <v>0</v>
      </c>
      <c r="CR53" s="147">
        <v>0</v>
      </c>
      <c r="CS53" s="147">
        <v>0</v>
      </c>
      <c r="CT53" s="147">
        <v>1740.7291250000005</v>
      </c>
      <c r="CU53" s="147">
        <v>1012.032</v>
      </c>
      <c r="CV53" s="147">
        <v>381.93792000000025</v>
      </c>
      <c r="CW53" s="147">
        <v>1450.2484800000011</v>
      </c>
      <c r="CX53" s="147">
        <v>153.35999999999981</v>
      </c>
      <c r="CY53" s="147">
        <v>0</v>
      </c>
      <c r="CZ53" s="147">
        <v>0</v>
      </c>
      <c r="DA53" s="147">
        <v>0</v>
      </c>
      <c r="DB53" s="147">
        <v>720</v>
      </c>
      <c r="DC53" s="147">
        <v>0</v>
      </c>
      <c r="DD53" s="147">
        <v>312</v>
      </c>
      <c r="DE53" s="147">
        <v>360</v>
      </c>
      <c r="DF53" s="147">
        <v>67.176000000000073</v>
      </c>
      <c r="DG53" s="147">
        <v>33.599999999999987</v>
      </c>
      <c r="DH53" s="147">
        <v>28.800000000000026</v>
      </c>
      <c r="DI53" s="147">
        <v>52.80000000000004</v>
      </c>
      <c r="DJ53" s="147">
        <v>172.79999999999984</v>
      </c>
      <c r="DK53" s="147">
        <v>267.44880000000018</v>
      </c>
      <c r="DL53" s="147">
        <v>192</v>
      </c>
      <c r="DM53" s="147">
        <v>258.06455999999969</v>
      </c>
      <c r="DN53" s="147">
        <v>153.59999999999997</v>
      </c>
      <c r="DO53" s="147">
        <v>398.82696000000027</v>
      </c>
      <c r="DP53" s="147">
        <v>86.39999999999992</v>
      </c>
      <c r="DQ53" s="147">
        <v>144</v>
      </c>
      <c r="DR53" s="147">
        <v>71.349999999999994</v>
      </c>
      <c r="DS53" s="147">
        <v>36</v>
      </c>
      <c r="DT53" s="147">
        <v>134.39999999999995</v>
      </c>
      <c r="DU53" s="147">
        <v>120</v>
      </c>
      <c r="DV53" s="147">
        <v>132</v>
      </c>
      <c r="DW53" s="147">
        <v>136.7999999999999</v>
      </c>
      <c r="DX53" s="147">
        <v>84</v>
      </c>
      <c r="DY53" s="147">
        <v>60</v>
      </c>
      <c r="DZ53" s="147">
        <v>240</v>
      </c>
      <c r="EA53" s="147">
        <v>293.25503999999995</v>
      </c>
      <c r="EB53" s="147">
        <v>403.51896000000039</v>
      </c>
      <c r="EC53" s="147">
        <v>469.20816000000008</v>
      </c>
      <c r="ED53" s="147">
        <v>901.91904000000056</v>
      </c>
      <c r="EE53" s="147">
        <v>235.69266000000013</v>
      </c>
      <c r="EF53" s="147">
        <v>199.91999999999996</v>
      </c>
      <c r="EG53" s="147">
        <v>230.4000000000002</v>
      </c>
      <c r="EH53" s="147">
        <v>258.06455999999969</v>
      </c>
      <c r="EI53" s="147">
        <v>375.36647999999974</v>
      </c>
      <c r="EJ53" s="147">
        <v>168</v>
      </c>
      <c r="EK53" s="147">
        <v>216</v>
      </c>
      <c r="EL53" s="147">
        <v>12.959999999999987</v>
      </c>
      <c r="EM53" s="147">
        <v>25.199999999999982</v>
      </c>
      <c r="EN53" s="147">
        <v>148.13799999999998</v>
      </c>
      <c r="EO53" s="147">
        <v>141.15300000000002</v>
      </c>
      <c r="EP53" s="147">
        <v>180.72300000000001</v>
      </c>
      <c r="EQ53" s="147">
        <v>186.04250000000005</v>
      </c>
      <c r="ER53" s="147">
        <v>148.83800000000002</v>
      </c>
      <c r="ES53" s="147">
        <v>8.3450000000000006</v>
      </c>
      <c r="ET53" s="147">
        <v>358.48950000000002</v>
      </c>
      <c r="EU53" s="147">
        <v>1080.9659999999999</v>
      </c>
      <c r="EV53" s="147">
        <v>222.16399999999999</v>
      </c>
      <c r="EW53" s="147">
        <v>284.10200000000003</v>
      </c>
      <c r="EX53" s="147">
        <v>515.79250000000002</v>
      </c>
      <c r="EY53" s="147">
        <v>905.36950000000002</v>
      </c>
      <c r="EZ53" s="147">
        <v>36.1</v>
      </c>
      <c r="FA53" s="147">
        <v>132</v>
      </c>
      <c r="FB53" s="147">
        <v>198.87025500000004</v>
      </c>
      <c r="FC53" s="147">
        <v>230.87969499999994</v>
      </c>
      <c r="FD53" s="147">
        <v>161.14770499999992</v>
      </c>
      <c r="FE53" s="147">
        <v>648</v>
      </c>
      <c r="FF53" s="147">
        <v>432</v>
      </c>
      <c r="FG53" s="147">
        <v>180</v>
      </c>
      <c r="FH53" s="147">
        <v>0</v>
      </c>
      <c r="FI53" s="147">
        <v>0</v>
      </c>
      <c r="FJ53" s="147">
        <v>164582.16112499993</v>
      </c>
      <c r="FK53" s="147">
        <v>162329.74910999995</v>
      </c>
      <c r="FL53" s="147">
        <v>166601.157955</v>
      </c>
      <c r="FM53" s="147">
        <v>4271.4088449999999</v>
      </c>
      <c r="FN53" s="147">
        <v>0</v>
      </c>
      <c r="FO53" s="147">
        <v>59671.161624999986</v>
      </c>
      <c r="FP53" s="147">
        <v>16326.361144999999</v>
      </c>
      <c r="FQ53" s="147">
        <v>11525.134564999995</v>
      </c>
      <c r="FR53" s="147">
        <v>6138.4922300000017</v>
      </c>
      <c r="FS53" s="147">
        <v>8753.6524799999988</v>
      </c>
      <c r="FT53" s="147">
        <v>10758.119225</v>
      </c>
      <c r="FU53" s="147">
        <v>19779.830300000001</v>
      </c>
      <c r="FV53" s="147">
        <v>11728.919504999998</v>
      </c>
      <c r="FW53" s="147">
        <v>7862.7910449999999</v>
      </c>
      <c r="FX53" s="147">
        <v>5894.4962100000002</v>
      </c>
      <c r="FY53" s="147">
        <v>639.42861999999991</v>
      </c>
      <c r="FZ53" s="147">
        <v>25331.231295000001</v>
      </c>
      <c r="GA53" s="147">
        <v>885.95453499999996</v>
      </c>
      <c r="GB53" s="147">
        <v>936.84978500000022</v>
      </c>
      <c r="GC53" s="147">
        <v>997.1712849999999</v>
      </c>
      <c r="GD53" s="147">
        <v>0</v>
      </c>
      <c r="GE53" s="147">
        <v>73013.205904999966</v>
      </c>
      <c r="GF53" s="147">
        <v>9914.808544999989</v>
      </c>
      <c r="GG53" s="147">
        <v>9914.808544999989</v>
      </c>
      <c r="GH53" s="147">
        <v>0</v>
      </c>
      <c r="GI53" s="147">
        <v>0</v>
      </c>
      <c r="GJ53" s="147">
        <v>93346.617794999998</v>
      </c>
      <c r="GK53" s="147">
        <v>25970.188945000002</v>
      </c>
      <c r="GL53" s="147">
        <v>41700.030024999985</v>
      </c>
      <c r="GM53" s="147">
        <v>5584.3211900000006</v>
      </c>
      <c r="GN53" s="147">
        <v>0</v>
      </c>
      <c r="GO53" s="147">
        <v>164582.16112499993</v>
      </c>
      <c r="GP53" s="147">
        <v>88790.338754999932</v>
      </c>
      <c r="GQ53" s="147">
        <v>64746.638369999986</v>
      </c>
      <c r="GR53" s="147">
        <v>3651.5005000000001</v>
      </c>
      <c r="GS53" s="147">
        <v>7393.683500000001</v>
      </c>
      <c r="GT53" s="147">
        <v>88790.338754999932</v>
      </c>
      <c r="GU53" s="147">
        <v>56422.302195000004</v>
      </c>
      <c r="GV53" s="147">
        <v>8.3450000000000006</v>
      </c>
      <c r="GW53" s="147">
        <v>7393.683500000001</v>
      </c>
      <c r="GX53" s="147">
        <v>152614.66944999999</v>
      </c>
      <c r="GY53" s="147">
        <v>0</v>
      </c>
      <c r="GZ53" s="147">
        <v>8324.3361750000022</v>
      </c>
      <c r="HA53" s="147">
        <v>3643.1554999999998</v>
      </c>
      <c r="HB53" s="147">
        <v>0</v>
      </c>
      <c r="HC53" s="147">
        <v>11967.491674999999</v>
      </c>
      <c r="HD53" s="347" t="s">
        <v>513</v>
      </c>
    </row>
    <row r="54" spans="1:212" s="350" customFormat="1" ht="15.75" x14ac:dyDescent="0.25">
      <c r="A54" s="348"/>
      <c r="B54" s="349"/>
      <c r="DO54" s="148"/>
      <c r="EH54" s="148"/>
      <c r="EI54" s="148"/>
      <c r="EJ54" s="148"/>
      <c r="EK54" s="148"/>
      <c r="EL54" s="148"/>
      <c r="EM54" s="148"/>
      <c r="FA54" s="351"/>
      <c r="FB54" s="351"/>
      <c r="FC54" s="351"/>
      <c r="FD54" s="351"/>
      <c r="FE54" s="59"/>
      <c r="FF54" s="59"/>
      <c r="FG54" s="59"/>
      <c r="FH54" s="59"/>
      <c r="FI54" s="59"/>
      <c r="FJ54" s="350" t="s">
        <v>580</v>
      </c>
      <c r="FN54" s="352"/>
      <c r="FO54" s="351"/>
      <c r="FP54" s="351"/>
      <c r="FQ54" s="351"/>
      <c r="FR54" s="351"/>
      <c r="FS54" s="351"/>
      <c r="FT54" s="351"/>
      <c r="FU54" s="351"/>
      <c r="FV54" s="351"/>
      <c r="FW54" s="351"/>
      <c r="FX54" s="351"/>
      <c r="FY54" s="351"/>
      <c r="FZ54" s="351"/>
      <c r="GA54" s="351"/>
      <c r="GB54" s="351"/>
      <c r="GC54" s="351"/>
      <c r="GD54" s="351"/>
      <c r="GE54" s="351"/>
      <c r="GF54" s="351"/>
      <c r="GG54" s="351"/>
      <c r="GH54" s="351"/>
      <c r="GI54" s="351"/>
      <c r="GJ54" s="353"/>
      <c r="GO54" s="354"/>
      <c r="GP54" s="354"/>
      <c r="GQ54" s="354"/>
      <c r="GR54" s="354"/>
      <c r="GS54" s="354"/>
      <c r="GT54" s="354"/>
      <c r="GU54" s="354"/>
      <c r="GV54" s="354"/>
      <c r="GW54" s="354"/>
      <c r="GX54" s="354"/>
      <c r="GY54" s="354"/>
      <c r="GZ54" s="354"/>
      <c r="HA54" s="354"/>
      <c r="HB54" s="354"/>
      <c r="HC54" s="354"/>
    </row>
    <row r="55" spans="1:212" s="60" customFormat="1" ht="11.25" x14ac:dyDescent="0.2">
      <c r="A55" s="60" t="s">
        <v>302</v>
      </c>
      <c r="C55" s="59" t="s">
        <v>12</v>
      </c>
      <c r="D55" s="59" t="s">
        <v>12</v>
      </c>
      <c r="E55" s="59" t="s">
        <v>12</v>
      </c>
      <c r="F55" s="59" t="s">
        <v>14</v>
      </c>
      <c r="G55" s="59" t="s">
        <v>14</v>
      </c>
      <c r="H55" s="59" t="s">
        <v>14</v>
      </c>
      <c r="I55" s="59" t="s">
        <v>14</v>
      </c>
      <c r="J55" s="59" t="s">
        <v>14</v>
      </c>
      <c r="K55" s="59" t="s">
        <v>14</v>
      </c>
      <c r="L55" s="59" t="s">
        <v>14</v>
      </c>
      <c r="M55" s="59" t="s">
        <v>14</v>
      </c>
      <c r="N55" s="59" t="s">
        <v>14</v>
      </c>
      <c r="O55" s="59" t="s">
        <v>14</v>
      </c>
      <c r="P55" s="59" t="s">
        <v>14</v>
      </c>
      <c r="Q55" s="59" t="s">
        <v>14</v>
      </c>
      <c r="R55" s="59" t="s">
        <v>14</v>
      </c>
      <c r="S55" s="59" t="s">
        <v>14</v>
      </c>
      <c r="T55" s="59" t="s">
        <v>14</v>
      </c>
      <c r="U55" s="59" t="s">
        <v>14</v>
      </c>
      <c r="V55" s="59" t="s">
        <v>16</v>
      </c>
      <c r="W55" s="59" t="s">
        <v>16</v>
      </c>
      <c r="X55" s="59" t="s">
        <v>93</v>
      </c>
      <c r="Y55" s="59" t="s">
        <v>93</v>
      </c>
      <c r="Z55" s="59" t="s">
        <v>93</v>
      </c>
      <c r="AA55" s="59" t="s">
        <v>93</v>
      </c>
      <c r="AB55" s="59" t="s">
        <v>93</v>
      </c>
      <c r="AC55" s="59" t="s">
        <v>93</v>
      </c>
      <c r="AD55" s="59" t="s">
        <v>93</v>
      </c>
      <c r="AE55" s="59" t="s">
        <v>93</v>
      </c>
      <c r="AF55" s="59" t="s">
        <v>93</v>
      </c>
      <c r="AG55" s="59" t="s">
        <v>27</v>
      </c>
      <c r="AH55" s="59" t="s">
        <v>27</v>
      </c>
      <c r="AI55" s="59" t="s">
        <v>27</v>
      </c>
      <c r="AJ55" s="59" t="s">
        <v>27</v>
      </c>
      <c r="AK55" s="59" t="s">
        <v>21</v>
      </c>
      <c r="AL55" s="59" t="s">
        <v>21</v>
      </c>
      <c r="AM55" s="59" t="s">
        <v>21</v>
      </c>
      <c r="AN55" s="59" t="s">
        <v>18</v>
      </c>
      <c r="AO55" s="59" t="s">
        <v>18</v>
      </c>
      <c r="AP55" s="59" t="s">
        <v>18</v>
      </c>
      <c r="AQ55" s="59" t="s">
        <v>18</v>
      </c>
      <c r="AR55" s="59" t="s">
        <v>25</v>
      </c>
      <c r="AS55" s="59" t="s">
        <v>25</v>
      </c>
      <c r="AT55" s="59" t="s">
        <v>31</v>
      </c>
      <c r="AU55" s="59" t="s">
        <v>33</v>
      </c>
      <c r="AV55" s="59" t="s">
        <v>33</v>
      </c>
      <c r="AW55" s="59" t="s">
        <v>33</v>
      </c>
      <c r="AX55" s="59" t="s">
        <v>35</v>
      </c>
      <c r="AY55" s="59" t="s">
        <v>35</v>
      </c>
      <c r="AZ55" s="59" t="s">
        <v>35</v>
      </c>
      <c r="BA55" s="59" t="s">
        <v>35</v>
      </c>
      <c r="BB55" s="59" t="s">
        <v>35</v>
      </c>
      <c r="BC55" s="59" t="s">
        <v>35</v>
      </c>
      <c r="BD55" s="59" t="s">
        <v>35</v>
      </c>
      <c r="BE55" s="59" t="s">
        <v>35</v>
      </c>
      <c r="BF55" s="59" t="s">
        <v>35</v>
      </c>
      <c r="BG55" s="59" t="s">
        <v>35</v>
      </c>
      <c r="BH55" s="59" t="s">
        <v>35</v>
      </c>
      <c r="BI55" s="59" t="s">
        <v>35</v>
      </c>
      <c r="BJ55" s="59" t="s">
        <v>35</v>
      </c>
      <c r="BK55" s="59" t="s">
        <v>35</v>
      </c>
      <c r="BL55" s="59" t="s">
        <v>35</v>
      </c>
      <c r="BM55" s="59" t="s">
        <v>35</v>
      </c>
      <c r="BN55" s="59" t="s">
        <v>35</v>
      </c>
      <c r="BO55" s="59" t="s">
        <v>35</v>
      </c>
      <c r="BP55" s="59" t="s">
        <v>35</v>
      </c>
      <c r="BQ55" s="59" t="s">
        <v>37</v>
      </c>
      <c r="BR55" s="59" t="s">
        <v>37</v>
      </c>
      <c r="BS55" s="59" t="s">
        <v>37</v>
      </c>
      <c r="BT55" s="59" t="s">
        <v>37</v>
      </c>
      <c r="BU55" s="59" t="s">
        <v>37</v>
      </c>
      <c r="BV55" s="59" t="s">
        <v>37</v>
      </c>
      <c r="BW55" s="59" t="s">
        <v>37</v>
      </c>
      <c r="BX55" s="59" t="s">
        <v>39</v>
      </c>
      <c r="BY55" s="59" t="s">
        <v>39</v>
      </c>
      <c r="BZ55" s="59" t="s">
        <v>43</v>
      </c>
      <c r="CA55" s="59" t="s">
        <v>43</v>
      </c>
      <c r="CB55" s="59" t="s">
        <v>43</v>
      </c>
      <c r="CC55" s="59" t="s">
        <v>43</v>
      </c>
      <c r="CD55" s="59" t="s">
        <v>43</v>
      </c>
      <c r="CE55" s="59" t="s">
        <v>43</v>
      </c>
      <c r="CF55" s="59" t="s">
        <v>43</v>
      </c>
      <c r="CG55" s="59" t="s">
        <v>43</v>
      </c>
      <c r="CH55" s="59" t="s">
        <v>45</v>
      </c>
      <c r="CI55" s="59" t="s">
        <v>45</v>
      </c>
      <c r="CJ55" s="59" t="s">
        <v>45</v>
      </c>
      <c r="CK55" s="59" t="s">
        <v>47</v>
      </c>
      <c r="CL55" s="59" t="s">
        <v>47</v>
      </c>
      <c r="CM55" s="59" t="s">
        <v>89</v>
      </c>
      <c r="CN55" s="59" t="s">
        <v>89</v>
      </c>
      <c r="CO55" s="59" t="s">
        <v>95</v>
      </c>
      <c r="CP55" s="59" t="s">
        <v>101</v>
      </c>
      <c r="CQ55" s="59" t="s">
        <v>101</v>
      </c>
      <c r="CR55" s="59" t="s">
        <v>101</v>
      </c>
      <c r="CS55" s="59" t="s">
        <v>101</v>
      </c>
      <c r="CT55" s="59" t="s">
        <v>51</v>
      </c>
      <c r="CU55" s="59" t="s">
        <v>29</v>
      </c>
      <c r="CV55" s="59" t="s">
        <v>23</v>
      </c>
      <c r="CW55" s="59" t="s">
        <v>91</v>
      </c>
      <c r="CX55" s="59" t="s">
        <v>99</v>
      </c>
      <c r="CY55" s="59" t="s">
        <v>99</v>
      </c>
      <c r="CZ55" s="59" t="s">
        <v>103</v>
      </c>
      <c r="DA55" s="59" t="s">
        <v>103</v>
      </c>
      <c r="DB55" s="59" t="s">
        <v>49</v>
      </c>
      <c r="DC55" s="59" t="s">
        <v>49</v>
      </c>
      <c r="DD55" s="59" t="s">
        <v>55</v>
      </c>
      <c r="DE55" s="59" t="s">
        <v>65</v>
      </c>
      <c r="DF55" s="59" t="s">
        <v>61</v>
      </c>
      <c r="DG55" s="59" t="s">
        <v>61</v>
      </c>
      <c r="DH55" s="59" t="s">
        <v>61</v>
      </c>
      <c r="DI55" s="59" t="s">
        <v>61</v>
      </c>
      <c r="DJ55" s="59" t="s">
        <v>83</v>
      </c>
      <c r="DK55" s="59" t="s">
        <v>83</v>
      </c>
      <c r="DL55" s="59" t="s">
        <v>83</v>
      </c>
      <c r="DM55" s="59" t="s">
        <v>83</v>
      </c>
      <c r="DN55" s="59" t="s">
        <v>57</v>
      </c>
      <c r="DO55" s="355" t="s">
        <v>57</v>
      </c>
      <c r="DP55" s="59" t="s">
        <v>75</v>
      </c>
      <c r="DQ55" s="59" t="s">
        <v>77</v>
      </c>
      <c r="DR55" s="59" t="s">
        <v>59</v>
      </c>
      <c r="DS55" s="59" t="s">
        <v>41</v>
      </c>
      <c r="DT55" s="59" t="s">
        <v>53</v>
      </c>
      <c r="DU55" s="59" t="s">
        <v>53</v>
      </c>
      <c r="DV55" s="59" t="s">
        <v>53</v>
      </c>
      <c r="DW55" s="59" t="s">
        <v>53</v>
      </c>
      <c r="DX55" s="59" t="s">
        <v>63</v>
      </c>
      <c r="DY55" s="59" t="s">
        <v>87</v>
      </c>
      <c r="DZ55" s="59" t="s">
        <v>105</v>
      </c>
      <c r="EA55" s="59" t="s">
        <v>107</v>
      </c>
      <c r="EB55" s="59" t="s">
        <v>109</v>
      </c>
      <c r="EC55" s="59" t="s">
        <v>111</v>
      </c>
      <c r="ED55" s="59" t="s">
        <v>113</v>
      </c>
      <c r="EE55" s="59" t="s">
        <v>115</v>
      </c>
      <c r="EF55" s="59" t="s">
        <v>117</v>
      </c>
      <c r="EG55" s="59" t="s">
        <v>121</v>
      </c>
      <c r="EH55" s="355" t="s">
        <v>119</v>
      </c>
      <c r="EI55" s="355" t="s">
        <v>123</v>
      </c>
      <c r="EJ55" s="355" t="s">
        <v>123</v>
      </c>
      <c r="EK55" s="355" t="s">
        <v>125</v>
      </c>
      <c r="EL55" s="59" t="s">
        <v>131</v>
      </c>
      <c r="EM55" s="59" t="s">
        <v>131</v>
      </c>
      <c r="EN55" s="59" t="s">
        <v>67</v>
      </c>
      <c r="EO55" s="59" t="s">
        <v>69</v>
      </c>
      <c r="EP55" s="59" t="s">
        <v>71</v>
      </c>
      <c r="EQ55" s="59" t="s">
        <v>73</v>
      </c>
      <c r="ER55" s="59" t="s">
        <v>85</v>
      </c>
      <c r="ES55" s="59" t="s">
        <v>133</v>
      </c>
      <c r="ET55" s="59" t="s">
        <v>79</v>
      </c>
      <c r="EU55" s="59" t="s">
        <v>97</v>
      </c>
      <c r="EV55" s="59" t="s">
        <v>127</v>
      </c>
      <c r="EW55" s="59" t="s">
        <v>129</v>
      </c>
      <c r="EX55" s="59" t="s">
        <v>81</v>
      </c>
      <c r="EY55" s="59" t="s">
        <v>81</v>
      </c>
      <c r="EZ55" s="60" t="s">
        <v>144</v>
      </c>
      <c r="FA55" s="59" t="s">
        <v>140</v>
      </c>
      <c r="FB55" s="59" t="s">
        <v>140</v>
      </c>
      <c r="FC55" s="59" t="s">
        <v>142</v>
      </c>
      <c r="FD55" s="59" t="s">
        <v>148</v>
      </c>
      <c r="FE55" s="59" t="s">
        <v>581</v>
      </c>
      <c r="FF55" s="59" t="s">
        <v>582</v>
      </c>
      <c r="FG55" s="59" t="s">
        <v>152</v>
      </c>
      <c r="FH55" s="59" t="s">
        <v>583</v>
      </c>
      <c r="FI55" s="59" t="s">
        <v>583</v>
      </c>
      <c r="FJ55" s="60" t="s">
        <v>580</v>
      </c>
      <c r="GO55" s="356" t="s">
        <v>584</v>
      </c>
      <c r="GP55" s="356"/>
      <c r="GQ55" s="356"/>
      <c r="GR55" s="356"/>
      <c r="GS55" s="356"/>
      <c r="GT55" s="356"/>
      <c r="GU55" s="356"/>
      <c r="GV55" s="356"/>
      <c r="GW55" s="356"/>
      <c r="GX55" s="356"/>
      <c r="GY55" s="356"/>
      <c r="GZ55" s="356"/>
      <c r="HA55" s="356"/>
      <c r="HB55" s="356"/>
      <c r="HC55" s="356"/>
    </row>
    <row r="56" spans="1:212" s="60" customFormat="1" ht="11.25" x14ac:dyDescent="0.2">
      <c r="A56" s="60" t="s">
        <v>585</v>
      </c>
      <c r="C56" s="59" t="s">
        <v>586</v>
      </c>
      <c r="D56" s="59" t="s">
        <v>586</v>
      </c>
      <c r="E56" s="59" t="s">
        <v>586</v>
      </c>
      <c r="F56" s="59" t="s">
        <v>586</v>
      </c>
      <c r="G56" s="59" t="s">
        <v>586</v>
      </c>
      <c r="H56" s="59" t="s">
        <v>586</v>
      </c>
      <c r="I56" s="59" t="s">
        <v>586</v>
      </c>
      <c r="J56" s="59" t="s">
        <v>586</v>
      </c>
      <c r="K56" s="59" t="s">
        <v>586</v>
      </c>
      <c r="L56" s="59" t="s">
        <v>586</v>
      </c>
      <c r="M56" s="59" t="s">
        <v>586</v>
      </c>
      <c r="N56" s="59" t="s">
        <v>586</v>
      </c>
      <c r="O56" s="59" t="s">
        <v>586</v>
      </c>
      <c r="P56" s="59" t="s">
        <v>586</v>
      </c>
      <c r="Q56" s="59" t="s">
        <v>586</v>
      </c>
      <c r="R56" s="59" t="s">
        <v>586</v>
      </c>
      <c r="S56" s="59" t="s">
        <v>171</v>
      </c>
      <c r="T56" s="59" t="s">
        <v>171</v>
      </c>
      <c r="U56" s="59" t="s">
        <v>586</v>
      </c>
      <c r="V56" s="59" t="s">
        <v>586</v>
      </c>
      <c r="W56" s="59" t="s">
        <v>586</v>
      </c>
      <c r="X56" s="59" t="s">
        <v>586</v>
      </c>
      <c r="Y56" s="59" t="s">
        <v>586</v>
      </c>
      <c r="Z56" s="59" t="s">
        <v>586</v>
      </c>
      <c r="AA56" s="59" t="s">
        <v>586</v>
      </c>
      <c r="AB56" s="59" t="s">
        <v>586</v>
      </c>
      <c r="AC56" s="59" t="s">
        <v>586</v>
      </c>
      <c r="AD56" s="59" t="s">
        <v>171</v>
      </c>
      <c r="AE56" s="59" t="s">
        <v>586</v>
      </c>
      <c r="AF56" s="59" t="s">
        <v>586</v>
      </c>
      <c r="AG56" s="59" t="s">
        <v>586</v>
      </c>
      <c r="AH56" s="59" t="s">
        <v>586</v>
      </c>
      <c r="AI56" s="59" t="s">
        <v>586</v>
      </c>
      <c r="AJ56" s="59" t="s">
        <v>586</v>
      </c>
      <c r="AK56" s="59" t="s">
        <v>586</v>
      </c>
      <c r="AL56" s="59" t="s">
        <v>586</v>
      </c>
      <c r="AM56" s="59" t="s">
        <v>586</v>
      </c>
      <c r="AN56" s="59" t="s">
        <v>586</v>
      </c>
      <c r="AO56" s="59" t="s">
        <v>586</v>
      </c>
      <c r="AP56" s="59" t="s">
        <v>586</v>
      </c>
      <c r="AQ56" s="59" t="s">
        <v>586</v>
      </c>
      <c r="AR56" s="59" t="s">
        <v>586</v>
      </c>
      <c r="AS56" s="59" t="s">
        <v>586</v>
      </c>
      <c r="AT56" s="59" t="s">
        <v>171</v>
      </c>
      <c r="AU56" s="59" t="s">
        <v>171</v>
      </c>
      <c r="AV56" s="59" t="s">
        <v>171</v>
      </c>
      <c r="AW56" s="59" t="s">
        <v>586</v>
      </c>
      <c r="AX56" s="59" t="s">
        <v>586</v>
      </c>
      <c r="AY56" s="59" t="s">
        <v>171</v>
      </c>
      <c r="AZ56" s="59" t="s">
        <v>171</v>
      </c>
      <c r="BA56" s="59" t="s">
        <v>171</v>
      </c>
      <c r="BB56" s="59" t="s">
        <v>171</v>
      </c>
      <c r="BC56" s="59" t="s">
        <v>171</v>
      </c>
      <c r="BD56" s="59" t="s">
        <v>171</v>
      </c>
      <c r="BE56" s="59" t="s">
        <v>171</v>
      </c>
      <c r="BF56" s="59" t="s">
        <v>586</v>
      </c>
      <c r="BG56" s="59" t="s">
        <v>586</v>
      </c>
      <c r="BH56" s="59" t="s">
        <v>586</v>
      </c>
      <c r="BI56" s="59" t="s">
        <v>586</v>
      </c>
      <c r="BJ56" s="59" t="s">
        <v>586</v>
      </c>
      <c r="BK56" s="59" t="s">
        <v>586</v>
      </c>
      <c r="BL56" s="59" t="s">
        <v>171</v>
      </c>
      <c r="BM56" s="59" t="s">
        <v>586</v>
      </c>
      <c r="BN56" s="59" t="s">
        <v>586</v>
      </c>
      <c r="BO56" s="59" t="s">
        <v>586</v>
      </c>
      <c r="BP56" s="59" t="s">
        <v>586</v>
      </c>
      <c r="BQ56" s="59" t="s">
        <v>171</v>
      </c>
      <c r="BR56" s="59" t="s">
        <v>171</v>
      </c>
      <c r="BS56" s="59" t="s">
        <v>171</v>
      </c>
      <c r="BT56" s="59" t="s">
        <v>171</v>
      </c>
      <c r="BU56" s="59" t="s">
        <v>171</v>
      </c>
      <c r="BV56" s="59" t="s">
        <v>171</v>
      </c>
      <c r="BW56" s="59" t="s">
        <v>171</v>
      </c>
      <c r="BX56" s="59" t="s">
        <v>171</v>
      </c>
      <c r="BY56" s="59" t="s">
        <v>171</v>
      </c>
      <c r="BZ56" s="59" t="s">
        <v>586</v>
      </c>
      <c r="CA56" s="59" t="s">
        <v>586</v>
      </c>
      <c r="CB56" s="59" t="s">
        <v>586</v>
      </c>
      <c r="CC56" s="59" t="s">
        <v>586</v>
      </c>
      <c r="CD56" s="59" t="s">
        <v>586</v>
      </c>
      <c r="CE56" s="59" t="s">
        <v>586</v>
      </c>
      <c r="CF56" s="59" t="s">
        <v>586</v>
      </c>
      <c r="CG56" s="59" t="s">
        <v>586</v>
      </c>
      <c r="CH56" s="59" t="s">
        <v>586</v>
      </c>
      <c r="CI56" s="59" t="s">
        <v>586</v>
      </c>
      <c r="CJ56" s="59" t="s">
        <v>586</v>
      </c>
      <c r="CK56" s="59" t="s">
        <v>586</v>
      </c>
      <c r="CL56" s="59" t="s">
        <v>586</v>
      </c>
      <c r="CM56" s="59" t="s">
        <v>586</v>
      </c>
      <c r="CN56" s="59" t="s">
        <v>586</v>
      </c>
      <c r="CO56" s="59" t="s">
        <v>586</v>
      </c>
      <c r="CP56" s="59" t="s">
        <v>171</v>
      </c>
      <c r="CQ56" s="59" t="s">
        <v>171</v>
      </c>
      <c r="CR56" s="59" t="s">
        <v>171</v>
      </c>
      <c r="CS56" s="59" t="s">
        <v>171</v>
      </c>
      <c r="CT56" s="59" t="s">
        <v>586</v>
      </c>
      <c r="CU56" s="59" t="s">
        <v>586</v>
      </c>
      <c r="CV56" s="59" t="s">
        <v>586</v>
      </c>
      <c r="CW56" s="59" t="s">
        <v>171</v>
      </c>
      <c r="CX56" s="59" t="s">
        <v>586</v>
      </c>
      <c r="CY56" s="59" t="s">
        <v>586</v>
      </c>
      <c r="CZ56" s="59" t="s">
        <v>586</v>
      </c>
      <c r="DA56" s="59" t="s">
        <v>171</v>
      </c>
      <c r="DB56" s="59" t="s">
        <v>586</v>
      </c>
      <c r="DC56" s="59" t="s">
        <v>586</v>
      </c>
      <c r="DD56" s="59" t="s">
        <v>586</v>
      </c>
      <c r="DE56" s="59" t="s">
        <v>586</v>
      </c>
      <c r="DF56" s="59" t="s">
        <v>586</v>
      </c>
      <c r="DG56" s="59" t="s">
        <v>586</v>
      </c>
      <c r="DH56" s="59" t="s">
        <v>586</v>
      </c>
      <c r="DI56" s="59" t="s">
        <v>586</v>
      </c>
      <c r="DJ56" s="59" t="s">
        <v>586</v>
      </c>
      <c r="DK56" s="59" t="s">
        <v>586</v>
      </c>
      <c r="DL56" s="59" t="s">
        <v>586</v>
      </c>
      <c r="DM56" s="59" t="s">
        <v>586</v>
      </c>
      <c r="DN56" s="59" t="s">
        <v>586</v>
      </c>
      <c r="DO56" s="355" t="s">
        <v>586</v>
      </c>
      <c r="DP56" s="59" t="s">
        <v>586</v>
      </c>
      <c r="DQ56" s="59" t="s">
        <v>586</v>
      </c>
      <c r="DR56" s="59" t="s">
        <v>586</v>
      </c>
      <c r="DS56" s="59" t="s">
        <v>586</v>
      </c>
      <c r="DT56" s="59" t="s">
        <v>171</v>
      </c>
      <c r="DU56" s="59" t="s">
        <v>171</v>
      </c>
      <c r="DV56" s="59" t="s">
        <v>171</v>
      </c>
      <c r="DW56" s="59" t="s">
        <v>171</v>
      </c>
      <c r="DX56" s="59" t="s">
        <v>586</v>
      </c>
      <c r="DY56" s="59" t="s">
        <v>586</v>
      </c>
      <c r="DZ56" s="59" t="s">
        <v>586</v>
      </c>
      <c r="EA56" s="59" t="s">
        <v>586</v>
      </c>
      <c r="EB56" s="59" t="s">
        <v>586</v>
      </c>
      <c r="EC56" s="59" t="s">
        <v>586</v>
      </c>
      <c r="ED56" s="59" t="s">
        <v>586</v>
      </c>
      <c r="EE56" s="59" t="s">
        <v>586</v>
      </c>
      <c r="EF56" s="59" t="s">
        <v>586</v>
      </c>
      <c r="EG56" s="59" t="s">
        <v>586</v>
      </c>
      <c r="EH56" s="355" t="s">
        <v>586</v>
      </c>
      <c r="EI56" s="355" t="s">
        <v>586</v>
      </c>
      <c r="EJ56" s="355" t="s">
        <v>586</v>
      </c>
      <c r="EK56" s="355" t="s">
        <v>586</v>
      </c>
      <c r="EL56" s="59" t="s">
        <v>586</v>
      </c>
      <c r="EM56" s="59" t="s">
        <v>586</v>
      </c>
      <c r="EN56" s="59" t="s">
        <v>171</v>
      </c>
      <c r="EO56" s="59" t="s">
        <v>171</v>
      </c>
      <c r="EP56" s="59" t="s">
        <v>171</v>
      </c>
      <c r="EQ56" s="59" t="s">
        <v>171</v>
      </c>
      <c r="ER56" s="59" t="s">
        <v>171</v>
      </c>
      <c r="ES56" s="59" t="s">
        <v>586</v>
      </c>
      <c r="ET56" s="59" t="s">
        <v>586</v>
      </c>
      <c r="EU56" s="59" t="s">
        <v>586</v>
      </c>
      <c r="EV56" s="59" t="s">
        <v>586</v>
      </c>
      <c r="EW56" s="59" t="s">
        <v>586</v>
      </c>
      <c r="EX56" s="59" t="s">
        <v>586</v>
      </c>
      <c r="EY56" s="59" t="s">
        <v>586</v>
      </c>
      <c r="FA56" s="59"/>
      <c r="FB56" s="59"/>
      <c r="FC56" s="59"/>
      <c r="FD56" s="59"/>
      <c r="FE56" s="59"/>
      <c r="FF56" s="59"/>
      <c r="FG56" s="59"/>
      <c r="FH56" s="59"/>
      <c r="FI56" s="59"/>
      <c r="FJ56" s="60" t="s">
        <v>580</v>
      </c>
      <c r="GO56" s="356" t="s">
        <v>584</v>
      </c>
      <c r="GP56" s="356"/>
      <c r="GQ56" s="356"/>
      <c r="GR56" s="356"/>
      <c r="GS56" s="356"/>
      <c r="GT56" s="356"/>
      <c r="GU56" s="356"/>
      <c r="GV56" s="356"/>
      <c r="GW56" s="356"/>
      <c r="GX56" s="356"/>
      <c r="GY56" s="356"/>
      <c r="GZ56" s="356"/>
      <c r="HA56" s="356"/>
      <c r="HB56" s="356"/>
      <c r="HC56" s="356"/>
    </row>
    <row r="57" spans="1:212" s="60" customFormat="1" ht="11.25" x14ac:dyDescent="0.2">
      <c r="A57" s="60" t="s">
        <v>587</v>
      </c>
      <c r="C57" s="61" t="s">
        <v>162</v>
      </c>
      <c r="D57" s="61" t="s">
        <v>162</v>
      </c>
      <c r="E57" s="61" t="s">
        <v>159</v>
      </c>
      <c r="F57" s="61" t="s">
        <v>162</v>
      </c>
      <c r="G57" s="61" t="s">
        <v>162</v>
      </c>
      <c r="H57" s="61" t="s">
        <v>162</v>
      </c>
      <c r="I57" s="61" t="s">
        <v>162</v>
      </c>
      <c r="J57" s="61" t="s">
        <v>162</v>
      </c>
      <c r="K57" s="292" t="s">
        <v>162</v>
      </c>
      <c r="L57" s="61" t="s">
        <v>163</v>
      </c>
      <c r="M57" s="61" t="s">
        <v>163</v>
      </c>
      <c r="N57" s="61" t="s">
        <v>163</v>
      </c>
      <c r="O57" s="61" t="s">
        <v>163</v>
      </c>
      <c r="P57" s="61" t="s">
        <v>163</v>
      </c>
      <c r="Q57" s="61" t="s">
        <v>163</v>
      </c>
      <c r="R57" s="61" t="s">
        <v>163</v>
      </c>
      <c r="S57" s="61" t="s">
        <v>168</v>
      </c>
      <c r="T57" s="61" t="s">
        <v>168</v>
      </c>
      <c r="U57" s="61" t="s">
        <v>165</v>
      </c>
      <c r="V57" s="61" t="s">
        <v>162</v>
      </c>
      <c r="W57" s="61" t="s">
        <v>162</v>
      </c>
      <c r="X57" s="61" t="s">
        <v>162</v>
      </c>
      <c r="Y57" s="61" t="s">
        <v>162</v>
      </c>
      <c r="Z57" s="61" t="s">
        <v>162</v>
      </c>
      <c r="AA57" s="61" t="s">
        <v>162</v>
      </c>
      <c r="AB57" s="61" t="s">
        <v>162</v>
      </c>
      <c r="AC57" s="61" t="s">
        <v>162</v>
      </c>
      <c r="AD57" s="61" t="s">
        <v>166</v>
      </c>
      <c r="AE57" s="61" t="s">
        <v>158</v>
      </c>
      <c r="AF57" s="61" t="s">
        <v>158</v>
      </c>
      <c r="AG57" s="61" t="s">
        <v>163</v>
      </c>
      <c r="AH57" s="61" t="s">
        <v>163</v>
      </c>
      <c r="AI57" s="61" t="s">
        <v>163</v>
      </c>
      <c r="AJ57" s="61" t="s">
        <v>163</v>
      </c>
      <c r="AK57" s="61" t="s">
        <v>159</v>
      </c>
      <c r="AL57" s="61" t="s">
        <v>159</v>
      </c>
      <c r="AM57" s="61" t="s">
        <v>159</v>
      </c>
      <c r="AN57" s="292" t="s">
        <v>158</v>
      </c>
      <c r="AO57" s="292" t="s">
        <v>158</v>
      </c>
      <c r="AP57" s="292" t="s">
        <v>158</v>
      </c>
      <c r="AQ57" s="292" t="s">
        <v>158</v>
      </c>
      <c r="AR57" s="61" t="s">
        <v>163</v>
      </c>
      <c r="AS57" s="61" t="s">
        <v>163</v>
      </c>
      <c r="AT57" s="61" t="s">
        <v>166</v>
      </c>
      <c r="AU57" s="61" t="s">
        <v>166</v>
      </c>
      <c r="AV57" s="61" t="s">
        <v>166</v>
      </c>
      <c r="AW57" s="61" t="s">
        <v>163</v>
      </c>
      <c r="AX57" s="291" t="s">
        <v>162</v>
      </c>
      <c r="AY57" s="61" t="s">
        <v>167</v>
      </c>
      <c r="AZ57" s="61" t="s">
        <v>167</v>
      </c>
      <c r="BA57" s="61" t="s">
        <v>167</v>
      </c>
      <c r="BB57" s="61" t="s">
        <v>167</v>
      </c>
      <c r="BC57" s="61" t="s">
        <v>167</v>
      </c>
      <c r="BD57" s="61" t="s">
        <v>167</v>
      </c>
      <c r="BE57" s="61" t="s">
        <v>167</v>
      </c>
      <c r="BF57" s="293" t="s">
        <v>163</v>
      </c>
      <c r="BG57" s="293" t="s">
        <v>163</v>
      </c>
      <c r="BH57" s="293" t="s">
        <v>163</v>
      </c>
      <c r="BI57" s="293" t="s">
        <v>163</v>
      </c>
      <c r="BJ57" s="293" t="s">
        <v>163</v>
      </c>
      <c r="BK57" s="293" t="s">
        <v>163</v>
      </c>
      <c r="BL57" s="61" t="s">
        <v>168</v>
      </c>
      <c r="BM57" s="61" t="s">
        <v>165</v>
      </c>
      <c r="BN57" s="61" t="s">
        <v>165</v>
      </c>
      <c r="BO57" s="61" t="s">
        <v>165</v>
      </c>
      <c r="BP57" s="61" t="s">
        <v>165</v>
      </c>
      <c r="BQ57" s="61" t="s">
        <v>166</v>
      </c>
      <c r="BR57" s="61" t="s">
        <v>166</v>
      </c>
      <c r="BS57" s="61" t="s">
        <v>166</v>
      </c>
      <c r="BT57" s="61" t="s">
        <v>166</v>
      </c>
      <c r="BU57" s="61" t="s">
        <v>167</v>
      </c>
      <c r="BV57" s="61" t="s">
        <v>167</v>
      </c>
      <c r="BW57" s="61" t="s">
        <v>167</v>
      </c>
      <c r="BX57" s="291" t="s">
        <v>166</v>
      </c>
      <c r="BY57" s="291" t="s">
        <v>166</v>
      </c>
      <c r="BZ57" s="61" t="s">
        <v>163</v>
      </c>
      <c r="CA57" s="61" t="s">
        <v>163</v>
      </c>
      <c r="CB57" s="61" t="s">
        <v>163</v>
      </c>
      <c r="CC57" s="61" t="s">
        <v>163</v>
      </c>
      <c r="CD57" s="292" t="s">
        <v>163</v>
      </c>
      <c r="CE57" s="61" t="s">
        <v>163</v>
      </c>
      <c r="CF57" s="61" t="s">
        <v>162</v>
      </c>
      <c r="CG57" s="61" t="s">
        <v>162</v>
      </c>
      <c r="CH57" s="61" t="s">
        <v>163</v>
      </c>
      <c r="CI57" s="61" t="s">
        <v>163</v>
      </c>
      <c r="CJ57" s="61" t="s">
        <v>163</v>
      </c>
      <c r="CK57" s="61" t="s">
        <v>163</v>
      </c>
      <c r="CL57" s="61" t="s">
        <v>163</v>
      </c>
      <c r="CM57" s="61" t="s">
        <v>159</v>
      </c>
      <c r="CN57" s="61" t="s">
        <v>159</v>
      </c>
      <c r="CO57" s="61" t="s">
        <v>159</v>
      </c>
      <c r="CP57" s="61" t="s">
        <v>167</v>
      </c>
      <c r="CQ57" s="61" t="s">
        <v>167</v>
      </c>
      <c r="CR57" s="61" t="s">
        <v>167</v>
      </c>
      <c r="CS57" s="61" t="s">
        <v>167</v>
      </c>
      <c r="CT57" s="61" t="s">
        <v>162</v>
      </c>
      <c r="CU57" s="61" t="s">
        <v>162</v>
      </c>
      <c r="CV57" s="61" t="s">
        <v>162</v>
      </c>
      <c r="CW57" s="61" t="s">
        <v>166</v>
      </c>
      <c r="CX57" s="61" t="s">
        <v>162</v>
      </c>
      <c r="CY57" s="61" t="s">
        <v>162</v>
      </c>
      <c r="CZ57" s="61" t="s">
        <v>163</v>
      </c>
      <c r="DA57" s="61" t="s">
        <v>167</v>
      </c>
      <c r="DB57" s="61" t="s">
        <v>163</v>
      </c>
      <c r="DC57" s="61" t="s">
        <v>163</v>
      </c>
      <c r="DD57" s="61" t="s">
        <v>163</v>
      </c>
      <c r="DE57" s="61" t="s">
        <v>159</v>
      </c>
      <c r="DF57" s="61" t="s">
        <v>163</v>
      </c>
      <c r="DG57" s="61" t="s">
        <v>163</v>
      </c>
      <c r="DH57" s="61" t="s">
        <v>163</v>
      </c>
      <c r="DI57" s="61" t="s">
        <v>163</v>
      </c>
      <c r="DJ57" s="61" t="s">
        <v>158</v>
      </c>
      <c r="DK57" s="61" t="s">
        <v>162</v>
      </c>
      <c r="DL57" s="61" t="s">
        <v>162</v>
      </c>
      <c r="DM57" s="61" t="s">
        <v>162</v>
      </c>
      <c r="DN57" s="61" t="s">
        <v>158</v>
      </c>
      <c r="DO57" s="357" t="s">
        <v>162</v>
      </c>
      <c r="DP57" s="61" t="s">
        <v>162</v>
      </c>
      <c r="DQ57" s="61" t="s">
        <v>158</v>
      </c>
      <c r="DR57" s="61" t="s">
        <v>162</v>
      </c>
      <c r="DS57" s="61" t="s">
        <v>162</v>
      </c>
      <c r="DT57" s="61" t="s">
        <v>166</v>
      </c>
      <c r="DU57" s="61" t="s">
        <v>166</v>
      </c>
      <c r="DV57" s="61" t="s">
        <v>166</v>
      </c>
      <c r="DW57" s="61" t="s">
        <v>166</v>
      </c>
      <c r="DX57" s="61" t="s">
        <v>162</v>
      </c>
      <c r="DY57" s="61" t="s">
        <v>162</v>
      </c>
      <c r="DZ57" s="61" t="s">
        <v>158</v>
      </c>
      <c r="EA57" s="61" t="s">
        <v>162</v>
      </c>
      <c r="EB57" s="61" t="s">
        <v>162</v>
      </c>
      <c r="EC57" s="61" t="s">
        <v>162</v>
      </c>
      <c r="ED57" s="61" t="s">
        <v>162</v>
      </c>
      <c r="EE57" s="61" t="s">
        <v>162</v>
      </c>
      <c r="EF57" s="61" t="s">
        <v>159</v>
      </c>
      <c r="EG57" s="61" t="s">
        <v>159</v>
      </c>
      <c r="EH57" s="357" t="s">
        <v>162</v>
      </c>
      <c r="EI57" s="357" t="s">
        <v>162</v>
      </c>
      <c r="EJ57" s="357" t="s">
        <v>162</v>
      </c>
      <c r="EK57" s="357" t="s">
        <v>158</v>
      </c>
      <c r="EL57" s="61" t="s">
        <v>162</v>
      </c>
      <c r="EM57" s="61" t="s">
        <v>162</v>
      </c>
      <c r="EN57" s="61" t="s">
        <v>168</v>
      </c>
      <c r="EO57" s="61" t="s">
        <v>168</v>
      </c>
      <c r="EP57" s="61" t="s">
        <v>168</v>
      </c>
      <c r="EQ57" s="61" t="s">
        <v>168</v>
      </c>
      <c r="ER57" s="61" t="s">
        <v>168</v>
      </c>
      <c r="ES57" s="61" t="s">
        <v>164</v>
      </c>
      <c r="ET57" s="61" t="s">
        <v>165</v>
      </c>
      <c r="EU57" s="61" t="s">
        <v>165</v>
      </c>
      <c r="EV57" s="61" t="s">
        <v>161</v>
      </c>
      <c r="EW57" s="61" t="s">
        <v>161</v>
      </c>
      <c r="EX57" s="61" t="s">
        <v>161</v>
      </c>
      <c r="EY57" s="61" t="s">
        <v>161</v>
      </c>
      <c r="EZ57" s="59" t="s">
        <v>162</v>
      </c>
      <c r="FA57" s="59" t="s">
        <v>158</v>
      </c>
      <c r="FB57" s="59" t="s">
        <v>158</v>
      </c>
      <c r="FC57" s="59" t="s">
        <v>158</v>
      </c>
      <c r="FD57" s="61" t="s">
        <v>158</v>
      </c>
      <c r="FE57" s="61" t="s">
        <v>159</v>
      </c>
      <c r="FF57" s="61" t="s">
        <v>159</v>
      </c>
      <c r="FG57" s="61" t="s">
        <v>158</v>
      </c>
      <c r="FH57" s="61" t="s">
        <v>159</v>
      </c>
      <c r="FI57" s="61" t="s">
        <v>159</v>
      </c>
      <c r="FJ57" s="60" t="s">
        <v>580</v>
      </c>
      <c r="GO57" s="356" t="s">
        <v>584</v>
      </c>
      <c r="GP57" s="356"/>
      <c r="GQ57" s="356"/>
      <c r="GR57" s="356"/>
      <c r="GS57" s="356"/>
      <c r="GT57" s="356"/>
      <c r="GU57" s="356"/>
      <c r="GV57" s="356"/>
      <c r="GW57" s="356"/>
      <c r="GX57" s="356"/>
      <c r="GY57" s="356"/>
      <c r="GZ57" s="356"/>
      <c r="HA57" s="356"/>
      <c r="HB57" s="356"/>
      <c r="HC57" s="356"/>
    </row>
    <row r="58" spans="1:212" s="60" customFormat="1" ht="11.25" x14ac:dyDescent="0.2">
      <c r="A58" s="60" t="s">
        <v>588</v>
      </c>
      <c r="C58" s="61" t="s">
        <v>172</v>
      </c>
      <c r="D58" s="61" t="s">
        <v>172</v>
      </c>
      <c r="E58" s="61" t="s">
        <v>173</v>
      </c>
      <c r="F58" s="61" t="s">
        <v>172</v>
      </c>
      <c r="G58" s="61" t="s">
        <v>172</v>
      </c>
      <c r="H58" s="61" t="s">
        <v>172</v>
      </c>
      <c r="I58" s="61" t="s">
        <v>172</v>
      </c>
      <c r="J58" s="61" t="s">
        <v>172</v>
      </c>
      <c r="K58" s="292" t="s">
        <v>172</v>
      </c>
      <c r="L58" s="61" t="s">
        <v>173</v>
      </c>
      <c r="M58" s="61" t="s">
        <v>173</v>
      </c>
      <c r="N58" s="61" t="s">
        <v>173</v>
      </c>
      <c r="O58" s="61" t="s">
        <v>173</v>
      </c>
      <c r="P58" s="61" t="s">
        <v>173</v>
      </c>
      <c r="Q58" s="61" t="s">
        <v>173</v>
      </c>
      <c r="R58" s="61" t="s">
        <v>173</v>
      </c>
      <c r="S58" s="61" t="s">
        <v>171</v>
      </c>
      <c r="T58" s="61" t="s">
        <v>171</v>
      </c>
      <c r="U58" s="61" t="s">
        <v>174</v>
      </c>
      <c r="V58" s="61" t="s">
        <v>172</v>
      </c>
      <c r="W58" s="61" t="s">
        <v>172</v>
      </c>
      <c r="X58" s="61" t="s">
        <v>172</v>
      </c>
      <c r="Y58" s="61" t="s">
        <v>172</v>
      </c>
      <c r="Z58" s="61" t="s">
        <v>172</v>
      </c>
      <c r="AA58" s="61" t="s">
        <v>172</v>
      </c>
      <c r="AB58" s="61" t="s">
        <v>172</v>
      </c>
      <c r="AC58" s="61" t="s">
        <v>172</v>
      </c>
      <c r="AD58" s="61" t="s">
        <v>172</v>
      </c>
      <c r="AE58" s="61" t="s">
        <v>172</v>
      </c>
      <c r="AF58" s="61" t="s">
        <v>172</v>
      </c>
      <c r="AG58" s="61" t="s">
        <v>173</v>
      </c>
      <c r="AH58" s="61" t="s">
        <v>173</v>
      </c>
      <c r="AI58" s="61" t="s">
        <v>173</v>
      </c>
      <c r="AJ58" s="61" t="s">
        <v>173</v>
      </c>
      <c r="AK58" s="61" t="s">
        <v>173</v>
      </c>
      <c r="AL58" s="61" t="s">
        <v>173</v>
      </c>
      <c r="AM58" s="61" t="s">
        <v>173</v>
      </c>
      <c r="AN58" s="292" t="s">
        <v>172</v>
      </c>
      <c r="AO58" s="292" t="s">
        <v>172</v>
      </c>
      <c r="AP58" s="292" t="s">
        <v>172</v>
      </c>
      <c r="AQ58" s="292" t="s">
        <v>172</v>
      </c>
      <c r="AR58" s="61" t="s">
        <v>173</v>
      </c>
      <c r="AS58" s="61" t="s">
        <v>173</v>
      </c>
      <c r="AT58" s="61" t="s">
        <v>172</v>
      </c>
      <c r="AU58" s="61" t="s">
        <v>172</v>
      </c>
      <c r="AV58" s="61" t="s">
        <v>172</v>
      </c>
      <c r="AW58" s="61" t="s">
        <v>173</v>
      </c>
      <c r="AX58" s="291" t="s">
        <v>172</v>
      </c>
      <c r="AY58" s="61" t="s">
        <v>173</v>
      </c>
      <c r="AZ58" s="61" t="s">
        <v>173</v>
      </c>
      <c r="BA58" s="61" t="s">
        <v>173</v>
      </c>
      <c r="BB58" s="61" t="s">
        <v>173</v>
      </c>
      <c r="BC58" s="61" t="s">
        <v>173</v>
      </c>
      <c r="BD58" s="61" t="s">
        <v>173</v>
      </c>
      <c r="BE58" s="61" t="s">
        <v>173</v>
      </c>
      <c r="BF58" s="293" t="s">
        <v>173</v>
      </c>
      <c r="BG58" s="293" t="s">
        <v>173</v>
      </c>
      <c r="BH58" s="293" t="s">
        <v>173</v>
      </c>
      <c r="BI58" s="293" t="s">
        <v>173</v>
      </c>
      <c r="BJ58" s="293" t="s">
        <v>173</v>
      </c>
      <c r="BK58" s="293" t="s">
        <v>173</v>
      </c>
      <c r="BL58" s="61" t="s">
        <v>171</v>
      </c>
      <c r="BM58" s="61" t="s">
        <v>174</v>
      </c>
      <c r="BN58" s="61" t="s">
        <v>174</v>
      </c>
      <c r="BO58" s="61" t="s">
        <v>174</v>
      </c>
      <c r="BP58" s="61" t="s">
        <v>174</v>
      </c>
      <c r="BQ58" s="61" t="s">
        <v>172</v>
      </c>
      <c r="BR58" s="61" t="s">
        <v>172</v>
      </c>
      <c r="BS58" s="61" t="s">
        <v>172</v>
      </c>
      <c r="BT58" s="61" t="s">
        <v>172</v>
      </c>
      <c r="BU58" s="61" t="s">
        <v>173</v>
      </c>
      <c r="BV58" s="61" t="s">
        <v>173</v>
      </c>
      <c r="BW58" s="61" t="s">
        <v>173</v>
      </c>
      <c r="BX58" s="291" t="s">
        <v>172</v>
      </c>
      <c r="BY58" s="291" t="s">
        <v>172</v>
      </c>
      <c r="BZ58" s="61" t="s">
        <v>173</v>
      </c>
      <c r="CA58" s="61" t="s">
        <v>173</v>
      </c>
      <c r="CB58" s="61" t="s">
        <v>173</v>
      </c>
      <c r="CC58" s="61" t="s">
        <v>173</v>
      </c>
      <c r="CD58" s="292" t="s">
        <v>173</v>
      </c>
      <c r="CE58" s="61" t="s">
        <v>173</v>
      </c>
      <c r="CF58" s="61" t="s">
        <v>172</v>
      </c>
      <c r="CG58" s="61" t="s">
        <v>172</v>
      </c>
      <c r="CH58" s="61" t="s">
        <v>173</v>
      </c>
      <c r="CI58" s="61" t="s">
        <v>173</v>
      </c>
      <c r="CJ58" s="61" t="s">
        <v>173</v>
      </c>
      <c r="CK58" s="61" t="s">
        <v>173</v>
      </c>
      <c r="CL58" s="61" t="s">
        <v>173</v>
      </c>
      <c r="CM58" s="61" t="s">
        <v>173</v>
      </c>
      <c r="CN58" s="61" t="s">
        <v>173</v>
      </c>
      <c r="CO58" s="61" t="s">
        <v>173</v>
      </c>
      <c r="CP58" s="61" t="s">
        <v>173</v>
      </c>
      <c r="CQ58" s="61" t="s">
        <v>173</v>
      </c>
      <c r="CR58" s="61" t="s">
        <v>173</v>
      </c>
      <c r="CS58" s="61" t="s">
        <v>173</v>
      </c>
      <c r="CT58" s="61" t="s">
        <v>172</v>
      </c>
      <c r="CU58" s="61" t="s">
        <v>172</v>
      </c>
      <c r="CV58" s="61" t="s">
        <v>172</v>
      </c>
      <c r="CW58" s="61" t="s">
        <v>172</v>
      </c>
      <c r="CX58" s="61" t="s">
        <v>172</v>
      </c>
      <c r="CY58" s="61" t="s">
        <v>172</v>
      </c>
      <c r="CZ58" s="61" t="s">
        <v>173</v>
      </c>
      <c r="DA58" s="61" t="s">
        <v>173</v>
      </c>
      <c r="DB58" s="61" t="s">
        <v>173</v>
      </c>
      <c r="DC58" s="61" t="s">
        <v>173</v>
      </c>
      <c r="DD58" s="61" t="s">
        <v>173</v>
      </c>
      <c r="DE58" s="61" t="s">
        <v>173</v>
      </c>
      <c r="DF58" s="61" t="s">
        <v>173</v>
      </c>
      <c r="DG58" s="61" t="s">
        <v>173</v>
      </c>
      <c r="DH58" s="61" t="s">
        <v>173</v>
      </c>
      <c r="DI58" s="61" t="s">
        <v>173</v>
      </c>
      <c r="DJ58" s="61" t="s">
        <v>172</v>
      </c>
      <c r="DK58" s="61" t="s">
        <v>172</v>
      </c>
      <c r="DL58" s="61" t="s">
        <v>172</v>
      </c>
      <c r="DM58" s="61" t="s">
        <v>172</v>
      </c>
      <c r="DN58" s="61" t="s">
        <v>172</v>
      </c>
      <c r="DO58" s="357" t="s">
        <v>172</v>
      </c>
      <c r="DP58" s="61" t="s">
        <v>172</v>
      </c>
      <c r="DQ58" s="61" t="s">
        <v>172</v>
      </c>
      <c r="DR58" s="61" t="s">
        <v>172</v>
      </c>
      <c r="DS58" s="61" t="s">
        <v>172</v>
      </c>
      <c r="DT58" s="61" t="s">
        <v>172</v>
      </c>
      <c r="DU58" s="61" t="s">
        <v>172</v>
      </c>
      <c r="DV58" s="61" t="s">
        <v>172</v>
      </c>
      <c r="DW58" s="61" t="s">
        <v>172</v>
      </c>
      <c r="DX58" s="61" t="s">
        <v>172</v>
      </c>
      <c r="DY58" s="61" t="s">
        <v>172</v>
      </c>
      <c r="DZ58" s="61" t="s">
        <v>172</v>
      </c>
      <c r="EA58" s="61" t="s">
        <v>172</v>
      </c>
      <c r="EB58" s="61" t="s">
        <v>172</v>
      </c>
      <c r="EC58" s="61" t="s">
        <v>172</v>
      </c>
      <c r="ED58" s="61" t="s">
        <v>172</v>
      </c>
      <c r="EE58" s="61" t="s">
        <v>172</v>
      </c>
      <c r="EF58" s="61" t="s">
        <v>173</v>
      </c>
      <c r="EG58" s="61" t="s">
        <v>173</v>
      </c>
      <c r="EH58" s="357" t="s">
        <v>172</v>
      </c>
      <c r="EI58" s="357" t="s">
        <v>172</v>
      </c>
      <c r="EJ58" s="357" t="s">
        <v>172</v>
      </c>
      <c r="EK58" s="357" t="s">
        <v>172</v>
      </c>
      <c r="EL58" s="61" t="s">
        <v>172</v>
      </c>
      <c r="EM58" s="61" t="s">
        <v>172</v>
      </c>
      <c r="EN58" s="61" t="s">
        <v>171</v>
      </c>
      <c r="EO58" s="61" t="s">
        <v>171</v>
      </c>
      <c r="EP58" s="61" t="s">
        <v>171</v>
      </c>
      <c r="EQ58" s="61" t="s">
        <v>171</v>
      </c>
      <c r="ER58" s="61" t="s">
        <v>171</v>
      </c>
      <c r="ES58" s="61" t="s">
        <v>171</v>
      </c>
      <c r="ET58" s="61" t="s">
        <v>174</v>
      </c>
      <c r="EU58" s="61" t="s">
        <v>174</v>
      </c>
      <c r="EV58" s="61" t="s">
        <v>174</v>
      </c>
      <c r="EW58" s="61" t="s">
        <v>174</v>
      </c>
      <c r="EX58" s="61" t="s">
        <v>174</v>
      </c>
      <c r="EY58" s="61" t="s">
        <v>174</v>
      </c>
      <c r="EZ58" s="59" t="s">
        <v>514</v>
      </c>
      <c r="FA58" s="59" t="s">
        <v>514</v>
      </c>
      <c r="FB58" s="59" t="s">
        <v>514</v>
      </c>
      <c r="FC58" s="59" t="s">
        <v>514</v>
      </c>
      <c r="FD58" s="61" t="s">
        <v>514</v>
      </c>
      <c r="FE58" s="61" t="s">
        <v>515</v>
      </c>
      <c r="FF58" s="61" t="s">
        <v>515</v>
      </c>
      <c r="FG58" s="61" t="s">
        <v>514</v>
      </c>
      <c r="FH58" s="61" t="s">
        <v>515</v>
      </c>
      <c r="FI58" s="61" t="s">
        <v>515</v>
      </c>
      <c r="FJ58" s="60" t="s">
        <v>580</v>
      </c>
      <c r="GO58" s="356" t="s">
        <v>584</v>
      </c>
      <c r="GP58" s="356" t="s">
        <v>173</v>
      </c>
      <c r="GQ58" s="356" t="s">
        <v>172</v>
      </c>
      <c r="GR58" s="356" t="s">
        <v>171</v>
      </c>
      <c r="GS58" s="356" t="s">
        <v>174</v>
      </c>
      <c r="GT58" s="356" t="s">
        <v>589</v>
      </c>
      <c r="GU58" s="356" t="s">
        <v>590</v>
      </c>
      <c r="GV58" s="356" t="s">
        <v>591</v>
      </c>
      <c r="GW58" s="356" t="s">
        <v>592</v>
      </c>
      <c r="GX58" s="356" t="s">
        <v>593</v>
      </c>
      <c r="GY58" s="356" t="s">
        <v>167</v>
      </c>
      <c r="GZ58" s="356" t="s">
        <v>166</v>
      </c>
      <c r="HA58" s="356" t="s">
        <v>168</v>
      </c>
      <c r="HB58" s="356" t="s">
        <v>169</v>
      </c>
      <c r="HC58" s="356" t="s">
        <v>594</v>
      </c>
    </row>
    <row r="59" spans="1:212" s="60" customFormat="1" ht="11.25" x14ac:dyDescent="0.2">
      <c r="A59" s="60" t="s">
        <v>595</v>
      </c>
      <c r="C59" s="61" t="s">
        <v>170</v>
      </c>
      <c r="D59" s="61" t="s">
        <v>170</v>
      </c>
      <c r="E59" s="61" t="s">
        <v>137</v>
      </c>
      <c r="F59" s="61" t="s">
        <v>170</v>
      </c>
      <c r="G59" s="61" t="s">
        <v>170</v>
      </c>
      <c r="H59" s="61" t="s">
        <v>170</v>
      </c>
      <c r="I59" s="61" t="s">
        <v>170</v>
      </c>
      <c r="J59" s="61" t="s">
        <v>170</v>
      </c>
      <c r="K59" s="292" t="s">
        <v>586</v>
      </c>
      <c r="L59" s="61" t="s">
        <v>170</v>
      </c>
      <c r="M59" s="61" t="s">
        <v>170</v>
      </c>
      <c r="N59" s="61" t="s">
        <v>170</v>
      </c>
      <c r="O59" s="61" t="s">
        <v>170</v>
      </c>
      <c r="P59" s="61" t="s">
        <v>170</v>
      </c>
      <c r="Q59" s="61" t="s">
        <v>170</v>
      </c>
      <c r="R59" s="61" t="s">
        <v>170</v>
      </c>
      <c r="S59" s="61" t="s">
        <v>171</v>
      </c>
      <c r="T59" s="61" t="s">
        <v>171</v>
      </c>
      <c r="U59" s="61" t="s">
        <v>170</v>
      </c>
      <c r="V59" s="61" t="s">
        <v>170</v>
      </c>
      <c r="W59" s="61" t="s">
        <v>170</v>
      </c>
      <c r="X59" s="61" t="s">
        <v>170</v>
      </c>
      <c r="Y59" s="61" t="s">
        <v>170</v>
      </c>
      <c r="Z59" s="61" t="s">
        <v>170</v>
      </c>
      <c r="AA59" s="61" t="s">
        <v>170</v>
      </c>
      <c r="AB59" s="61" t="s">
        <v>170</v>
      </c>
      <c r="AC59" s="61" t="s">
        <v>170</v>
      </c>
      <c r="AD59" s="61" t="s">
        <v>171</v>
      </c>
      <c r="AE59" s="61" t="s">
        <v>137</v>
      </c>
      <c r="AF59" s="61" t="s">
        <v>137</v>
      </c>
      <c r="AG59" s="61" t="s">
        <v>170</v>
      </c>
      <c r="AH59" s="61" t="s">
        <v>170</v>
      </c>
      <c r="AI59" s="61" t="s">
        <v>170</v>
      </c>
      <c r="AJ59" s="61" t="s">
        <v>170</v>
      </c>
      <c r="AK59" s="61" t="s">
        <v>137</v>
      </c>
      <c r="AL59" s="61" t="s">
        <v>137</v>
      </c>
      <c r="AM59" s="61" t="s">
        <v>137</v>
      </c>
      <c r="AN59" s="292" t="s">
        <v>137</v>
      </c>
      <c r="AO59" s="292" t="s">
        <v>137</v>
      </c>
      <c r="AP59" s="292" t="s">
        <v>137</v>
      </c>
      <c r="AQ59" s="292" t="s">
        <v>137</v>
      </c>
      <c r="AR59" s="61" t="s">
        <v>170</v>
      </c>
      <c r="AS59" s="61" t="s">
        <v>170</v>
      </c>
      <c r="AT59" s="61" t="s">
        <v>171</v>
      </c>
      <c r="AU59" s="61" t="s">
        <v>171</v>
      </c>
      <c r="AV59" s="61" t="s">
        <v>171</v>
      </c>
      <c r="AW59" s="61" t="s">
        <v>170</v>
      </c>
      <c r="AX59" s="291" t="s">
        <v>170</v>
      </c>
      <c r="AY59" s="61" t="s">
        <v>171</v>
      </c>
      <c r="AZ59" s="61" t="s">
        <v>171</v>
      </c>
      <c r="BA59" s="61" t="s">
        <v>171</v>
      </c>
      <c r="BB59" s="61" t="s">
        <v>171</v>
      </c>
      <c r="BC59" s="61" t="s">
        <v>171</v>
      </c>
      <c r="BD59" s="61" t="s">
        <v>171</v>
      </c>
      <c r="BE59" s="61" t="s">
        <v>171</v>
      </c>
      <c r="BF59" s="293" t="s">
        <v>170</v>
      </c>
      <c r="BG59" s="293" t="s">
        <v>170</v>
      </c>
      <c r="BH59" s="293" t="s">
        <v>170</v>
      </c>
      <c r="BI59" s="293" t="s">
        <v>170</v>
      </c>
      <c r="BJ59" s="293" t="s">
        <v>170</v>
      </c>
      <c r="BK59" s="293" t="s">
        <v>170</v>
      </c>
      <c r="BL59" s="61" t="s">
        <v>171</v>
      </c>
      <c r="BM59" s="61" t="s">
        <v>170</v>
      </c>
      <c r="BN59" s="61" t="s">
        <v>170</v>
      </c>
      <c r="BO59" s="61" t="s">
        <v>170</v>
      </c>
      <c r="BP59" s="61" t="s">
        <v>170</v>
      </c>
      <c r="BQ59" s="61" t="s">
        <v>171</v>
      </c>
      <c r="BR59" s="61" t="s">
        <v>171</v>
      </c>
      <c r="BS59" s="61" t="s">
        <v>171</v>
      </c>
      <c r="BT59" s="61" t="s">
        <v>171</v>
      </c>
      <c r="BU59" s="61" t="s">
        <v>171</v>
      </c>
      <c r="BV59" s="61" t="s">
        <v>171</v>
      </c>
      <c r="BW59" s="61" t="s">
        <v>171</v>
      </c>
      <c r="BX59" s="291" t="s">
        <v>171</v>
      </c>
      <c r="BY59" s="291" t="s">
        <v>171</v>
      </c>
      <c r="BZ59" s="61" t="s">
        <v>170</v>
      </c>
      <c r="CA59" s="61" t="s">
        <v>170</v>
      </c>
      <c r="CB59" s="61" t="s">
        <v>170</v>
      </c>
      <c r="CC59" s="61" t="s">
        <v>170</v>
      </c>
      <c r="CD59" s="292" t="s">
        <v>170</v>
      </c>
      <c r="CE59" s="61" t="s">
        <v>170</v>
      </c>
      <c r="CF59" s="61" t="s">
        <v>170</v>
      </c>
      <c r="CG59" s="61" t="s">
        <v>170</v>
      </c>
      <c r="CH59" s="61" t="s">
        <v>170</v>
      </c>
      <c r="CI59" s="61" t="s">
        <v>170</v>
      </c>
      <c r="CJ59" s="61" t="s">
        <v>170</v>
      </c>
      <c r="CK59" s="61" t="s">
        <v>170</v>
      </c>
      <c r="CL59" s="61" t="s">
        <v>170</v>
      </c>
      <c r="CM59" s="61" t="s">
        <v>137</v>
      </c>
      <c r="CN59" s="61" t="s">
        <v>137</v>
      </c>
      <c r="CO59" s="61" t="s">
        <v>137</v>
      </c>
      <c r="CP59" s="61" t="s">
        <v>171</v>
      </c>
      <c r="CQ59" s="61" t="s">
        <v>171</v>
      </c>
      <c r="CR59" s="61" t="s">
        <v>171</v>
      </c>
      <c r="CS59" s="61" t="s">
        <v>171</v>
      </c>
      <c r="CT59" s="61" t="s">
        <v>170</v>
      </c>
      <c r="CU59" s="61" t="s">
        <v>170</v>
      </c>
      <c r="CV59" s="61" t="s">
        <v>170</v>
      </c>
      <c r="CW59" s="61" t="s">
        <v>171</v>
      </c>
      <c r="CX59" s="61" t="s">
        <v>170</v>
      </c>
      <c r="CY59" s="61" t="s">
        <v>170</v>
      </c>
      <c r="CZ59" s="61" t="s">
        <v>170</v>
      </c>
      <c r="DA59" s="61" t="s">
        <v>171</v>
      </c>
      <c r="DB59" s="61" t="s">
        <v>170</v>
      </c>
      <c r="DC59" s="61" t="s">
        <v>170</v>
      </c>
      <c r="DD59" s="61" t="s">
        <v>170</v>
      </c>
      <c r="DE59" s="61" t="s">
        <v>137</v>
      </c>
      <c r="DF59" s="61" t="s">
        <v>170</v>
      </c>
      <c r="DG59" s="61" t="s">
        <v>170</v>
      </c>
      <c r="DH59" s="61" t="s">
        <v>170</v>
      </c>
      <c r="DI59" s="61" t="s">
        <v>170</v>
      </c>
      <c r="DJ59" s="61" t="s">
        <v>137</v>
      </c>
      <c r="DK59" s="61" t="s">
        <v>170</v>
      </c>
      <c r="DL59" s="61" t="s">
        <v>170</v>
      </c>
      <c r="DM59" s="61" t="s">
        <v>170</v>
      </c>
      <c r="DN59" s="61" t="s">
        <v>137</v>
      </c>
      <c r="DO59" s="357" t="s">
        <v>170</v>
      </c>
      <c r="DP59" s="61" t="s">
        <v>170</v>
      </c>
      <c r="DQ59" s="61" t="s">
        <v>137</v>
      </c>
      <c r="DR59" s="61" t="s">
        <v>170</v>
      </c>
      <c r="DS59" s="61" t="s">
        <v>170</v>
      </c>
      <c r="DT59" s="61" t="s">
        <v>171</v>
      </c>
      <c r="DU59" s="61" t="s">
        <v>171</v>
      </c>
      <c r="DV59" s="61" t="s">
        <v>171</v>
      </c>
      <c r="DW59" s="61" t="s">
        <v>171</v>
      </c>
      <c r="DX59" s="61" t="s">
        <v>170</v>
      </c>
      <c r="DY59" s="61" t="s">
        <v>170</v>
      </c>
      <c r="DZ59" s="61" t="s">
        <v>137</v>
      </c>
      <c r="EA59" s="61" t="s">
        <v>170</v>
      </c>
      <c r="EB59" s="61" t="s">
        <v>170</v>
      </c>
      <c r="EC59" s="61" t="s">
        <v>170</v>
      </c>
      <c r="ED59" s="61" t="s">
        <v>170</v>
      </c>
      <c r="EE59" s="61" t="s">
        <v>170</v>
      </c>
      <c r="EF59" s="61" t="s">
        <v>137</v>
      </c>
      <c r="EG59" s="61" t="s">
        <v>137</v>
      </c>
      <c r="EH59" s="357" t="s">
        <v>170</v>
      </c>
      <c r="EI59" s="357" t="s">
        <v>170</v>
      </c>
      <c r="EJ59" s="357" t="s">
        <v>170</v>
      </c>
      <c r="EK59" s="357" t="s">
        <v>137</v>
      </c>
      <c r="EL59" s="61" t="s">
        <v>170</v>
      </c>
      <c r="EM59" s="61" t="s">
        <v>170</v>
      </c>
      <c r="EN59" s="61" t="s">
        <v>171</v>
      </c>
      <c r="EO59" s="61" t="s">
        <v>171</v>
      </c>
      <c r="EP59" s="61" t="s">
        <v>171</v>
      </c>
      <c r="EQ59" s="61" t="s">
        <v>171</v>
      </c>
      <c r="ER59" s="61" t="s">
        <v>171</v>
      </c>
      <c r="ES59" s="61" t="s">
        <v>170</v>
      </c>
      <c r="ET59" s="61" t="s">
        <v>170</v>
      </c>
      <c r="EU59" s="61" t="s">
        <v>170</v>
      </c>
      <c r="EV59" s="61" t="s">
        <v>137</v>
      </c>
      <c r="EW59" s="61" t="s">
        <v>137</v>
      </c>
      <c r="EX59" s="61" t="s">
        <v>137</v>
      </c>
      <c r="EY59" s="61" t="s">
        <v>137</v>
      </c>
      <c r="EZ59" s="59" t="s">
        <v>170</v>
      </c>
      <c r="FA59" s="59" t="s">
        <v>137</v>
      </c>
      <c r="FB59" s="59" t="s">
        <v>137</v>
      </c>
      <c r="FC59" s="59" t="s">
        <v>137</v>
      </c>
      <c r="FD59" s="61" t="s">
        <v>137</v>
      </c>
      <c r="FE59" s="61" t="s">
        <v>137</v>
      </c>
      <c r="FF59" s="61" t="s">
        <v>137</v>
      </c>
      <c r="FG59" s="61" t="s">
        <v>137</v>
      </c>
      <c r="FH59" s="61" t="s">
        <v>137</v>
      </c>
      <c r="FI59" s="61" t="s">
        <v>137</v>
      </c>
      <c r="FJ59" s="60" t="s">
        <v>580</v>
      </c>
      <c r="GO59" s="356" t="s">
        <v>584</v>
      </c>
      <c r="GP59" s="356"/>
      <c r="GQ59" s="356"/>
      <c r="GR59" s="356"/>
      <c r="GS59" s="356"/>
      <c r="GT59" s="356"/>
      <c r="GU59" s="356"/>
      <c r="GV59" s="356"/>
      <c r="GW59" s="356"/>
      <c r="GX59" s="356"/>
      <c r="GY59" s="356"/>
      <c r="GZ59" s="356"/>
      <c r="HA59" s="356"/>
      <c r="HB59" s="356"/>
      <c r="HC59" s="356"/>
    </row>
    <row r="60" spans="1:212" s="60" customFormat="1" ht="11.25" x14ac:dyDescent="0.2">
      <c r="A60" s="60" t="s">
        <v>596</v>
      </c>
      <c r="C60" s="59">
        <v>1</v>
      </c>
      <c r="D60" s="59">
        <v>1</v>
      </c>
      <c r="E60" s="59">
        <v>1</v>
      </c>
      <c r="F60" s="59">
        <v>1</v>
      </c>
      <c r="G60" s="59">
        <v>1</v>
      </c>
      <c r="H60" s="59">
        <v>1</v>
      </c>
      <c r="I60" s="59">
        <v>1</v>
      </c>
      <c r="J60" s="59">
        <v>1</v>
      </c>
      <c r="K60" s="59" t="s">
        <v>275</v>
      </c>
      <c r="L60" s="59">
        <v>1</v>
      </c>
      <c r="M60" s="59">
        <v>1</v>
      </c>
      <c r="N60" s="59">
        <v>1</v>
      </c>
      <c r="O60" s="59">
        <v>1</v>
      </c>
      <c r="P60" s="59">
        <v>1</v>
      </c>
      <c r="Q60" s="59">
        <v>1</v>
      </c>
      <c r="R60" s="59">
        <v>1</v>
      </c>
      <c r="S60" s="59" t="s">
        <v>275</v>
      </c>
      <c r="T60" s="59" t="s">
        <v>275</v>
      </c>
      <c r="U60" s="59" t="s">
        <v>275</v>
      </c>
      <c r="V60" s="59">
        <v>1</v>
      </c>
      <c r="W60" s="59">
        <v>1</v>
      </c>
      <c r="X60" s="59">
        <v>1</v>
      </c>
      <c r="Y60" s="59">
        <v>1</v>
      </c>
      <c r="Z60" s="59">
        <v>1</v>
      </c>
      <c r="AA60" s="59">
        <v>1</v>
      </c>
      <c r="AB60" s="59">
        <v>1</v>
      </c>
      <c r="AC60" s="59">
        <v>1</v>
      </c>
      <c r="AD60" s="59">
        <v>1</v>
      </c>
      <c r="AE60" s="59">
        <v>1</v>
      </c>
      <c r="AF60" s="59">
        <v>1</v>
      </c>
      <c r="AG60" s="59">
        <v>1</v>
      </c>
      <c r="AH60" s="59">
        <v>1</v>
      </c>
      <c r="AI60" s="59">
        <v>1</v>
      </c>
      <c r="AJ60" s="59">
        <v>1</v>
      </c>
      <c r="AK60" s="59">
        <v>1</v>
      </c>
      <c r="AL60" s="59">
        <v>1</v>
      </c>
      <c r="AM60" s="59">
        <v>1</v>
      </c>
      <c r="AN60" s="59">
        <v>1</v>
      </c>
      <c r="AO60" s="59">
        <v>1</v>
      </c>
      <c r="AP60" s="59" t="s">
        <v>275</v>
      </c>
      <c r="AQ60" s="59" t="s">
        <v>275</v>
      </c>
      <c r="AR60" s="59">
        <v>1</v>
      </c>
      <c r="AS60" s="59">
        <v>1</v>
      </c>
      <c r="AT60" s="59">
        <v>1</v>
      </c>
      <c r="AU60" s="59">
        <v>1</v>
      </c>
      <c r="AV60" s="59">
        <v>1</v>
      </c>
      <c r="AW60" s="59">
        <v>1</v>
      </c>
      <c r="AX60" s="59">
        <v>1</v>
      </c>
      <c r="AY60" s="59">
        <v>1</v>
      </c>
      <c r="AZ60" s="59">
        <v>1</v>
      </c>
      <c r="BA60" s="59">
        <v>1</v>
      </c>
      <c r="BB60" s="59">
        <v>1</v>
      </c>
      <c r="BC60" s="59">
        <v>1</v>
      </c>
      <c r="BD60" s="59">
        <v>1</v>
      </c>
      <c r="BE60" s="59">
        <v>1</v>
      </c>
      <c r="BF60" s="59">
        <v>1</v>
      </c>
      <c r="BG60" s="59">
        <v>1</v>
      </c>
      <c r="BH60" s="59">
        <v>1</v>
      </c>
      <c r="BI60" s="59">
        <v>1</v>
      </c>
      <c r="BJ60" s="59">
        <v>1</v>
      </c>
      <c r="BK60" s="59">
        <v>1</v>
      </c>
      <c r="BL60" s="59" t="s">
        <v>275</v>
      </c>
      <c r="BM60" s="59" t="s">
        <v>275</v>
      </c>
      <c r="BN60" s="59" t="s">
        <v>275</v>
      </c>
      <c r="BO60" s="59" t="s">
        <v>275</v>
      </c>
      <c r="BP60" s="59" t="s">
        <v>275</v>
      </c>
      <c r="BQ60" s="59">
        <v>1</v>
      </c>
      <c r="BR60" s="59">
        <v>1</v>
      </c>
      <c r="BS60" s="59">
        <v>1</v>
      </c>
      <c r="BT60" s="59">
        <v>1</v>
      </c>
      <c r="BU60" s="59">
        <v>1</v>
      </c>
      <c r="BV60" s="59">
        <v>1</v>
      </c>
      <c r="BW60" s="59">
        <v>1</v>
      </c>
      <c r="BX60" s="59">
        <v>1</v>
      </c>
      <c r="BY60" s="59" t="s">
        <v>275</v>
      </c>
      <c r="BZ60" s="59">
        <v>1</v>
      </c>
      <c r="CA60" s="59">
        <v>1</v>
      </c>
      <c r="CB60" s="59">
        <v>1</v>
      </c>
      <c r="CC60" s="59">
        <v>1</v>
      </c>
      <c r="CD60" s="59">
        <v>1</v>
      </c>
      <c r="CE60" s="59">
        <v>1</v>
      </c>
      <c r="CF60" s="59">
        <v>1</v>
      </c>
      <c r="CG60" s="59">
        <v>1</v>
      </c>
      <c r="CH60" s="59">
        <v>1</v>
      </c>
      <c r="CI60" s="59">
        <v>1</v>
      </c>
      <c r="CJ60" s="59">
        <v>1</v>
      </c>
      <c r="CK60" s="59">
        <v>1</v>
      </c>
      <c r="CL60" s="59">
        <v>1</v>
      </c>
      <c r="CM60" s="59">
        <v>1</v>
      </c>
      <c r="CN60" s="59">
        <v>1</v>
      </c>
      <c r="CO60" s="59">
        <v>1</v>
      </c>
      <c r="CP60" s="59">
        <v>1</v>
      </c>
      <c r="CQ60" s="59">
        <v>1</v>
      </c>
      <c r="CR60" s="59">
        <v>1</v>
      </c>
      <c r="CS60" s="59">
        <v>1</v>
      </c>
      <c r="CT60" s="59">
        <v>1</v>
      </c>
      <c r="CU60" s="59">
        <v>1</v>
      </c>
      <c r="CV60" s="59">
        <v>1</v>
      </c>
      <c r="CW60" s="59">
        <v>1</v>
      </c>
      <c r="CX60" s="59">
        <v>1</v>
      </c>
      <c r="CY60" s="59">
        <v>1</v>
      </c>
      <c r="CZ60" s="59">
        <v>1</v>
      </c>
      <c r="DA60" s="59">
        <v>1</v>
      </c>
      <c r="DB60" s="59">
        <v>1</v>
      </c>
      <c r="DC60" s="59">
        <v>1</v>
      </c>
      <c r="DD60" s="59" t="s">
        <v>275</v>
      </c>
      <c r="DE60" s="59">
        <v>1</v>
      </c>
      <c r="DF60" s="59" t="s">
        <v>275</v>
      </c>
      <c r="DG60" s="59" t="s">
        <v>275</v>
      </c>
      <c r="DH60" s="59" t="s">
        <v>275</v>
      </c>
      <c r="DI60" s="59" t="s">
        <v>275</v>
      </c>
      <c r="DJ60" s="59" t="s">
        <v>275</v>
      </c>
      <c r="DK60" s="59" t="s">
        <v>275</v>
      </c>
      <c r="DL60" s="59" t="s">
        <v>275</v>
      </c>
      <c r="DM60" s="59" t="s">
        <v>275</v>
      </c>
      <c r="DN60" s="59" t="s">
        <v>275</v>
      </c>
      <c r="DO60" s="355" t="s">
        <v>275</v>
      </c>
      <c r="DP60" s="59" t="s">
        <v>275</v>
      </c>
      <c r="DQ60" s="59" t="s">
        <v>275</v>
      </c>
      <c r="DR60" s="59" t="s">
        <v>275</v>
      </c>
      <c r="DS60" s="59" t="s">
        <v>275</v>
      </c>
      <c r="DT60" s="59" t="s">
        <v>275</v>
      </c>
      <c r="DU60" s="59" t="s">
        <v>275</v>
      </c>
      <c r="DV60" s="59" t="s">
        <v>275</v>
      </c>
      <c r="DW60" s="59" t="s">
        <v>275</v>
      </c>
      <c r="DX60" s="59" t="s">
        <v>275</v>
      </c>
      <c r="DY60" s="59" t="s">
        <v>275</v>
      </c>
      <c r="DZ60" s="59" t="s">
        <v>275</v>
      </c>
      <c r="EA60" s="59">
        <v>1</v>
      </c>
      <c r="EB60" s="59" t="s">
        <v>275</v>
      </c>
      <c r="EC60" s="59" t="s">
        <v>275</v>
      </c>
      <c r="ED60" s="59">
        <v>1</v>
      </c>
      <c r="EE60" s="59" t="s">
        <v>275</v>
      </c>
      <c r="EF60" s="59">
        <v>1</v>
      </c>
      <c r="EG60" s="59">
        <v>1</v>
      </c>
      <c r="EH60" s="355" t="s">
        <v>275</v>
      </c>
      <c r="EI60" s="355" t="s">
        <v>275</v>
      </c>
      <c r="EJ60" s="355" t="s">
        <v>275</v>
      </c>
      <c r="EK60" s="355" t="s">
        <v>275</v>
      </c>
      <c r="EL60" s="59">
        <v>1</v>
      </c>
      <c r="EM60" s="59">
        <v>1</v>
      </c>
      <c r="EN60" s="59" t="s">
        <v>275</v>
      </c>
      <c r="EO60" s="59" t="s">
        <v>275</v>
      </c>
      <c r="EP60" s="59" t="s">
        <v>275</v>
      </c>
      <c r="EQ60" s="59" t="s">
        <v>275</v>
      </c>
      <c r="ER60" s="59" t="s">
        <v>275</v>
      </c>
      <c r="ES60" s="59" t="s">
        <v>275</v>
      </c>
      <c r="ET60" s="59" t="s">
        <v>275</v>
      </c>
      <c r="EU60" s="59" t="s">
        <v>275</v>
      </c>
      <c r="EV60" s="59" t="s">
        <v>275</v>
      </c>
      <c r="EW60" s="59" t="s">
        <v>275</v>
      </c>
      <c r="EX60" s="59" t="s">
        <v>275</v>
      </c>
      <c r="EY60" s="59" t="s">
        <v>275</v>
      </c>
      <c r="EZ60" s="59">
        <v>1</v>
      </c>
      <c r="FA60" s="59">
        <v>1</v>
      </c>
      <c r="FB60" s="59">
        <v>1</v>
      </c>
      <c r="FC60" s="59">
        <v>1</v>
      </c>
      <c r="FD60" s="59" t="s">
        <v>275</v>
      </c>
      <c r="FE60" s="59" t="s">
        <v>275</v>
      </c>
      <c r="FF60" s="59">
        <v>1</v>
      </c>
      <c r="FG60" s="59" t="s">
        <v>275</v>
      </c>
      <c r="FH60" s="59">
        <v>1</v>
      </c>
      <c r="FI60" s="59">
        <v>1</v>
      </c>
      <c r="FJ60" s="60" t="s">
        <v>580</v>
      </c>
      <c r="GO60" s="356" t="s">
        <v>584</v>
      </c>
      <c r="GP60" s="356"/>
      <c r="GQ60" s="356"/>
      <c r="GR60" s="356"/>
      <c r="GS60" s="356"/>
      <c r="GT60" s="356"/>
      <c r="GU60" s="356"/>
      <c r="GV60" s="356"/>
      <c r="GW60" s="356"/>
      <c r="GX60" s="356"/>
      <c r="GY60" s="356"/>
      <c r="GZ60" s="356"/>
      <c r="HA60" s="356"/>
      <c r="HB60" s="356"/>
      <c r="HC60" s="356"/>
    </row>
    <row r="61" spans="1:212" s="60" customFormat="1" ht="11.25" x14ac:dyDescent="0.2">
      <c r="A61" s="60" t="s">
        <v>597</v>
      </c>
      <c r="C61" s="59" t="str">
        <f t="shared" ref="C61:BW61" si="0">+CONCATENATE(C60,C58)</f>
        <v>1H</v>
      </c>
      <c r="D61" s="59" t="str">
        <f t="shared" si="0"/>
        <v>1H</v>
      </c>
      <c r="E61" s="59" t="str">
        <f t="shared" si="0"/>
        <v>1T</v>
      </c>
      <c r="F61" s="59" t="str">
        <f t="shared" si="0"/>
        <v>1H</v>
      </c>
      <c r="G61" s="59" t="str">
        <f t="shared" si="0"/>
        <v>1H</v>
      </c>
      <c r="H61" s="59" t="str">
        <f t="shared" si="0"/>
        <v>1H</v>
      </c>
      <c r="I61" s="59" t="str">
        <f t="shared" si="0"/>
        <v>1H</v>
      </c>
      <c r="J61" s="59" t="str">
        <f t="shared" si="0"/>
        <v>1H</v>
      </c>
      <c r="K61" s="59" t="str">
        <f t="shared" si="0"/>
        <v>RH</v>
      </c>
      <c r="L61" s="59" t="str">
        <f t="shared" si="0"/>
        <v>1T</v>
      </c>
      <c r="M61" s="59" t="str">
        <f t="shared" si="0"/>
        <v>1T</v>
      </c>
      <c r="N61" s="59" t="str">
        <f t="shared" si="0"/>
        <v>1T</v>
      </c>
      <c r="O61" s="59" t="str">
        <f t="shared" si="0"/>
        <v>1T</v>
      </c>
      <c r="P61" s="59" t="str">
        <f t="shared" si="0"/>
        <v>1T</v>
      </c>
      <c r="Q61" s="59" t="str">
        <f t="shared" si="0"/>
        <v>1T</v>
      </c>
      <c r="R61" s="59" t="str">
        <f t="shared" si="0"/>
        <v>1T</v>
      </c>
      <c r="S61" s="59" t="str">
        <f t="shared" si="0"/>
        <v>RS</v>
      </c>
      <c r="T61" s="59" t="str">
        <f t="shared" si="0"/>
        <v>RS</v>
      </c>
      <c r="U61" s="59" t="str">
        <f t="shared" si="0"/>
        <v>RE</v>
      </c>
      <c r="V61" s="59" t="str">
        <f t="shared" si="0"/>
        <v>1H</v>
      </c>
      <c r="W61" s="59" t="str">
        <f t="shared" si="0"/>
        <v>1H</v>
      </c>
      <c r="X61" s="59" t="str">
        <f>+CONCATENATE(X60,X58)</f>
        <v>1H</v>
      </c>
      <c r="Y61" s="59" t="str">
        <f t="shared" si="0"/>
        <v>1H</v>
      </c>
      <c r="Z61" s="59" t="str">
        <f t="shared" si="0"/>
        <v>1H</v>
      </c>
      <c r="AA61" s="59" t="str">
        <f t="shared" si="0"/>
        <v>1H</v>
      </c>
      <c r="AB61" s="59" t="str">
        <f t="shared" si="0"/>
        <v>1H</v>
      </c>
      <c r="AC61" s="59" t="str">
        <f t="shared" si="0"/>
        <v>1H</v>
      </c>
      <c r="AD61" s="59" t="str">
        <f t="shared" si="0"/>
        <v>1H</v>
      </c>
      <c r="AE61" s="59" t="str">
        <f t="shared" si="0"/>
        <v>1H</v>
      </c>
      <c r="AF61" s="59" t="str">
        <f t="shared" si="0"/>
        <v>1H</v>
      </c>
      <c r="AG61" s="59" t="str">
        <f t="shared" si="0"/>
        <v>1T</v>
      </c>
      <c r="AH61" s="59" t="str">
        <f t="shared" si="0"/>
        <v>1T</v>
      </c>
      <c r="AI61" s="59" t="str">
        <f t="shared" si="0"/>
        <v>1T</v>
      </c>
      <c r="AJ61" s="59" t="str">
        <f t="shared" si="0"/>
        <v>1T</v>
      </c>
      <c r="AK61" s="59" t="str">
        <f t="shared" si="0"/>
        <v>1T</v>
      </c>
      <c r="AL61" s="59" t="str">
        <f t="shared" si="0"/>
        <v>1T</v>
      </c>
      <c r="AM61" s="59" t="str">
        <f t="shared" si="0"/>
        <v>1T</v>
      </c>
      <c r="AN61" s="59" t="str">
        <f t="shared" si="0"/>
        <v>1H</v>
      </c>
      <c r="AO61" s="59" t="str">
        <f t="shared" si="0"/>
        <v>1H</v>
      </c>
      <c r="AP61" s="59" t="str">
        <f t="shared" si="0"/>
        <v>RH</v>
      </c>
      <c r="AQ61" s="59" t="str">
        <f t="shared" si="0"/>
        <v>RH</v>
      </c>
      <c r="AR61" s="59" t="str">
        <f t="shared" si="0"/>
        <v>1T</v>
      </c>
      <c r="AS61" s="59" t="str">
        <f t="shared" si="0"/>
        <v>1T</v>
      </c>
      <c r="AT61" s="59" t="str">
        <f t="shared" si="0"/>
        <v>1H</v>
      </c>
      <c r="AU61" s="59" t="str">
        <f t="shared" si="0"/>
        <v>1H</v>
      </c>
      <c r="AV61" s="59" t="str">
        <f t="shared" si="0"/>
        <v>1H</v>
      </c>
      <c r="AW61" s="59" t="str">
        <f t="shared" si="0"/>
        <v>1T</v>
      </c>
      <c r="AX61" s="59" t="str">
        <f t="shared" si="0"/>
        <v>1H</v>
      </c>
      <c r="AY61" s="59" t="str">
        <f t="shared" si="0"/>
        <v>1T</v>
      </c>
      <c r="AZ61" s="59" t="str">
        <f t="shared" si="0"/>
        <v>1T</v>
      </c>
      <c r="BA61" s="59" t="str">
        <f t="shared" si="0"/>
        <v>1T</v>
      </c>
      <c r="BB61" s="59" t="str">
        <f t="shared" si="0"/>
        <v>1T</v>
      </c>
      <c r="BC61" s="59" t="s">
        <v>517</v>
      </c>
      <c r="BD61" s="59" t="s">
        <v>517</v>
      </c>
      <c r="BE61" s="59" t="s">
        <v>517</v>
      </c>
      <c r="BF61" s="59" t="str">
        <f t="shared" si="0"/>
        <v>1T</v>
      </c>
      <c r="BG61" s="59" t="str">
        <f t="shared" si="0"/>
        <v>1T</v>
      </c>
      <c r="BH61" s="59" t="str">
        <f t="shared" si="0"/>
        <v>1T</v>
      </c>
      <c r="BI61" s="59" t="str">
        <f t="shared" si="0"/>
        <v>1T</v>
      </c>
      <c r="BJ61" s="59" t="str">
        <f t="shared" si="0"/>
        <v>1T</v>
      </c>
      <c r="BK61" s="59" t="str">
        <f t="shared" si="0"/>
        <v>1T</v>
      </c>
      <c r="BL61" s="59" t="str">
        <f>+CONCATENATE(BL60,BL58)</f>
        <v>RS</v>
      </c>
      <c r="BM61" s="59" t="str">
        <f t="shared" ref="BM61:BP61" si="1">+CONCATENATE(BM60,BM58)</f>
        <v>RE</v>
      </c>
      <c r="BN61" s="59" t="str">
        <f t="shared" si="1"/>
        <v>RE</v>
      </c>
      <c r="BO61" s="59" t="str">
        <f t="shared" si="1"/>
        <v>RE</v>
      </c>
      <c r="BP61" s="59" t="str">
        <f t="shared" si="1"/>
        <v>RE</v>
      </c>
      <c r="BQ61" s="59" t="str">
        <f t="shared" si="0"/>
        <v>1H</v>
      </c>
      <c r="BR61" s="59" t="str">
        <f t="shared" si="0"/>
        <v>1H</v>
      </c>
      <c r="BS61" s="59" t="str">
        <f t="shared" si="0"/>
        <v>1H</v>
      </c>
      <c r="BT61" s="59" t="str">
        <f t="shared" si="0"/>
        <v>1H</v>
      </c>
      <c r="BU61" s="59" t="str">
        <f t="shared" si="0"/>
        <v>1T</v>
      </c>
      <c r="BV61" s="59" t="str">
        <f t="shared" si="0"/>
        <v>1T</v>
      </c>
      <c r="BW61" s="59" t="str">
        <f t="shared" si="0"/>
        <v>1T</v>
      </c>
      <c r="BX61" s="59" t="str">
        <f t="shared" ref="BX61:EI61" si="2">+CONCATENATE(BX60,BX58)</f>
        <v>1H</v>
      </c>
      <c r="BY61" s="59" t="str">
        <f t="shared" si="2"/>
        <v>RH</v>
      </c>
      <c r="BZ61" s="59" t="str">
        <f t="shared" si="2"/>
        <v>1T</v>
      </c>
      <c r="CA61" s="59" t="str">
        <f t="shared" si="2"/>
        <v>1T</v>
      </c>
      <c r="CB61" s="59" t="str">
        <f t="shared" si="2"/>
        <v>1T</v>
      </c>
      <c r="CC61" s="59" t="str">
        <f t="shared" si="2"/>
        <v>1T</v>
      </c>
      <c r="CD61" s="59" t="str">
        <f t="shared" si="2"/>
        <v>1T</v>
      </c>
      <c r="CE61" s="59" t="str">
        <f t="shared" si="2"/>
        <v>1T</v>
      </c>
      <c r="CF61" s="59" t="str">
        <f t="shared" si="2"/>
        <v>1H</v>
      </c>
      <c r="CG61" s="59" t="str">
        <f t="shared" si="2"/>
        <v>1H</v>
      </c>
      <c r="CH61" s="59" t="str">
        <f t="shared" si="2"/>
        <v>1T</v>
      </c>
      <c r="CI61" s="59" t="str">
        <f t="shared" si="2"/>
        <v>1T</v>
      </c>
      <c r="CJ61" s="59" t="str">
        <f t="shared" si="2"/>
        <v>1T</v>
      </c>
      <c r="CK61" s="59" t="str">
        <f t="shared" si="2"/>
        <v>1T</v>
      </c>
      <c r="CL61" s="59" t="str">
        <f t="shared" si="2"/>
        <v>1T</v>
      </c>
      <c r="CM61" s="59" t="str">
        <f t="shared" si="2"/>
        <v>1T</v>
      </c>
      <c r="CN61" s="59" t="str">
        <f t="shared" si="2"/>
        <v>1T</v>
      </c>
      <c r="CO61" s="59" t="str">
        <f t="shared" si="2"/>
        <v>1T</v>
      </c>
      <c r="CP61" s="59" t="str">
        <f t="shared" si="2"/>
        <v>1T</v>
      </c>
      <c r="CQ61" s="59" t="str">
        <f t="shared" si="2"/>
        <v>1T</v>
      </c>
      <c r="CR61" s="59" t="str">
        <f t="shared" si="2"/>
        <v>1T</v>
      </c>
      <c r="CS61" s="59" t="str">
        <f t="shared" si="2"/>
        <v>1T</v>
      </c>
      <c r="CT61" s="59" t="str">
        <f t="shared" si="2"/>
        <v>1H</v>
      </c>
      <c r="CU61" s="59" t="str">
        <f t="shared" si="2"/>
        <v>1H</v>
      </c>
      <c r="CV61" s="59" t="str">
        <f t="shared" si="2"/>
        <v>1H</v>
      </c>
      <c r="CW61" s="59" t="str">
        <f t="shared" si="2"/>
        <v>1H</v>
      </c>
      <c r="CX61" s="59" t="str">
        <f t="shared" si="2"/>
        <v>1H</v>
      </c>
      <c r="CY61" s="59" t="str">
        <f t="shared" si="2"/>
        <v>1H</v>
      </c>
      <c r="CZ61" s="59" t="str">
        <f t="shared" si="2"/>
        <v>1T</v>
      </c>
      <c r="DA61" s="59" t="str">
        <f t="shared" si="2"/>
        <v>1T</v>
      </c>
      <c r="DB61" s="59" t="str">
        <f>+CONCATENATE(DB60,DB58)</f>
        <v>1T</v>
      </c>
      <c r="DC61" s="59" t="str">
        <f>+CONCATENATE(DC60,DC58)</f>
        <v>1T</v>
      </c>
      <c r="DD61" s="59" t="str">
        <f t="shared" si="2"/>
        <v>RT</v>
      </c>
      <c r="DE61" s="59" t="str">
        <f t="shared" si="2"/>
        <v>1T</v>
      </c>
      <c r="DF61" s="59" t="str">
        <f t="shared" si="2"/>
        <v>RT</v>
      </c>
      <c r="DG61" s="59" t="str">
        <f t="shared" si="2"/>
        <v>RT</v>
      </c>
      <c r="DH61" s="59" t="str">
        <f t="shared" si="2"/>
        <v>RT</v>
      </c>
      <c r="DI61" s="59" t="str">
        <f t="shared" si="2"/>
        <v>RT</v>
      </c>
      <c r="DJ61" s="59" t="str">
        <f t="shared" si="2"/>
        <v>RH</v>
      </c>
      <c r="DK61" s="59" t="str">
        <f t="shared" si="2"/>
        <v>RH</v>
      </c>
      <c r="DL61" s="59" t="str">
        <f t="shared" si="2"/>
        <v>RH</v>
      </c>
      <c r="DM61" s="59" t="str">
        <f t="shared" si="2"/>
        <v>RH</v>
      </c>
      <c r="DN61" s="59" t="str">
        <f t="shared" si="2"/>
        <v>RH</v>
      </c>
      <c r="DO61" s="355" t="str">
        <f t="shared" si="2"/>
        <v>RH</v>
      </c>
      <c r="DP61" s="59" t="str">
        <f t="shared" si="2"/>
        <v>RH</v>
      </c>
      <c r="DQ61" s="59" t="str">
        <f t="shared" si="2"/>
        <v>RH</v>
      </c>
      <c r="DR61" s="59" t="str">
        <f t="shared" si="2"/>
        <v>RH</v>
      </c>
      <c r="DS61" s="59" t="str">
        <f t="shared" si="2"/>
        <v>RH</v>
      </c>
      <c r="DT61" s="59" t="str">
        <f t="shared" si="2"/>
        <v>RH</v>
      </c>
      <c r="DU61" s="59" t="str">
        <f t="shared" si="2"/>
        <v>RH</v>
      </c>
      <c r="DV61" s="59" t="str">
        <f t="shared" si="2"/>
        <v>RH</v>
      </c>
      <c r="DW61" s="59" t="str">
        <f t="shared" si="2"/>
        <v>RH</v>
      </c>
      <c r="DX61" s="59" t="str">
        <f t="shared" si="2"/>
        <v>RH</v>
      </c>
      <c r="DY61" s="59" t="str">
        <f t="shared" si="2"/>
        <v>RH</v>
      </c>
      <c r="DZ61" s="59" t="str">
        <f t="shared" si="2"/>
        <v>RH</v>
      </c>
      <c r="EA61" s="59" t="str">
        <f t="shared" si="2"/>
        <v>1H</v>
      </c>
      <c r="EB61" s="59" t="str">
        <f t="shared" si="2"/>
        <v>RH</v>
      </c>
      <c r="EC61" s="59" t="str">
        <f t="shared" si="2"/>
        <v>RH</v>
      </c>
      <c r="ED61" s="59" t="str">
        <f t="shared" si="2"/>
        <v>1H</v>
      </c>
      <c r="EE61" s="59" t="str">
        <f t="shared" si="2"/>
        <v>RH</v>
      </c>
      <c r="EF61" s="59" t="str">
        <f t="shared" si="2"/>
        <v>1T</v>
      </c>
      <c r="EG61" s="59" t="str">
        <f t="shared" si="2"/>
        <v>1T</v>
      </c>
      <c r="EH61" s="355" t="str">
        <f t="shared" si="2"/>
        <v>RH</v>
      </c>
      <c r="EI61" s="355" t="str">
        <f t="shared" si="2"/>
        <v>RH</v>
      </c>
      <c r="EJ61" s="355" t="str">
        <f t="shared" ref="EJ61:EY61" si="3">+CONCATENATE(EJ60,EJ58)</f>
        <v>RH</v>
      </c>
      <c r="EK61" s="355" t="str">
        <f t="shared" si="3"/>
        <v>RH</v>
      </c>
      <c r="EL61" s="59" t="str">
        <f t="shared" si="3"/>
        <v>1H</v>
      </c>
      <c r="EM61" s="59" t="str">
        <f t="shared" si="3"/>
        <v>1H</v>
      </c>
      <c r="EN61" s="59" t="str">
        <f t="shared" si="3"/>
        <v>RS</v>
      </c>
      <c r="EO61" s="59" t="str">
        <f t="shared" si="3"/>
        <v>RS</v>
      </c>
      <c r="EP61" s="59" t="str">
        <f t="shared" si="3"/>
        <v>RS</v>
      </c>
      <c r="EQ61" s="59" t="str">
        <f t="shared" si="3"/>
        <v>RS</v>
      </c>
      <c r="ER61" s="59" t="str">
        <f t="shared" si="3"/>
        <v>RS</v>
      </c>
      <c r="ES61" s="59" t="str">
        <f t="shared" si="3"/>
        <v>RS</v>
      </c>
      <c r="ET61" s="59" t="str">
        <f t="shared" si="3"/>
        <v>RE</v>
      </c>
      <c r="EU61" s="59" t="str">
        <f t="shared" si="3"/>
        <v>RE</v>
      </c>
      <c r="EV61" s="59" t="str">
        <f t="shared" si="3"/>
        <v>RE</v>
      </c>
      <c r="EW61" s="59" t="str">
        <f t="shared" si="3"/>
        <v>RE</v>
      </c>
      <c r="EX61" s="59" t="str">
        <f t="shared" si="3"/>
        <v>RE</v>
      </c>
      <c r="EY61" s="59" t="str">
        <f t="shared" si="3"/>
        <v>RE</v>
      </c>
      <c r="EZ61" s="59" t="s">
        <v>519</v>
      </c>
      <c r="FA61" s="59" t="s">
        <v>519</v>
      </c>
      <c r="FB61" s="59" t="s">
        <v>519</v>
      </c>
      <c r="FC61" s="59" t="s">
        <v>519</v>
      </c>
      <c r="FD61" s="59" t="s">
        <v>519</v>
      </c>
      <c r="FE61" s="59" t="str">
        <f t="shared" ref="FE61:FI61" si="4">+CONCATENATE(FE60,FE58)</f>
        <v>RT_NC</v>
      </c>
      <c r="FF61" s="59" t="str">
        <f t="shared" si="4"/>
        <v>1T_NC</v>
      </c>
      <c r="FG61" s="59" t="s">
        <v>519</v>
      </c>
      <c r="FH61" s="59" t="str">
        <f t="shared" si="4"/>
        <v>1T_NC</v>
      </c>
      <c r="FI61" s="59" t="str">
        <f t="shared" si="4"/>
        <v>1T_NC</v>
      </c>
      <c r="FJ61" s="60" t="s">
        <v>580</v>
      </c>
      <c r="GO61" s="356" t="s">
        <v>584</v>
      </c>
      <c r="GP61" s="356"/>
      <c r="GQ61" s="356"/>
      <c r="GR61" s="356"/>
      <c r="GS61" s="356"/>
      <c r="GT61" s="356"/>
      <c r="GU61" s="356"/>
      <c r="GV61" s="356"/>
      <c r="GW61" s="356"/>
      <c r="GX61" s="356"/>
      <c r="GY61" s="356"/>
      <c r="GZ61" s="356"/>
      <c r="HA61" s="356"/>
      <c r="HB61" s="356"/>
      <c r="HC61" s="356"/>
    </row>
    <row r="62" spans="1:212" s="60" customFormat="1" ht="11.25" x14ac:dyDescent="0.2">
      <c r="A62" s="358" t="s">
        <v>598</v>
      </c>
      <c r="C62" s="59" t="s">
        <v>590</v>
      </c>
      <c r="D62" s="59" t="s">
        <v>590</v>
      </c>
      <c r="E62" s="59" t="s">
        <v>589</v>
      </c>
      <c r="F62" s="59" t="s">
        <v>590</v>
      </c>
      <c r="G62" s="59" t="s">
        <v>590</v>
      </c>
      <c r="H62" s="59" t="s">
        <v>590</v>
      </c>
      <c r="I62" s="59" t="s">
        <v>590</v>
      </c>
      <c r="J62" s="59" t="s">
        <v>590</v>
      </c>
      <c r="K62" s="59" t="s">
        <v>590</v>
      </c>
      <c r="L62" s="59" t="s">
        <v>589</v>
      </c>
      <c r="M62" s="59" t="s">
        <v>589</v>
      </c>
      <c r="N62" s="59" t="s">
        <v>589</v>
      </c>
      <c r="O62" s="59" t="s">
        <v>589</v>
      </c>
      <c r="P62" s="59" t="s">
        <v>589</v>
      </c>
      <c r="Q62" s="59" t="s">
        <v>589</v>
      </c>
      <c r="R62" s="59" t="s">
        <v>589</v>
      </c>
      <c r="S62" s="59" t="s">
        <v>168</v>
      </c>
      <c r="T62" s="59" t="s">
        <v>168</v>
      </c>
      <c r="U62" s="59" t="s">
        <v>592</v>
      </c>
      <c r="V62" s="59" t="s">
        <v>590</v>
      </c>
      <c r="W62" s="59" t="s">
        <v>590</v>
      </c>
      <c r="X62" s="59" t="s">
        <v>590</v>
      </c>
      <c r="Y62" s="59" t="s">
        <v>590</v>
      </c>
      <c r="Z62" s="59" t="s">
        <v>590</v>
      </c>
      <c r="AA62" s="59" t="s">
        <v>590</v>
      </c>
      <c r="AB62" s="59" t="s">
        <v>590</v>
      </c>
      <c r="AC62" s="59" t="s">
        <v>590</v>
      </c>
      <c r="AD62" s="59" t="s">
        <v>166</v>
      </c>
      <c r="AE62" s="59" t="s">
        <v>590</v>
      </c>
      <c r="AF62" s="59" t="s">
        <v>590</v>
      </c>
      <c r="AG62" s="59" t="s">
        <v>589</v>
      </c>
      <c r="AH62" s="59" t="s">
        <v>589</v>
      </c>
      <c r="AI62" s="59" t="s">
        <v>589</v>
      </c>
      <c r="AJ62" s="59" t="s">
        <v>589</v>
      </c>
      <c r="AK62" s="59" t="s">
        <v>589</v>
      </c>
      <c r="AL62" s="59" t="s">
        <v>589</v>
      </c>
      <c r="AM62" s="59" t="s">
        <v>589</v>
      </c>
      <c r="AN62" s="59" t="s">
        <v>590</v>
      </c>
      <c r="AO62" s="59" t="s">
        <v>590</v>
      </c>
      <c r="AP62" s="59" t="s">
        <v>590</v>
      </c>
      <c r="AQ62" s="59" t="s">
        <v>590</v>
      </c>
      <c r="AR62" s="59" t="s">
        <v>589</v>
      </c>
      <c r="AS62" s="59" t="s">
        <v>589</v>
      </c>
      <c r="AT62" s="59" t="s">
        <v>166</v>
      </c>
      <c r="AU62" s="59" t="s">
        <v>166</v>
      </c>
      <c r="AV62" s="59" t="s">
        <v>166</v>
      </c>
      <c r="AW62" s="59" t="s">
        <v>589</v>
      </c>
      <c r="AX62" s="59" t="s">
        <v>590</v>
      </c>
      <c r="AY62" s="59" t="s">
        <v>167</v>
      </c>
      <c r="AZ62" s="59" t="s">
        <v>167</v>
      </c>
      <c r="BA62" s="59" t="s">
        <v>167</v>
      </c>
      <c r="BB62" s="59" t="s">
        <v>167</v>
      </c>
      <c r="BC62" s="59" t="s">
        <v>167</v>
      </c>
      <c r="BD62" s="59" t="s">
        <v>167</v>
      </c>
      <c r="BE62" s="59" t="s">
        <v>167</v>
      </c>
      <c r="BF62" s="59" t="s">
        <v>589</v>
      </c>
      <c r="BG62" s="59" t="s">
        <v>589</v>
      </c>
      <c r="BH62" s="59" t="s">
        <v>589</v>
      </c>
      <c r="BI62" s="59" t="s">
        <v>589</v>
      </c>
      <c r="BJ62" s="59" t="s">
        <v>589</v>
      </c>
      <c r="BK62" s="59" t="s">
        <v>589</v>
      </c>
      <c r="BL62" s="59" t="s">
        <v>168</v>
      </c>
      <c r="BM62" s="59" t="s">
        <v>592</v>
      </c>
      <c r="BN62" s="59" t="s">
        <v>592</v>
      </c>
      <c r="BO62" s="59" t="s">
        <v>592</v>
      </c>
      <c r="BP62" s="59" t="s">
        <v>592</v>
      </c>
      <c r="BQ62" s="59" t="s">
        <v>166</v>
      </c>
      <c r="BR62" s="59" t="s">
        <v>166</v>
      </c>
      <c r="BS62" s="59" t="s">
        <v>166</v>
      </c>
      <c r="BT62" s="59" t="s">
        <v>166</v>
      </c>
      <c r="BU62" s="59" t="s">
        <v>167</v>
      </c>
      <c r="BV62" s="59" t="s">
        <v>167</v>
      </c>
      <c r="BW62" s="59" t="s">
        <v>167</v>
      </c>
      <c r="BX62" s="59" t="s">
        <v>166</v>
      </c>
      <c r="BY62" s="59" t="s">
        <v>166</v>
      </c>
      <c r="BZ62" s="59" t="s">
        <v>589</v>
      </c>
      <c r="CA62" s="59" t="s">
        <v>589</v>
      </c>
      <c r="CB62" s="59" t="s">
        <v>589</v>
      </c>
      <c r="CC62" s="59" t="s">
        <v>589</v>
      </c>
      <c r="CD62" s="59" t="s">
        <v>589</v>
      </c>
      <c r="CE62" s="59" t="s">
        <v>589</v>
      </c>
      <c r="CF62" s="59" t="s">
        <v>590</v>
      </c>
      <c r="CG62" s="59" t="s">
        <v>590</v>
      </c>
      <c r="CH62" s="59" t="s">
        <v>589</v>
      </c>
      <c r="CI62" s="59" t="s">
        <v>589</v>
      </c>
      <c r="CJ62" s="59" t="s">
        <v>589</v>
      </c>
      <c r="CK62" s="59" t="s">
        <v>589</v>
      </c>
      <c r="CL62" s="59" t="s">
        <v>589</v>
      </c>
      <c r="CM62" s="59" t="s">
        <v>589</v>
      </c>
      <c r="CN62" s="59" t="s">
        <v>589</v>
      </c>
      <c r="CO62" s="59" t="s">
        <v>589</v>
      </c>
      <c r="CP62" s="59" t="s">
        <v>167</v>
      </c>
      <c r="CQ62" s="59" t="s">
        <v>167</v>
      </c>
      <c r="CR62" s="59" t="s">
        <v>167</v>
      </c>
      <c r="CS62" s="59" t="s">
        <v>167</v>
      </c>
      <c r="CT62" s="59" t="s">
        <v>590</v>
      </c>
      <c r="CU62" s="59" t="s">
        <v>590</v>
      </c>
      <c r="CV62" s="59" t="s">
        <v>590</v>
      </c>
      <c r="CW62" s="59" t="s">
        <v>166</v>
      </c>
      <c r="CX62" s="59" t="s">
        <v>590</v>
      </c>
      <c r="CY62" s="59" t="s">
        <v>590</v>
      </c>
      <c r="CZ62" s="59" t="s">
        <v>589</v>
      </c>
      <c r="DA62" s="59" t="s">
        <v>167</v>
      </c>
      <c r="DB62" s="59" t="s">
        <v>589</v>
      </c>
      <c r="DC62" s="59" t="s">
        <v>589</v>
      </c>
      <c r="DD62" s="59" t="s">
        <v>589</v>
      </c>
      <c r="DE62" s="59" t="s">
        <v>589</v>
      </c>
      <c r="DF62" s="59" t="s">
        <v>589</v>
      </c>
      <c r="DG62" s="59" t="s">
        <v>589</v>
      </c>
      <c r="DH62" s="59" t="s">
        <v>589</v>
      </c>
      <c r="DI62" s="59" t="s">
        <v>589</v>
      </c>
      <c r="DJ62" s="59" t="s">
        <v>590</v>
      </c>
      <c r="DK62" s="59" t="s">
        <v>590</v>
      </c>
      <c r="DL62" s="59" t="s">
        <v>590</v>
      </c>
      <c r="DM62" s="59" t="s">
        <v>590</v>
      </c>
      <c r="DN62" s="59" t="s">
        <v>590</v>
      </c>
      <c r="DO62" s="355" t="s">
        <v>590</v>
      </c>
      <c r="DP62" s="59" t="s">
        <v>590</v>
      </c>
      <c r="DQ62" s="59" t="s">
        <v>590</v>
      </c>
      <c r="DR62" s="59" t="s">
        <v>590</v>
      </c>
      <c r="DS62" s="59" t="s">
        <v>590</v>
      </c>
      <c r="DT62" s="59" t="s">
        <v>166</v>
      </c>
      <c r="DU62" s="59" t="s">
        <v>166</v>
      </c>
      <c r="DV62" s="59" t="s">
        <v>166</v>
      </c>
      <c r="DW62" s="59" t="s">
        <v>166</v>
      </c>
      <c r="DX62" s="59" t="s">
        <v>590</v>
      </c>
      <c r="DY62" s="59" t="s">
        <v>590</v>
      </c>
      <c r="DZ62" s="59" t="s">
        <v>590</v>
      </c>
      <c r="EA62" s="59" t="s">
        <v>590</v>
      </c>
      <c r="EB62" s="59" t="s">
        <v>590</v>
      </c>
      <c r="EC62" s="59" t="s">
        <v>590</v>
      </c>
      <c r="ED62" s="59" t="s">
        <v>590</v>
      </c>
      <c r="EE62" s="59" t="s">
        <v>590</v>
      </c>
      <c r="EF62" s="59" t="s">
        <v>589</v>
      </c>
      <c r="EG62" s="59" t="s">
        <v>589</v>
      </c>
      <c r="EH62" s="355" t="s">
        <v>590</v>
      </c>
      <c r="EI62" s="355" t="s">
        <v>590</v>
      </c>
      <c r="EJ62" s="355" t="s">
        <v>590</v>
      </c>
      <c r="EK62" s="355" t="s">
        <v>590</v>
      </c>
      <c r="EL62" s="59" t="s">
        <v>590</v>
      </c>
      <c r="EM62" s="59" t="s">
        <v>590</v>
      </c>
      <c r="EN62" s="59" t="s">
        <v>168</v>
      </c>
      <c r="EO62" s="59" t="s">
        <v>168</v>
      </c>
      <c r="EP62" s="59" t="s">
        <v>168</v>
      </c>
      <c r="EQ62" s="59" t="s">
        <v>168</v>
      </c>
      <c r="ER62" s="59" t="s">
        <v>168</v>
      </c>
      <c r="ES62" s="59" t="s">
        <v>591</v>
      </c>
      <c r="ET62" s="59" t="s">
        <v>592</v>
      </c>
      <c r="EU62" s="59" t="s">
        <v>592</v>
      </c>
      <c r="EV62" s="59" t="s">
        <v>592</v>
      </c>
      <c r="EW62" s="59" t="s">
        <v>592</v>
      </c>
      <c r="EX62" s="59" t="s">
        <v>592</v>
      </c>
      <c r="EY62" s="59" t="s">
        <v>592</v>
      </c>
      <c r="FA62" s="59"/>
      <c r="FB62" s="59"/>
      <c r="FC62" s="59"/>
      <c r="FD62" s="59"/>
      <c r="FE62" s="59"/>
      <c r="FF62" s="59"/>
      <c r="FG62" s="59"/>
      <c r="FH62" s="59"/>
      <c r="FI62" s="59"/>
      <c r="FJ62" s="60" t="s">
        <v>580</v>
      </c>
      <c r="GO62" s="356" t="s">
        <v>584</v>
      </c>
      <c r="GP62" s="356"/>
      <c r="GQ62" s="356"/>
      <c r="GR62" s="356"/>
      <c r="GS62" s="356"/>
      <c r="GT62" s="356"/>
      <c r="GU62" s="356"/>
      <c r="GV62" s="356"/>
      <c r="GW62" s="356"/>
      <c r="GX62" s="356"/>
      <c r="GY62" s="356"/>
      <c r="GZ62" s="356"/>
      <c r="HA62" s="356"/>
      <c r="HB62" s="356"/>
      <c r="HC62" s="356"/>
    </row>
    <row r="63" spans="1:212" s="60" customFormat="1" ht="11.25" x14ac:dyDescent="0.2">
      <c r="A63" s="59"/>
      <c r="EH63" s="148"/>
      <c r="EI63" s="148"/>
      <c r="EJ63" s="148"/>
      <c r="EK63" s="148"/>
      <c r="EL63" s="148"/>
      <c r="EM63" s="148"/>
      <c r="FA63" s="59"/>
      <c r="FB63" s="59"/>
      <c r="FC63" s="59"/>
      <c r="FD63" s="59"/>
      <c r="FE63" s="59"/>
      <c r="FF63" s="59"/>
      <c r="FG63" s="59"/>
      <c r="FH63" s="59"/>
      <c r="FI63" s="59"/>
      <c r="FJ63" s="60" t="s">
        <v>580</v>
      </c>
      <c r="GO63" s="356"/>
      <c r="GP63" s="356"/>
      <c r="GQ63" s="356"/>
      <c r="GR63" s="356"/>
      <c r="GS63" s="356"/>
      <c r="GT63" s="356"/>
      <c r="GU63" s="356"/>
      <c r="GV63" s="356"/>
      <c r="GW63" s="356"/>
      <c r="GX63" s="356"/>
      <c r="GY63" s="356"/>
      <c r="GZ63" s="356"/>
      <c r="HA63" s="356"/>
      <c r="HB63" s="356"/>
      <c r="HC63" s="356"/>
    </row>
    <row r="64" spans="1:212" s="350" customFormat="1" ht="15" customHeight="1" x14ac:dyDescent="0.2">
      <c r="A64" s="350" t="s">
        <v>580</v>
      </c>
      <c r="D64" s="359"/>
      <c r="ET64" s="359"/>
      <c r="FA64" s="351"/>
      <c r="FB64" s="351"/>
      <c r="FC64" s="351"/>
      <c r="FD64" s="351"/>
      <c r="FE64" s="351"/>
      <c r="FF64" s="351"/>
      <c r="FG64" s="351"/>
      <c r="FH64" s="351"/>
      <c r="FI64" s="351"/>
    </row>
    <row r="65" spans="4:165" s="350" customFormat="1" ht="15" customHeight="1" x14ac:dyDescent="0.2">
      <c r="D65" s="359"/>
      <c r="Q65" s="359"/>
      <c r="R65" s="359"/>
      <c r="S65" s="359"/>
      <c r="T65" s="359"/>
      <c r="U65" s="359"/>
      <c r="BM65" s="359"/>
      <c r="BN65" s="359"/>
      <c r="BO65" s="359"/>
      <c r="BP65" s="359"/>
      <c r="BQ65" s="359"/>
      <c r="ET65" s="359"/>
      <c r="FA65" s="351"/>
      <c r="FB65" s="351"/>
      <c r="FC65" s="351"/>
      <c r="FD65" s="351"/>
      <c r="FE65" s="351"/>
      <c r="FF65" s="351"/>
      <c r="FG65" s="351"/>
      <c r="FH65" s="351"/>
      <c r="FI65" s="351"/>
    </row>
    <row r="66" spans="4:165" ht="15" customHeight="1" x14ac:dyDescent="0.2">
      <c r="D66" s="359"/>
      <c r="Q66" s="359"/>
      <c r="R66" s="359"/>
      <c r="S66" s="359"/>
      <c r="T66" s="359"/>
      <c r="U66" s="359"/>
      <c r="FA66" s="361"/>
      <c r="FB66" s="361"/>
      <c r="FC66" s="361"/>
      <c r="FD66" s="361"/>
      <c r="FE66" s="361"/>
      <c r="FF66" s="361"/>
      <c r="FG66" s="361"/>
      <c r="FH66" s="361"/>
      <c r="FI66" s="361"/>
    </row>
    <row r="67" spans="4:165" x14ac:dyDescent="0.2">
      <c r="D67" s="359"/>
      <c r="Q67" s="359"/>
      <c r="R67" s="359"/>
      <c r="S67" s="359"/>
      <c r="T67" s="359"/>
      <c r="U67" s="359"/>
      <c r="FA67" s="361"/>
      <c r="FB67" s="361"/>
      <c r="FC67" s="361"/>
      <c r="FD67" s="361"/>
      <c r="FE67" s="361"/>
      <c r="FF67" s="361"/>
      <c r="FG67" s="361"/>
      <c r="FH67" s="361"/>
      <c r="FI67" s="361"/>
    </row>
    <row r="68" spans="4:165" x14ac:dyDescent="0.2">
      <c r="D68" s="359"/>
      <c r="Q68" s="359"/>
      <c r="R68" s="359"/>
      <c r="S68" s="359"/>
      <c r="T68" s="359"/>
      <c r="U68" s="359"/>
      <c r="EI68" s="350"/>
      <c r="EJ68" s="350"/>
      <c r="EK68" s="350"/>
      <c r="EL68" s="350"/>
      <c r="EM68" s="350"/>
      <c r="EN68" s="350"/>
      <c r="EO68" s="350"/>
      <c r="EP68" s="350"/>
      <c r="EQ68" s="350"/>
      <c r="ER68" s="350"/>
      <c r="ES68" s="350"/>
    </row>
    <row r="69" spans="4:165" x14ac:dyDescent="0.2">
      <c r="EI69" s="350"/>
      <c r="EJ69" s="350"/>
      <c r="EK69" s="350"/>
      <c r="EL69" s="350"/>
      <c r="EM69" s="350"/>
      <c r="EN69" s="350"/>
      <c r="EO69" s="350"/>
      <c r="EP69" s="350"/>
      <c r="EQ69" s="350"/>
      <c r="ER69" s="350"/>
      <c r="ES69" s="350"/>
    </row>
    <row r="70" spans="4:165" x14ac:dyDescent="0.2">
      <c r="EI70" s="350"/>
      <c r="EJ70" s="350"/>
      <c r="EK70" s="350"/>
      <c r="EL70" s="350"/>
      <c r="EM70" s="350"/>
      <c r="EN70" s="350"/>
      <c r="EO70" s="350"/>
      <c r="EP70" s="350"/>
      <c r="EQ70" s="350"/>
      <c r="ER70" s="350"/>
      <c r="ES70" s="350"/>
    </row>
    <row r="71" spans="4:165" x14ac:dyDescent="0.2">
      <c r="EI71" s="350"/>
      <c r="EJ71" s="350"/>
      <c r="EK71" s="350"/>
      <c r="EL71" s="350"/>
      <c r="EM71" s="350"/>
      <c r="EN71" s="350"/>
      <c r="EO71" s="350"/>
      <c r="EP71" s="350"/>
      <c r="EQ71" s="350"/>
      <c r="ER71" s="350"/>
      <c r="ES71" s="350"/>
    </row>
  </sheetData>
  <mergeCells count="39">
    <mergeCell ref="CH2:CJ2"/>
    <mergeCell ref="A1:D1"/>
    <mergeCell ref="AN1:AX1"/>
    <mergeCell ref="C2:E2"/>
    <mergeCell ref="F2:U2"/>
    <mergeCell ref="V2:W2"/>
    <mergeCell ref="X2:AF2"/>
    <mergeCell ref="AG2:AJ2"/>
    <mergeCell ref="AK2:AM2"/>
    <mergeCell ref="AN2:AQ2"/>
    <mergeCell ref="AR2:AS2"/>
    <mergeCell ref="AU2:AW2"/>
    <mergeCell ref="AX2:BP2"/>
    <mergeCell ref="BQ2:BW2"/>
    <mergeCell ref="BX2:BY2"/>
    <mergeCell ref="BZ2:CF2"/>
    <mergeCell ref="EL2:EM2"/>
    <mergeCell ref="CK2:CL2"/>
    <mergeCell ref="CM2:CN2"/>
    <mergeCell ref="CP2:CS2"/>
    <mergeCell ref="CX2:CY2"/>
    <mergeCell ref="CZ2:DA2"/>
    <mergeCell ref="DB2:DC2"/>
    <mergeCell ref="GE2:GH2"/>
    <mergeCell ref="GI2:GO2"/>
    <mergeCell ref="GP2:HC2"/>
    <mergeCell ref="A3:A4"/>
    <mergeCell ref="B3:B4"/>
    <mergeCell ref="EX2:EY2"/>
    <mergeCell ref="FA2:FB2"/>
    <mergeCell ref="FH2:FI2"/>
    <mergeCell ref="FK2:FN2"/>
    <mergeCell ref="FO2:FZ2"/>
    <mergeCell ref="GA2:GD2"/>
    <mergeCell ref="DF2:DI2"/>
    <mergeCell ref="DJ2:DM2"/>
    <mergeCell ref="DN2:DO2"/>
    <mergeCell ref="DT2:DW2"/>
    <mergeCell ref="EI2:EJ2"/>
  </mergeCells>
  <conditionalFormatting sqref="D54:R54">
    <cfRule type="cellIs" dxfId="20" priority="1" stopIfTrue="1" operator="equal">
      <formula>0</formula>
    </cfRule>
  </conditionalFormatting>
  <conditionalFormatting sqref="V54:BL54">
    <cfRule type="cellIs" dxfId="19" priority="3" stopIfTrue="1" operator="equal">
      <formula>0</formula>
    </cfRule>
  </conditionalFormatting>
  <conditionalFormatting sqref="BN54:DA54">
    <cfRule type="cellIs" dxfId="18" priority="2" stopIfTrue="1" operator="equal">
      <formula>0</formula>
    </cfRule>
  </conditionalFormatting>
  <conditionalFormatting sqref="EY54 FA54:FB54">
    <cfRule type="cellIs" dxfId="17" priority="4" stopIfTrue="1" operator="equal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F5921-89FD-48E8-B610-26869544882A}">
  <dimension ref="A1:HR182"/>
  <sheetViews>
    <sheetView showGridLines="0" zoomScale="55" zoomScaleNormal="5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H1"/>
    </sheetView>
  </sheetViews>
  <sheetFormatPr baseColWidth="10" defaultColWidth="7.5703125" defaultRowHeight="11.25" x14ac:dyDescent="0.2"/>
  <cols>
    <col min="1" max="1" width="3.28515625" style="3" hidden="1" customWidth="1"/>
    <col min="2" max="3" width="6.42578125" style="3" customWidth="1"/>
    <col min="4" max="25" width="19.5703125" style="3" customWidth="1"/>
    <col min="26" max="26" width="19.5703125" style="193" customWidth="1"/>
    <col min="27" max="105" width="19.5703125" style="3" customWidth="1"/>
    <col min="106" max="106" width="21.28515625" style="3" bestFit="1" customWidth="1"/>
    <col min="107" max="107" width="21.28515625" style="3" customWidth="1"/>
    <col min="108" max="141" width="19.5703125" style="3" customWidth="1"/>
    <col min="142" max="144" width="27.85546875" style="3" customWidth="1"/>
    <col min="145" max="151" width="19.5703125" style="3" customWidth="1"/>
    <col min="152" max="154" width="23.85546875" style="149" customWidth="1"/>
    <col min="155" max="168" width="19.5703125" style="3" customWidth="1"/>
    <col min="169" max="185" width="21.28515625" style="3" customWidth="1"/>
    <col min="186" max="16384" width="7.5703125" style="3"/>
  </cols>
  <sheetData>
    <row r="1" spans="1:185" s="89" customFormat="1" ht="111" customHeight="1" thickBot="1" x14ac:dyDescent="0.45">
      <c r="A1" s="776">
        <v>45218</v>
      </c>
      <c r="B1" s="776"/>
      <c r="C1" s="776"/>
      <c r="D1" s="776"/>
      <c r="E1" s="776"/>
      <c r="F1" s="776"/>
      <c r="G1" s="776"/>
      <c r="H1" s="776"/>
      <c r="I1" s="2"/>
      <c r="M1" s="362" t="s">
        <v>599</v>
      </c>
      <c r="S1" s="363"/>
      <c r="T1" s="363"/>
      <c r="U1" s="363"/>
      <c r="V1" s="363"/>
      <c r="W1" s="363"/>
      <c r="Y1" s="364"/>
      <c r="Z1" s="302"/>
      <c r="BA1" s="363"/>
      <c r="BB1" s="363"/>
      <c r="BT1" s="363"/>
      <c r="BU1" s="363"/>
      <c r="CK1" s="364"/>
      <c r="CL1" s="364"/>
      <c r="CM1" s="364"/>
      <c r="CN1" s="364"/>
      <c r="CO1" s="364"/>
      <c r="CP1" s="364"/>
      <c r="CQ1" s="364"/>
      <c r="CR1" s="364"/>
      <c r="CS1" s="364"/>
      <c r="CT1" s="364"/>
      <c r="CU1" s="364"/>
      <c r="CW1" s="364"/>
      <c r="CX1" s="364"/>
      <c r="CY1" s="364"/>
      <c r="CZ1" s="364"/>
      <c r="DA1" s="364"/>
      <c r="DB1" s="364"/>
      <c r="DC1" s="364"/>
      <c r="DM1" s="365"/>
      <c r="DN1" s="365"/>
      <c r="DY1" s="365"/>
      <c r="DZ1" s="365"/>
      <c r="EA1" s="365"/>
      <c r="EB1" s="365"/>
      <c r="EC1" s="365"/>
      <c r="ED1" s="365"/>
      <c r="EE1" s="365"/>
      <c r="EF1" s="365"/>
      <c r="EG1" s="365"/>
      <c r="EH1" s="365"/>
      <c r="EI1" s="366"/>
      <c r="EJ1" s="366"/>
      <c r="EK1" s="366"/>
      <c r="EL1" s="366"/>
      <c r="EM1" s="366"/>
      <c r="EN1" s="366"/>
      <c r="EO1" s="365"/>
      <c r="EV1" s="306"/>
      <c r="EW1" s="306"/>
      <c r="EX1" s="306"/>
    </row>
    <row r="2" spans="1:185" ht="28.9" customHeight="1" thickBot="1" x14ac:dyDescent="0.25">
      <c r="A2" s="149"/>
      <c r="B2" s="333"/>
      <c r="C2" s="367" t="str">
        <f>+B5</f>
        <v>JUE</v>
      </c>
      <c r="D2" s="884" t="s">
        <v>13</v>
      </c>
      <c r="E2" s="885"/>
      <c r="F2" s="886"/>
      <c r="G2" s="867" t="s">
        <v>15</v>
      </c>
      <c r="H2" s="868"/>
      <c r="I2" s="868"/>
      <c r="J2" s="868"/>
      <c r="K2" s="868"/>
      <c r="L2" s="868"/>
      <c r="M2" s="868"/>
      <c r="N2" s="868"/>
      <c r="O2" s="868"/>
      <c r="P2" s="868"/>
      <c r="Q2" s="868"/>
      <c r="R2" s="868"/>
      <c r="S2" s="868"/>
      <c r="T2" s="868"/>
      <c r="U2" s="868"/>
      <c r="V2" s="869"/>
      <c r="W2" s="883" t="s">
        <v>17</v>
      </c>
      <c r="X2" s="883"/>
      <c r="Y2" s="856" t="s">
        <v>94</v>
      </c>
      <c r="Z2" s="876"/>
      <c r="AA2" s="876"/>
      <c r="AB2" s="876"/>
      <c r="AC2" s="876"/>
      <c r="AD2" s="876"/>
      <c r="AE2" s="876"/>
      <c r="AF2" s="876"/>
      <c r="AG2" s="857"/>
      <c r="AH2" s="883" t="s">
        <v>28</v>
      </c>
      <c r="AI2" s="883"/>
      <c r="AJ2" s="883"/>
      <c r="AK2" s="883"/>
      <c r="AL2" s="883" t="s">
        <v>22</v>
      </c>
      <c r="AM2" s="883"/>
      <c r="AN2" s="883"/>
      <c r="AO2" s="883" t="s">
        <v>19</v>
      </c>
      <c r="AP2" s="883"/>
      <c r="AQ2" s="883"/>
      <c r="AR2" s="883"/>
      <c r="AS2" s="883" t="s">
        <v>370</v>
      </c>
      <c r="AT2" s="883"/>
      <c r="AU2" s="315" t="s">
        <v>32</v>
      </c>
      <c r="AV2" s="883" t="s">
        <v>34</v>
      </c>
      <c r="AW2" s="883"/>
      <c r="AX2" s="883"/>
      <c r="AY2" s="867" t="s">
        <v>36</v>
      </c>
      <c r="AZ2" s="868"/>
      <c r="BA2" s="868"/>
      <c r="BB2" s="868"/>
      <c r="BC2" s="868"/>
      <c r="BD2" s="868"/>
      <c r="BE2" s="868"/>
      <c r="BF2" s="868"/>
      <c r="BG2" s="868"/>
      <c r="BH2" s="868"/>
      <c r="BI2" s="868"/>
      <c r="BJ2" s="868"/>
      <c r="BK2" s="868"/>
      <c r="BL2" s="868"/>
      <c r="BM2" s="868"/>
      <c r="BN2" s="868"/>
      <c r="BO2" s="868"/>
      <c r="BP2" s="868"/>
      <c r="BQ2" s="869"/>
      <c r="BR2" s="883" t="s">
        <v>38</v>
      </c>
      <c r="BS2" s="883"/>
      <c r="BT2" s="883"/>
      <c r="BU2" s="883"/>
      <c r="BV2" s="883"/>
      <c r="BW2" s="883"/>
      <c r="BX2" s="883"/>
      <c r="BY2" s="867" t="s">
        <v>40</v>
      </c>
      <c r="BZ2" s="869"/>
      <c r="CA2" s="854" t="s">
        <v>345</v>
      </c>
      <c r="CB2" s="858"/>
      <c r="CC2" s="858"/>
      <c r="CD2" s="858"/>
      <c r="CE2" s="858"/>
      <c r="CF2" s="858"/>
      <c r="CG2" s="858"/>
      <c r="CH2" s="855"/>
      <c r="CI2" s="877" t="s">
        <v>46</v>
      </c>
      <c r="CJ2" s="877"/>
      <c r="CK2" s="877"/>
      <c r="CL2" s="878" t="s">
        <v>48</v>
      </c>
      <c r="CM2" s="879"/>
      <c r="CN2" s="813" t="s">
        <v>371</v>
      </c>
      <c r="CO2" s="815"/>
      <c r="CP2" s="369" t="s">
        <v>96</v>
      </c>
      <c r="CQ2" s="880" t="s">
        <v>102</v>
      </c>
      <c r="CR2" s="881"/>
      <c r="CS2" s="881"/>
      <c r="CT2" s="882"/>
      <c r="CU2" s="368" t="s">
        <v>52</v>
      </c>
      <c r="CV2" s="368" t="s">
        <v>372</v>
      </c>
      <c r="CW2" s="368" t="s">
        <v>24</v>
      </c>
      <c r="CX2" s="368" t="s">
        <v>329</v>
      </c>
      <c r="CY2" s="854" t="s">
        <v>100</v>
      </c>
      <c r="CZ2" s="855"/>
      <c r="DA2" s="854" t="s">
        <v>373</v>
      </c>
      <c r="DB2" s="855"/>
      <c r="DC2" s="856" t="s">
        <v>277</v>
      </c>
      <c r="DD2" s="857"/>
      <c r="DE2" s="368" t="s">
        <v>56</v>
      </c>
      <c r="DF2" s="370" t="s">
        <v>278</v>
      </c>
      <c r="DG2" s="854" t="s">
        <v>62</v>
      </c>
      <c r="DH2" s="858"/>
      <c r="DI2" s="858"/>
      <c r="DJ2" s="855"/>
      <c r="DK2" s="854" t="s">
        <v>84</v>
      </c>
      <c r="DL2" s="858"/>
      <c r="DM2" s="858"/>
      <c r="DN2" s="855"/>
      <c r="DO2" s="854" t="s">
        <v>58</v>
      </c>
      <c r="DP2" s="855"/>
      <c r="DQ2" s="370" t="s">
        <v>374</v>
      </c>
      <c r="DR2" s="370" t="s">
        <v>375</v>
      </c>
      <c r="DS2" s="368" t="s">
        <v>60</v>
      </c>
      <c r="DT2" s="370" t="s">
        <v>42</v>
      </c>
      <c r="DU2" s="854" t="s">
        <v>54</v>
      </c>
      <c r="DV2" s="858"/>
      <c r="DW2" s="858"/>
      <c r="DX2" s="855"/>
      <c r="DY2" s="368" t="s">
        <v>64</v>
      </c>
      <c r="DZ2" s="368" t="s">
        <v>88</v>
      </c>
      <c r="EA2" s="368" t="s">
        <v>106</v>
      </c>
      <c r="EB2" s="320" t="s">
        <v>108</v>
      </c>
      <c r="EC2" s="370" t="s">
        <v>110</v>
      </c>
      <c r="ED2" s="370" t="s">
        <v>112</v>
      </c>
      <c r="EE2" s="370" t="s">
        <v>114</v>
      </c>
      <c r="EF2" s="370" t="s">
        <v>116</v>
      </c>
      <c r="EG2" s="320" t="s">
        <v>279</v>
      </c>
      <c r="EH2" s="320" t="s">
        <v>122</v>
      </c>
      <c r="EI2" s="368" t="s">
        <v>120</v>
      </c>
      <c r="EJ2" s="854" t="s">
        <v>124</v>
      </c>
      <c r="EK2" s="855"/>
      <c r="EL2" s="322" t="s">
        <v>126</v>
      </c>
      <c r="EM2" s="854" t="s">
        <v>349</v>
      </c>
      <c r="EN2" s="855"/>
      <c r="EO2" s="370" t="s">
        <v>68</v>
      </c>
      <c r="EP2" s="370" t="s">
        <v>70</v>
      </c>
      <c r="EQ2" s="370" t="s">
        <v>377</v>
      </c>
      <c r="ER2" s="368" t="s">
        <v>215</v>
      </c>
      <c r="ES2" s="370" t="s">
        <v>378</v>
      </c>
      <c r="ET2" s="370" t="s">
        <v>379</v>
      </c>
      <c r="EU2" s="368" t="s">
        <v>218</v>
      </c>
      <c r="EV2" s="318" t="s">
        <v>98</v>
      </c>
      <c r="EW2" s="318" t="s">
        <v>128</v>
      </c>
      <c r="EX2" s="318" t="s">
        <v>130</v>
      </c>
      <c r="EY2" s="877" t="s">
        <v>82</v>
      </c>
      <c r="EZ2" s="877"/>
      <c r="FA2" s="368" t="s">
        <v>522</v>
      </c>
      <c r="FB2" s="854" t="s">
        <v>58</v>
      </c>
      <c r="FC2" s="855"/>
      <c r="FD2" s="368" t="s">
        <v>523</v>
      </c>
      <c r="FE2" s="370" t="s">
        <v>385</v>
      </c>
      <c r="FF2" s="316" t="s">
        <v>387</v>
      </c>
      <c r="FG2" s="316" t="s">
        <v>600</v>
      </c>
      <c r="FH2" s="370" t="s">
        <v>153</v>
      </c>
      <c r="FI2" s="856" t="s">
        <v>155</v>
      </c>
      <c r="FJ2" s="857"/>
      <c r="FK2" s="858"/>
      <c r="FL2" s="858"/>
      <c r="FM2" s="321"/>
      <c r="FN2" s="847" t="s">
        <v>601</v>
      </c>
      <c r="FO2" s="848"/>
      <c r="FP2" s="848"/>
      <c r="FQ2" s="848"/>
      <c r="FR2" s="848"/>
      <c r="FS2" s="848"/>
      <c r="FT2" s="848"/>
      <c r="FU2" s="848"/>
      <c r="FV2" s="848"/>
      <c r="FW2" s="848"/>
      <c r="FX2" s="848"/>
      <c r="FY2" s="848"/>
      <c r="FZ2" s="848"/>
      <c r="GA2" s="848"/>
      <c r="GB2" s="848"/>
      <c r="GC2" s="849"/>
    </row>
    <row r="3" spans="1:185" x14ac:dyDescent="0.2">
      <c r="A3" s="149"/>
      <c r="B3" s="371"/>
      <c r="C3" s="371"/>
      <c r="D3" s="371">
        <v>101</v>
      </c>
      <c r="E3" s="372">
        <v>102</v>
      </c>
      <c r="F3" s="372">
        <v>147</v>
      </c>
      <c r="G3" s="372">
        <v>103</v>
      </c>
      <c r="H3" s="372">
        <v>104</v>
      </c>
      <c r="I3" s="372">
        <v>105</v>
      </c>
      <c r="J3" s="372">
        <v>106</v>
      </c>
      <c r="K3" s="372">
        <v>107</v>
      </c>
      <c r="L3" s="372">
        <v>2165</v>
      </c>
      <c r="M3" s="372">
        <v>110</v>
      </c>
      <c r="N3" s="372">
        <v>208</v>
      </c>
      <c r="O3" s="372">
        <v>109</v>
      </c>
      <c r="P3" s="372">
        <v>144</v>
      </c>
      <c r="Q3" s="372">
        <v>113</v>
      </c>
      <c r="R3" s="372">
        <v>114</v>
      </c>
      <c r="S3" s="372">
        <v>193</v>
      </c>
      <c r="T3" s="327">
        <v>2150</v>
      </c>
      <c r="U3" s="327">
        <v>907</v>
      </c>
      <c r="V3" s="327">
        <v>2161</v>
      </c>
      <c r="W3" s="372">
        <v>150</v>
      </c>
      <c r="X3" s="372">
        <v>149</v>
      </c>
      <c r="Y3" s="327">
        <v>266</v>
      </c>
      <c r="Z3" s="372">
        <v>117</v>
      </c>
      <c r="AA3" s="372">
        <v>119</v>
      </c>
      <c r="AB3" s="372">
        <v>267</v>
      </c>
      <c r="AC3" s="372">
        <v>268</v>
      </c>
      <c r="AD3" s="372">
        <v>120</v>
      </c>
      <c r="AE3" s="372">
        <v>189</v>
      </c>
      <c r="AF3" s="372">
        <v>121</v>
      </c>
      <c r="AG3" s="372">
        <v>122</v>
      </c>
      <c r="AH3" s="372">
        <v>142</v>
      </c>
      <c r="AI3" s="372">
        <v>143</v>
      </c>
      <c r="AJ3" s="372">
        <v>125</v>
      </c>
      <c r="AK3" s="372">
        <v>187</v>
      </c>
      <c r="AL3" s="372">
        <v>288</v>
      </c>
      <c r="AM3" s="372">
        <v>115</v>
      </c>
      <c r="AN3" s="372">
        <v>239</v>
      </c>
      <c r="AO3" s="372">
        <v>127</v>
      </c>
      <c r="AP3" s="372">
        <v>126</v>
      </c>
      <c r="AQ3" s="372">
        <v>216</v>
      </c>
      <c r="AR3" s="372">
        <v>198</v>
      </c>
      <c r="AS3" s="372">
        <v>138</v>
      </c>
      <c r="AT3" s="372">
        <v>139</v>
      </c>
      <c r="AU3" s="372">
        <v>163</v>
      </c>
      <c r="AV3" s="372">
        <v>298</v>
      </c>
      <c r="AW3" s="372">
        <v>299</v>
      </c>
      <c r="AX3" s="372">
        <v>219</v>
      </c>
      <c r="AY3" s="372">
        <v>191</v>
      </c>
      <c r="AZ3" s="372">
        <v>174</v>
      </c>
      <c r="BA3" s="372">
        <v>240</v>
      </c>
      <c r="BB3" s="372">
        <v>241</v>
      </c>
      <c r="BC3" s="372">
        <v>242</v>
      </c>
      <c r="BD3" s="372">
        <v>995</v>
      </c>
      <c r="BE3" s="372">
        <v>996</v>
      </c>
      <c r="BF3" s="372">
        <v>997</v>
      </c>
      <c r="BG3" s="372">
        <v>194</v>
      </c>
      <c r="BH3" s="372">
        <v>196</v>
      </c>
      <c r="BI3" s="372">
        <v>207</v>
      </c>
      <c r="BJ3" s="372">
        <v>236</v>
      </c>
      <c r="BK3" s="372">
        <v>795</v>
      </c>
      <c r="BL3" s="372">
        <v>285</v>
      </c>
      <c r="BM3" s="372">
        <v>2148</v>
      </c>
      <c r="BN3" s="372">
        <v>900</v>
      </c>
      <c r="BO3" s="372">
        <v>901</v>
      </c>
      <c r="BP3" s="372">
        <v>905</v>
      </c>
      <c r="BQ3" s="372">
        <v>906</v>
      </c>
      <c r="BR3" s="372">
        <v>151</v>
      </c>
      <c r="BS3" s="372">
        <v>152</v>
      </c>
      <c r="BT3" s="372">
        <v>153</v>
      </c>
      <c r="BU3" s="372">
        <v>154</v>
      </c>
      <c r="BV3" s="372">
        <v>756</v>
      </c>
      <c r="BW3" s="372">
        <v>156</v>
      </c>
      <c r="BX3" s="372">
        <v>155</v>
      </c>
      <c r="BY3" s="372">
        <v>182</v>
      </c>
      <c r="BZ3" s="372">
        <v>999</v>
      </c>
      <c r="CA3" s="372">
        <v>197</v>
      </c>
      <c r="CB3" s="372">
        <v>203</v>
      </c>
      <c r="CC3" s="372">
        <v>204</v>
      </c>
      <c r="CD3" s="372">
        <v>230</v>
      </c>
      <c r="CE3" s="372">
        <v>209</v>
      </c>
      <c r="CF3" s="372">
        <v>888</v>
      </c>
      <c r="CG3" s="373">
        <v>796</v>
      </c>
      <c r="CH3" s="373">
        <v>2146</v>
      </c>
      <c r="CI3" s="372">
        <v>252</v>
      </c>
      <c r="CJ3" s="372">
        <v>249</v>
      </c>
      <c r="CK3" s="372">
        <v>250</v>
      </c>
      <c r="CL3" s="372">
        <v>248</v>
      </c>
      <c r="CM3" s="372">
        <v>2159</v>
      </c>
      <c r="CN3" s="373">
        <v>263</v>
      </c>
      <c r="CO3" s="373">
        <v>265</v>
      </c>
      <c r="CP3" s="373">
        <v>758</v>
      </c>
      <c r="CQ3" s="373">
        <v>786</v>
      </c>
      <c r="CR3" s="373">
        <v>787</v>
      </c>
      <c r="CS3" s="373">
        <v>788</v>
      </c>
      <c r="CT3" s="373">
        <v>789</v>
      </c>
      <c r="CU3" s="373">
        <v>212</v>
      </c>
      <c r="CV3" s="373">
        <v>251</v>
      </c>
      <c r="CW3" s="373">
        <v>188</v>
      </c>
      <c r="CX3" s="373">
        <v>755</v>
      </c>
      <c r="CY3" s="373">
        <v>775</v>
      </c>
      <c r="CZ3" s="373">
        <v>777</v>
      </c>
      <c r="DA3" s="373">
        <v>924</v>
      </c>
      <c r="DB3" s="373">
        <v>926</v>
      </c>
      <c r="DC3" s="372">
        <v>202</v>
      </c>
      <c r="DD3" s="372">
        <v>904</v>
      </c>
      <c r="DE3" s="372">
        <v>213</v>
      </c>
      <c r="DF3" s="372">
        <v>232</v>
      </c>
      <c r="DG3" s="372">
        <v>225</v>
      </c>
      <c r="DH3" s="372">
        <v>760</v>
      </c>
      <c r="DI3" s="372">
        <v>2171</v>
      </c>
      <c r="DJ3" s="372">
        <v>2201</v>
      </c>
      <c r="DK3" s="372">
        <v>201</v>
      </c>
      <c r="DL3" s="372">
        <v>226</v>
      </c>
      <c r="DM3" s="372">
        <v>258</v>
      </c>
      <c r="DN3" s="372">
        <v>259</v>
      </c>
      <c r="DO3" s="372">
        <v>215</v>
      </c>
      <c r="DP3" s="372">
        <v>917</v>
      </c>
      <c r="DQ3" s="372">
        <v>238</v>
      </c>
      <c r="DR3" s="372">
        <v>247</v>
      </c>
      <c r="DS3" s="372">
        <v>214</v>
      </c>
      <c r="DT3" s="372">
        <v>223</v>
      </c>
      <c r="DU3" s="372">
        <v>211</v>
      </c>
      <c r="DV3" s="372">
        <v>2175</v>
      </c>
      <c r="DW3" s="372">
        <v>2178</v>
      </c>
      <c r="DX3" s="372">
        <v>2181</v>
      </c>
      <c r="DY3" s="372">
        <v>228</v>
      </c>
      <c r="DZ3" s="372">
        <v>260</v>
      </c>
      <c r="EA3" s="372">
        <v>2128</v>
      </c>
      <c r="EB3" s="327">
        <v>2131</v>
      </c>
      <c r="EC3" s="374">
        <v>2135</v>
      </c>
      <c r="ED3" s="374">
        <v>2152</v>
      </c>
      <c r="EE3" s="374">
        <v>2154</v>
      </c>
      <c r="EF3" s="374">
        <v>2184</v>
      </c>
      <c r="EG3" s="327">
        <v>2190</v>
      </c>
      <c r="EH3" s="327">
        <v>289</v>
      </c>
      <c r="EI3" s="372">
        <v>920</v>
      </c>
      <c r="EJ3" s="375">
        <v>296</v>
      </c>
      <c r="EK3" s="375">
        <v>297</v>
      </c>
      <c r="EL3" s="327">
        <v>2194</v>
      </c>
      <c r="EM3" s="375">
        <v>337</v>
      </c>
      <c r="EN3" s="375">
        <v>338</v>
      </c>
      <c r="EO3" s="375">
        <v>233</v>
      </c>
      <c r="EP3" s="372">
        <v>234</v>
      </c>
      <c r="EQ3" s="372">
        <v>235</v>
      </c>
      <c r="ER3" s="372">
        <v>237</v>
      </c>
      <c r="ES3" s="372">
        <v>261</v>
      </c>
      <c r="ET3" s="372">
        <v>303</v>
      </c>
      <c r="EU3" s="372">
        <v>253</v>
      </c>
      <c r="EV3" s="327">
        <v>770</v>
      </c>
      <c r="EW3" s="327">
        <v>1262</v>
      </c>
      <c r="EX3" s="327">
        <v>1263</v>
      </c>
      <c r="EY3" s="372">
        <v>257</v>
      </c>
      <c r="EZ3" s="372">
        <v>256</v>
      </c>
      <c r="FA3" s="372">
        <v>222</v>
      </c>
      <c r="FB3" s="372">
        <v>199</v>
      </c>
      <c r="FC3" s="372">
        <v>200</v>
      </c>
      <c r="FD3" s="372">
        <v>221</v>
      </c>
      <c r="FE3" s="372">
        <v>224</v>
      </c>
      <c r="FF3" s="372">
        <v>227</v>
      </c>
      <c r="FG3" s="372">
        <v>998</v>
      </c>
      <c r="FH3" s="372">
        <v>2187</v>
      </c>
      <c r="FI3" s="372">
        <v>902</v>
      </c>
      <c r="FJ3" s="372">
        <v>903</v>
      </c>
      <c r="FK3" s="372">
        <v>1221</v>
      </c>
      <c r="FL3" s="372"/>
      <c r="FM3" s="372">
        <v>1229</v>
      </c>
      <c r="FN3" s="372">
        <v>9000</v>
      </c>
      <c r="FO3" s="372">
        <v>9999</v>
      </c>
      <c r="FP3" s="372"/>
      <c r="FQ3" s="372">
        <v>5559</v>
      </c>
      <c r="FR3" s="372">
        <v>5560</v>
      </c>
      <c r="FS3" s="372">
        <v>5561</v>
      </c>
      <c r="FT3" s="372">
        <v>5562</v>
      </c>
      <c r="FU3" s="372">
        <v>5563</v>
      </c>
      <c r="FV3" s="372">
        <v>5564</v>
      </c>
      <c r="FW3" s="372">
        <v>5565</v>
      </c>
      <c r="FX3" s="372">
        <v>5566</v>
      </c>
      <c r="FY3" s="372">
        <v>5567</v>
      </c>
      <c r="FZ3" s="372">
        <v>5568</v>
      </c>
      <c r="GA3" s="372">
        <v>5569</v>
      </c>
      <c r="GB3" s="372">
        <v>5570</v>
      </c>
      <c r="GC3" s="372">
        <v>5571</v>
      </c>
    </row>
    <row r="4" spans="1:185" ht="41.25" customHeight="1" thickBot="1" x14ac:dyDescent="0.25">
      <c r="A4" s="149"/>
      <c r="B4" s="333" t="s">
        <v>602</v>
      </c>
      <c r="C4" s="333" t="s">
        <v>175</v>
      </c>
      <c r="D4" s="333" t="str">
        <f>HLOOKUP(D3,DESPACHO_EJECUTADO!$A$1:$GD$6,6,FALSE)</f>
        <v>MANTARO</v>
      </c>
      <c r="E4" s="130" t="str">
        <f>HLOOKUP(E3,DESPACHO_EJECUTADO!$A$1:$GD$6,6,FALSE)</f>
        <v>RESTITUCION</v>
      </c>
      <c r="F4" s="130" t="str">
        <f>HLOOKUP(F3,DESPACHO_EJECUTADO!$A$1:$GD$6,6,FALSE)</f>
        <v>TUMBES</v>
      </c>
      <c r="G4" s="130" t="str">
        <f>HLOOKUP(G3,DESPACHO_EJECUTADO!$A$1:$GD$6,6,FALSE)</f>
        <v>HUINCO</v>
      </c>
      <c r="H4" s="130" t="str">
        <f>HLOOKUP(H3,DESPACHO_EJECUTADO!$A$1:$GD$6,6,FALSE)</f>
        <v>MATUCANA</v>
      </c>
      <c r="I4" s="130" t="s">
        <v>311</v>
      </c>
      <c r="J4" s="130" t="str">
        <f>HLOOKUP(J3,DESPACHO_EJECUTADO!$A$1:$GD$6,6,FALSE)</f>
        <v>MOYOPAMPA</v>
      </c>
      <c r="K4" s="130" t="str">
        <f>HLOOKUP(K3,DESPACHO_EJECUTADO!$A$1:$GD$6,6,FALSE)</f>
        <v>HUAMPANI</v>
      </c>
      <c r="L4" s="130" t="s">
        <v>247</v>
      </c>
      <c r="M4" s="130" t="str">
        <f>HLOOKUP(M3,DESPACHO_EJECUTADO!$A$1:$GD$6,6,FALSE)</f>
        <v>STAROSA 
TG7</v>
      </c>
      <c r="N4" s="130" t="str">
        <f>HLOOKUP(N3,DESPACHO_EJECUTADO!$A$1:$GD$6,6,FALSE)</f>
        <v>STAROSA
 TG8</v>
      </c>
      <c r="O4" s="130" t="str">
        <f>HLOOKUP(O3,DESPACHO_EJECUTADO!$A$1:$GD$6,6,FALSE)</f>
        <v>UTI_5</v>
      </c>
      <c r="P4" s="130" t="str">
        <f>HLOOKUP(P3,DESPACHO_EJECUTADO!$A$1:$GD$6,6,FALSE)</f>
        <v>UTI_6</v>
      </c>
      <c r="Q4" s="130" t="str">
        <f>HLOOKUP(Q3,DESPACHO_EJECUTADO!$A$1:$GD$6,6,FALSE)</f>
        <v>VENTANILLA 
TG3</v>
      </c>
      <c r="R4" s="130" t="str">
        <f>HLOOKUP(R3,DESPACHO_EJECUTADO!$A$1:$GD$6,6,FALSE)</f>
        <v>VENTANILLA 
TG4</v>
      </c>
      <c r="S4" s="130" t="str">
        <f>HLOOKUP(S3,DESPACHO_EJECUTADO!$A$1:$GD$6,6,FALSE)</f>
        <v>VENTANILLA
 TV</v>
      </c>
      <c r="T4" s="130" t="str">
        <f>HLOOKUP(T3,[2]DESPACHO_EJECUTADO!$A$1:$GC$6,6,FALSE)</f>
        <v>C.S. RUBÍ</v>
      </c>
      <c r="U4" s="130" t="s">
        <v>249</v>
      </c>
      <c r="V4" s="130" t="str">
        <f>HLOOKUP(V3,[2]DESPACHO_EJECUTADO!$A$1:$GC$6,6,FALSE)</f>
        <v xml:space="preserve">WAYRA I </v>
      </c>
      <c r="W4" s="130" t="str">
        <f>HLOOKUP(W3,DESPACHO_EJECUTADO!$A$1:$GD$6,6,FALSE)</f>
        <v>CHIMAY</v>
      </c>
      <c r="X4" s="130" t="str">
        <f>HLOOKUP(X3,DESPACHO_EJECUTADO!$A$1:$GD$6,6,FALSE)</f>
        <v>YANANGO</v>
      </c>
      <c r="Y4" s="130" t="s">
        <v>333</v>
      </c>
      <c r="Z4" s="130" t="str">
        <f>HLOOKUP(Z3,DESPACHO_EJECUTADO!$A$1:$GD$6,6,FALSE)</f>
        <v>YAUPI</v>
      </c>
      <c r="AA4" s="130" t="str">
        <f>HLOOKUP(AA3,DESPACHO_EJECUTADO!$A$1:$GD$6,6,FALSE)</f>
        <v>MALPASO</v>
      </c>
      <c r="AB4" s="130" t="str">
        <f>HLOOKUP(AB3,DESPACHO_EJECUTADO!$A$1:$GD$6,6,FALSE)</f>
        <v>OROYA</v>
      </c>
      <c r="AC4" s="130" t="str">
        <f>HLOOKUP(AC3,DESPACHO_EJECUTADO!$A$1:$GD$6,6,FALSE)</f>
        <v>PACHACHACA</v>
      </c>
      <c r="AD4" s="130" t="str">
        <f>HLOOKUP(AD3,DESPACHO_EJECUTADO!$A$1:$GD$6,6,FALSE)</f>
        <v>CAHUA</v>
      </c>
      <c r="AE4" s="130" t="str">
        <f>HLOOKUP(AE3,DESPACHO_EJECUTADO!$A$1:$GD$6,6,FALSE)</f>
        <v>ARCATA</v>
      </c>
      <c r="AF4" s="130" t="str">
        <f>HLOOKUP(AF3,DESPACHO_EJECUTADO!$A$1:$GD$6,6,FALSE)</f>
        <v>PARIAC</v>
      </c>
      <c r="AG4" s="130" t="str">
        <f>HLOOKUP(AG3,DESPACHO_EJECUTADO!$A$1:$GD$6,6,FALSE)</f>
        <v>GALLITO CIEGO</v>
      </c>
      <c r="AH4" s="130" t="str">
        <f>HLOOKUP(AH3,DESPACHO_EJECUTADO!$A$1:$GD$6,6,FALSE)</f>
        <v>SHOUGESA 
TV1</v>
      </c>
      <c r="AI4" s="130" t="str">
        <f>HLOOKUP(AI3,DESPACHO_EJECUTADO!$A$1:$GD$6,6,FALSE)</f>
        <v>SHOUGESA
 TV2</v>
      </c>
      <c r="AJ4" s="130" t="str">
        <f>HLOOKUP(AJ3,DESPACHO_EJECUTADO!$A$1:$GD$6,6,FALSE)</f>
        <v>SHOUGESA
 TV3</v>
      </c>
      <c r="AK4" s="130" t="str">
        <f>HLOOKUP(AK3,DESPACHO_EJECUTADO!$A$1:$GD$6,6,FALSE)</f>
        <v>SHOUGESA
 CUMMINS</v>
      </c>
      <c r="AL4" s="130" t="str">
        <f>HLOOKUP(AL3,DESPACHO_EJECUTADO!$A$1:$GD$6,6,FALSE)</f>
        <v>MALACAS1
 TG 6</v>
      </c>
      <c r="AM4" s="130" t="str">
        <f>HLOOKUP(AM3,DESPACHO_EJECUTADO!$A$1:$GD$6,6,FALSE)</f>
        <v>MALACAS2 
TG4</v>
      </c>
      <c r="AN4" s="130" t="str">
        <f>HLOOKUP(AN3,DESPACHO_EJECUTADO!$A$1:$GD$6,6,FALSE)</f>
        <v>MALACAS3
 TG 5</v>
      </c>
      <c r="AO4" s="130" t="str">
        <f>HLOOKUP(AO3,DESPACHO_EJECUTADO!$A$1:$GD$6,6,FALSE)</f>
        <v>CAÑON
 DEL PATO</v>
      </c>
      <c r="AP4" s="130" t="str">
        <f>HLOOKUP(AP3,DESPACHO_EJECUTADO!$A$1:$GD$6,6,FALSE)</f>
        <v>CARHUAQUERO</v>
      </c>
      <c r="AQ4" s="130" t="str">
        <f>HLOOKUP(AQ3,DESPACHO_EJECUTADO!$A$1:$GD$6,6,FALSE)</f>
        <v>CARHUAQUERO4</v>
      </c>
      <c r="AR4" s="130" t="str">
        <f>HLOOKUP(AR3,DESPACHO_EJECUTADO!$A$1:$GD$6,6,FALSE)</f>
        <v>CAÑA BRAVA</v>
      </c>
      <c r="AS4" s="130" t="str">
        <f>HLOOKUP(AS3,DESPACHO_EJECUTADO!$A$1:$GD$6,6,FALSE)</f>
        <v>AGUAYTIA 
TG1</v>
      </c>
      <c r="AT4" s="130" t="str">
        <f>HLOOKUP(AT3,DESPACHO_EJECUTADO!$A$1:$GD$6,6,FALSE)</f>
        <v>AGUAYTIA 
TG2</v>
      </c>
      <c r="AU4" s="130" t="str">
        <f>HLOOKUP(AU3,DESPACHO_EJECUTADO!$A$1:$GD$6,6,FALSE)</f>
        <v>MACHUPICCHU</v>
      </c>
      <c r="AV4" s="130" t="str">
        <f>HLOOKUP(AV3,DESPACHO_EJECUTADO!$A$1:$GD$6,6,FALSE)</f>
        <v>ARICOTA I</v>
      </c>
      <c r="AW4" s="130" t="str">
        <f>HLOOKUP(AW3,DESPACHO_EJECUTADO!$A$1:$GD$6,6,FALSE)</f>
        <v>ARICOTA II</v>
      </c>
      <c r="AX4" s="130" t="str">
        <f>HLOOKUP(AX3,DESPACHO_EJECUTADO!$A$1:$GD$6,6,FALSE)</f>
        <v>INDEPENDENCIA</v>
      </c>
      <c r="AY4" s="130" t="str">
        <f>HLOOKUP(AY3,DESPACHO_EJECUTADO!$A$1:$GD$6,6,FALSE)</f>
        <v>YUNCAN</v>
      </c>
      <c r="AZ4" s="130" t="str">
        <f>HLOOKUP(AZ3,DESPACHO_EJECUTADO!$A$1:$GD$6,6,FALSE)</f>
        <v>ILO2 
TV CARB1</v>
      </c>
      <c r="BA4" s="130" t="str">
        <f>HLOOKUP(BA3,DESPACHO_EJECUTADO!$A$1:$GD$6,6,FALSE)</f>
        <v>RF ILO2 TG1</v>
      </c>
      <c r="BB4" s="130" t="str">
        <f>HLOOKUP(BB3,DESPACHO_EJECUTADO!$A$1:$GD$6,6,FALSE)</f>
        <v>RF ILO2 TG2</v>
      </c>
      <c r="BC4" s="130" t="str">
        <f>HLOOKUP(BC3,DESPACHO_EJECUTADO!$A$1:$GD$6,6,FALSE)</f>
        <v>RF ILO2 TG3</v>
      </c>
      <c r="BD4" s="130" t="str">
        <f>HLOOKUP(BD3,DESPACHO_EJECUTADO!$A$1:$GD$6,6,FALSE)</f>
        <v>NEPI TG41</v>
      </c>
      <c r="BE4" s="130" t="str">
        <f>HLOOKUP(BE3,DESPACHO_EJECUTADO!$A$1:$GD$6,6,FALSE)</f>
        <v>NEPI TG42</v>
      </c>
      <c r="BF4" s="130" t="str">
        <f>HLOOKUP(BF3,DESPACHO_EJECUTADO!$A$1:$GD$6,6,FALSE)</f>
        <v>NEPI TG43</v>
      </c>
      <c r="BG4" s="130" t="str">
        <f>HLOOKUP(BG3,DESPACHO_EJECUTADO!$A$1:$GD$6,6,FALSE)</f>
        <v>CHILCA1 
TG1</v>
      </c>
      <c r="BH4" s="130" t="str">
        <f>HLOOKUP(BH3,DESPACHO_EJECUTADO!$A$1:$GD$6,6,FALSE)</f>
        <v>CHILCA1 
TG2</v>
      </c>
      <c r="BI4" s="130" t="str">
        <f>HLOOKUP(BI3,DESPACHO_EJECUTADO!$A$1:$GD$6,6,FALSE)</f>
        <v>CHILCA1
 TG3</v>
      </c>
      <c r="BJ4" s="130" t="str">
        <f>HLOOKUP(BJ3,DESPACHO_EJECUTADO!$A$1:$GD$6,6,FALSE)</f>
        <v>CHILCA 1
TV</v>
      </c>
      <c r="BK4" s="130" t="str">
        <f>HLOOKUP(BK3,DESPACHO_EJECUTADO!$A$1:$GD$6,6,FALSE)</f>
        <v>CHILCA2 
TG4</v>
      </c>
      <c r="BL4" s="130" t="str">
        <f>HLOOKUP(BL3,DESPACHO_EJECUTADO!$A$1:$GD$6,6,FALSE)</f>
        <v>CHILCA2 
TV</v>
      </c>
      <c r="BM4" s="130" t="str">
        <f>HLOOKUP(BM3,DESPACHO_EJECUTADO!$A$1:$GD$6,6,FALSE)</f>
        <v>INTIPAMPA</v>
      </c>
      <c r="BN4" s="130" t="s">
        <v>262</v>
      </c>
      <c r="BO4" s="130" t="s">
        <v>263</v>
      </c>
      <c r="BP4" s="130" t="s">
        <v>264</v>
      </c>
      <c r="BQ4" s="130" t="s">
        <v>265</v>
      </c>
      <c r="BR4" s="130" t="str">
        <f>HLOOKUP(BR3,DESPACHO_EJECUTADO!$A$1:$GD$6,6,FALSE)</f>
        <v>CHARCANI
 I,II,III</v>
      </c>
      <c r="BS4" s="130" t="str">
        <f>HLOOKUP(BS3,DESPACHO_EJECUTADO!$A$1:$GD$6,6,FALSE)</f>
        <v>CHARCANI IV</v>
      </c>
      <c r="BT4" s="130" t="str">
        <f>HLOOKUP(BT3,DESPACHO_EJECUTADO!$A$1:$GD$6,6,FALSE)</f>
        <v>CHARCANI V</v>
      </c>
      <c r="BU4" s="130" t="str">
        <f>HLOOKUP(BU3,DESPACHO_EJECUTADO!$A$1:$GD$6,6,FALSE)</f>
        <v>CHARCANI VI</v>
      </c>
      <c r="BV4" s="130" t="str">
        <f>HLOOKUP(BV3,DESPACHO_EJECUTADO!$A$1:$GD$6,6,FALSE)</f>
        <v>CHILINA TG</v>
      </c>
      <c r="BW4" s="130" t="str">
        <f>HLOOKUP(BW3,DESPACHO_EJECUTADO!$A$1:$GD$6,6,FALSE)</f>
        <v>MOLLENDO
 1, 2, 3</v>
      </c>
      <c r="BX4" s="130" t="str">
        <f>HLOOKUP(BX3,DESPACHO_EJECUTADO!$A$1:$GD$6,6,FALSE)</f>
        <v>CHILINA 
(SULZ 1,2)</v>
      </c>
      <c r="BY4" s="130" t="str">
        <f>HLOOKUP(BY3,DESPACHO_EJECUTADO!$A$1:$GD$6,6,FALSE)</f>
        <v>SAN GABAN II</v>
      </c>
      <c r="BZ4" s="130" t="s">
        <v>603</v>
      </c>
      <c r="CA4" s="130" t="str">
        <f>HLOOKUP(CA3,DESPACHO_EJECUTADO!$A$1:$GD$6,6,FALSE)</f>
        <v>KALLPA TG1</v>
      </c>
      <c r="CB4" s="130" t="str">
        <f>HLOOKUP(CB3,DESPACHO_EJECUTADO!$A$1:$GD$6,6,FALSE)</f>
        <v>KALLPA TG2</v>
      </c>
      <c r="CC4" s="130" t="str">
        <f>HLOOKUP(CC3,DESPACHO_EJECUTADO!$A$1:$GD$6,6,FALSE)</f>
        <v>KALLPA TG3</v>
      </c>
      <c r="CD4" s="130" t="str">
        <f>HLOOKUP(CD3,DESPACHO_EJECUTADO!$A$1:$GD$6,6,FALSE)</f>
        <v>KALLPA TV</v>
      </c>
      <c r="CE4" s="130" t="str">
        <f>HLOOKUP(CE3,DESPACHO_EJECUTADO!$A$1:$GD$6,6,FALSE)</f>
        <v>LFLORES TG1</v>
      </c>
      <c r="CF4" s="130" t="s">
        <v>435</v>
      </c>
      <c r="CG4" s="130" t="str">
        <f>HLOOKUP(CG3,DESPACHO_EJECUTADO!$A$1:$GD$6,6,FALSE)</f>
        <v>CERRO DEL ÁGUILA</v>
      </c>
      <c r="CH4" s="130" t="str">
        <f>HLOOKUP(CH3,DESPACHO_EJECUTADO!$A$1:$GD$6,6,FALSE)</f>
        <v>PCH CERRO DELÁGUILA</v>
      </c>
      <c r="CI4" s="130" t="str">
        <f>HLOOKUP(CI3,DESPACHO_EJECUTADO!$A$1:$GD$6,6,FALSE)</f>
        <v>FENIX 	GT11</v>
      </c>
      <c r="CJ4" s="130" t="str">
        <f>HLOOKUP(CJ3,DESPACHO_EJECUTADO!$A$1:$GD$6,6,FALSE)</f>
        <v>FENIX 	GT12</v>
      </c>
      <c r="CK4" s="130" t="str">
        <f>HLOOKUP(CK3,DESPACHO_EJECUTADO!$A$1:$GD$6,6,FALSE)</f>
        <v>FENIX TV10</v>
      </c>
      <c r="CL4" s="130" t="str">
        <f>HLOOKUP(CL3,DESPACHO_EJECUTADO!$A$1:$GD$6,6,FALSE)</f>
        <v>OLLEROS TG1</v>
      </c>
      <c r="CM4" s="130" t="str">
        <f>HLOOKUP(CM3,DESPACHO_EJECUTADO!$A$1:$GD$6,6,FALSE)</f>
        <v>OLLEROS TV</v>
      </c>
      <c r="CN4" s="130" t="str">
        <f>HLOOKUP(CN3,DESPACHO_EJECUTADO!$A$1:$GD$6,6,FALSE)</f>
        <v>ETEN TG1</v>
      </c>
      <c r="CO4" s="130" t="str">
        <f>HLOOKUP(CO3,DESPACHO_EJECUTADO!$A$1:$GD$6,6,FALSE)</f>
        <v>ETEN TG2</v>
      </c>
      <c r="CP4" s="130" t="str">
        <f>HLOOKUP(CP3,DESPACHO_EJECUTADO!$A$1:$GD$6,6,FALSE)</f>
        <v>RECKA TG1</v>
      </c>
      <c r="CQ4" s="130" t="str">
        <f>HLOOKUP(CQ3,DESPACHO_EJECUTADO!$A$1:$GD$6,6,FALSE)</f>
        <v>P BRV TG1</v>
      </c>
      <c r="CR4" s="130" t="str">
        <f>HLOOKUP(CR3,DESPACHO_EJECUTADO!$A$1:$GD$6,6,FALSE)</f>
        <v>P BVR TG2</v>
      </c>
      <c r="CS4" s="130" t="str">
        <f>HLOOKUP(CS3,DESPACHO_EJECUTADO!$A$1:$GD$6,6,FALSE)</f>
        <v>P BRV TG3</v>
      </c>
      <c r="CT4" s="130" t="str">
        <f>HLOOKUP(CT3,DESPACHO_EJECUTADO!$A$1:$GD$6,6,FALSE)</f>
        <v>P BRV TG4</v>
      </c>
      <c r="CU4" s="130" t="str">
        <f>HLOOKUP(CU3,DESPACHO_EJECUTADO!$A$1:$GD$6,6,FALSE)</f>
        <v>PLATANAL</v>
      </c>
      <c r="CV4" s="130" t="str">
        <f>HLOOKUP(CV3,DESPACHO_EJECUTADO!$A$1:$GD$6,6,FALSE)</f>
        <v>HUANZA</v>
      </c>
      <c r="CW4" s="130" t="str">
        <f>HLOOKUP(CW3,DESPACHO_EJECUTADO!$A$1:$GD$6,6,FALSE)</f>
        <v>HUANCHOR</v>
      </c>
      <c r="CX4" s="130" t="str">
        <f>HLOOKUP(CX3,DESPACHO_EJECUTADO!$A$1:$GD$6,6,FALSE)</f>
        <v>SANTA TERESA</v>
      </c>
      <c r="CY4" s="130" t="str">
        <f>HLOOKUP(CY3,DESPACHO_EJECUTADO!$A$1:$GD$6,6,FALSE)</f>
        <v>PCH CHAGLLA</v>
      </c>
      <c r="CZ4" s="130" t="str">
        <f>HLOOKUP(CZ3,DESPACHO_EJECUTADO!$A$1:$GD$6,6,FALSE)</f>
        <v>CHAGLLA</v>
      </c>
      <c r="DA4" s="130" t="str">
        <f>HLOOKUP(DA3,DESPACHO_EJECUTADO!$A$1:$GD$6,6,FALSE)</f>
        <v>RF PUCALLPA</v>
      </c>
      <c r="DB4" s="130" t="str">
        <f>HLOOKUP(DB3,DESPACHO_EJECUTADO!$A$1:$GD$6,6,FALSE)</f>
        <v>RF PTO MALDONADO</v>
      </c>
      <c r="DC4" s="130" t="str">
        <f>HLOOKUP(DC3,[3]DESPACHO_EJECUTADO!$A$1:$GA$6,6,FALSE)</f>
        <v>OQUENDO 
TG1</v>
      </c>
      <c r="DD4" s="130" t="s">
        <v>282</v>
      </c>
      <c r="DE4" s="130" t="str">
        <f>HLOOKUP(DE3,DESPACHO_EJECUTADO!$A$1:$GD$6,6,FALSE)</f>
        <v>PARAMONGA</v>
      </c>
      <c r="DF4" s="130" t="str">
        <f>HLOOKUP(DF3,DESPACHO_EJECUTADO!$A$1:$GD$6,6,FALSE)</f>
        <v>MAPLE</v>
      </c>
      <c r="DG4" s="130" t="str">
        <f>HLOOKUP(DG3,DESPACHO_EJECUTADO!$A$1:$GD$6,6,FALSE)</f>
        <v>HUAYCOLORO</v>
      </c>
      <c r="DH4" s="130" t="str">
        <f>HLOOKUP(DH3,DESPACHO_EJECUTADO!$A$1:$GD$6,6,FALSE)</f>
        <v>LA GRINGA V</v>
      </c>
      <c r="DI4" s="130" t="str">
        <f>HLOOKUP(DI3,DESPACHO_EJECUTADO!$A$1:$GD$6,6,FALSE)</f>
        <v>DOÑA CATALINA</v>
      </c>
      <c r="DJ4" s="130" t="str">
        <f>HLOOKUP(DJ3,DESPACHO_EJECUTADO!$A$1:$GD$6,6,FALSE)</f>
        <v>CALLAO</v>
      </c>
      <c r="DK4" s="130" t="str">
        <f>HLOOKUP(DK3,DESPACHO_EJECUTADO!$A$1:$GD$6,6,FALSE)</f>
        <v>STACRUZ_1_2</v>
      </c>
      <c r="DL4" s="130" t="str">
        <f>HLOOKUP(DL3,DESPACHO_EJECUTADO!$A$1:$GD$6,6,FALSE)</f>
        <v>HUASAHUASI I y II</v>
      </c>
      <c r="DM4" s="130" t="str">
        <f>HLOOKUP(DM3,DESPACHO_EJECUTADO!$A$1:$GD$6,6,FALSE)</f>
        <v>RUNATULLO II</v>
      </c>
      <c r="DN4" s="130" t="str">
        <f>HLOOKUP(DN3,DESPACHO_EJECUTADO!$A$1:$GD$6,6,FALSE)</f>
        <v>RUNATULLO III</v>
      </c>
      <c r="DO4" s="130" t="str">
        <f>HLOOKUP(DO3,DESPACHO_EJECUTADO!$A$1:$GD$6,6,FALSE)</f>
        <v>POECHOS2</v>
      </c>
      <c r="DP4" s="130" t="s">
        <v>232</v>
      </c>
      <c r="DQ4" s="130" t="str">
        <f>HLOOKUP(DQ3,DESPACHO_EJECUTADO!$A$1:$GD$6,6,FALSE)</f>
        <v>YANAPAMPA</v>
      </c>
      <c r="DR4" s="130" t="str">
        <f>HLOOKUP(DR3,DESPACHO_EJECUTADO!$A$1:$GD$6,6,FALSE)</f>
        <v>PIZARRAS</v>
      </c>
      <c r="DS4" s="130" t="str">
        <f>HLOOKUP(DS3,DESPACHO_EJECUTADO!$A$1:$GD$6,6,FALSE)</f>
        <v>RONCADOR</v>
      </c>
      <c r="DT4" s="130" t="str">
        <f>HLOOKUP(DT3,DESPACHO_EJECUTADO!$A$1:$GD$6,6,FALSE)</f>
        <v>PURMACANA</v>
      </c>
      <c r="DU4" s="130" t="str">
        <f>HLOOKUP(DU3,DESPACHO_EJECUTADO!$A$1:$GD$6,6,FALSE)</f>
        <v>LA JOYA</v>
      </c>
      <c r="DV4" s="130" t="s">
        <v>238</v>
      </c>
      <c r="DW4" s="130" t="s">
        <v>239</v>
      </c>
      <c r="DX4" s="130" t="s">
        <v>240</v>
      </c>
      <c r="DY4" s="130" t="str">
        <f>HLOOKUP(DY3,DESPACHO_EJECUTADO!$A$1:$GD$6,6,FALSE)</f>
        <v>IMPERIAL</v>
      </c>
      <c r="DZ4" s="130" t="str">
        <f>HLOOKUP(DZ3,DESPACHO_EJECUTADO!$A$1:$GD$6,6,FALSE)</f>
        <v>CANCHAYLLO</v>
      </c>
      <c r="EA4" s="130" t="str">
        <f>HLOOKUP(EA3,DESPACHO_EJECUTADO!$A$1:$GD$6,6,FALSE)</f>
        <v>POTRERO</v>
      </c>
      <c r="EB4" s="130" t="str">
        <f>HLOOKUP(EB3,DESPACHO_EJECUTADO!$A$1:$GD$6,6,FALSE)</f>
        <v>MARAÑÓN</v>
      </c>
      <c r="EC4" s="130" t="str">
        <f>HLOOKUP(EC3,DESPACHO_EJECUTADO!$A$1:$GD$6,6,FALSE)</f>
        <v>YARUCAYA</v>
      </c>
      <c r="ED4" s="130" t="str">
        <f>HLOOKUP(ED3,DESPACHO_EJECUTADO!$A$1:$GD$6,6,FALSE)</f>
        <v>RENOVANDES</v>
      </c>
      <c r="EE4" s="130" t="str">
        <f>HLOOKUP(EE3,DESPACHO_EJECUTADO!$A$1:$GD$6,6,FALSE)</f>
        <v>LA VIRGEN</v>
      </c>
      <c r="EF4" s="130" t="str">
        <f>HLOOKUP(EF3,DESPACHO_EJECUTADO!$A$1:$GD$6,6,FALSE)</f>
        <v>CARHUAC</v>
      </c>
      <c r="EG4" s="130" t="str">
        <f>HLOOKUP(EG3,DESPACHO_EJECUTADO!$A$1:$GD$6,6,FALSE)</f>
        <v>SAN JACNTO</v>
      </c>
      <c r="EH4" s="130" t="str">
        <f>HLOOKUP(EH3,DESPACHO_EJECUTADO!$A$1:$GD$6,6,FALSE)</f>
        <v>C.T. CAÑA BRAVA</v>
      </c>
      <c r="EI4" s="130" t="str">
        <f>HLOOKUP(EI3,DESPACHO_EJECUTADO!$A$1:$GD$6,6,FALSE)</f>
        <v>RUCUY</v>
      </c>
      <c r="EJ4" s="130" t="str">
        <f>HLOOKUP(EJ3,DESPACHO_EJECUTADO!$A$1:$GD$6,6,FALSE)</f>
        <v>8 DE AGOSTO</v>
      </c>
      <c r="EK4" s="130" t="str">
        <f>HLOOKUP(EK3,DESPACHO_EJECUTADO!$A$1:$GD$6,6,FALSE)</f>
        <v>EL CARMEN</v>
      </c>
      <c r="EL4" s="130" t="str">
        <f>HLOOKUP(EL3,DESPACHO_EJECUTADO!$A$1:$GD$6,6,FALSE)</f>
        <v>MANTA I</v>
      </c>
      <c r="EM4" s="130" t="str">
        <f>HLOOKUP(EM3,DESPACHO_EJECUTADO!$A$1:$GD$6,6,FALSE)</f>
        <v>SANTA ROSA I</v>
      </c>
      <c r="EN4" s="130" t="str">
        <f>HLOOKUP(EN3,DESPACHO_EJECUTADO!$A$1:$GD$6,6,FALSE)</f>
        <v>SANTA ROSA II</v>
      </c>
      <c r="EO4" s="130" t="str">
        <f>HLOOKUP(EO3,DESPACHO_EJECUTADO!$A$1:$GD$6,6,FALSE)</f>
        <v>MAJES</v>
      </c>
      <c r="EP4" s="130" t="str">
        <f>HLOOKUP(EP3,DESPACHO_EJECUTADO!$A$1:$GD$6,6,FALSE)</f>
        <v>REPARTICION</v>
      </c>
      <c r="EQ4" s="130" t="str">
        <f>HLOOKUP(EQ3,DESPACHO_EJECUTADO!$A$1:$GD$6,6,FALSE)</f>
        <v>TACNA
SOLAR</v>
      </c>
      <c r="ER4" s="334" t="str">
        <f>HLOOKUP(ER3,DESPACHO_EJECUTADO!$A$1:$GD$6,6,FALSE)</f>
        <v>PANAMERICANA
SOLAR</v>
      </c>
      <c r="ES4" s="334" t="str">
        <f>HLOOKUP(ES3,DESPACHO_EJECUTADO!$A$1:$GD$6,6,FALSE)</f>
        <v>MOQUEGUA</v>
      </c>
      <c r="ET4" s="334" t="s">
        <v>452</v>
      </c>
      <c r="EU4" s="334" t="str">
        <f>HLOOKUP(EU3,DESPACHO_EJECUTADO!$A$1:$GD$6,6,FALSE)</f>
        <v>PQE-EOLICO
MARCONA</v>
      </c>
      <c r="EV4" s="334" t="str">
        <f>HLOOKUP(EV3,DESPACHO_EJECUTADO!$A$1:$GD$6,6,FALSE)</f>
        <v>PQE-EOLICO
TRES HERMANAS</v>
      </c>
      <c r="EW4" s="334" t="str">
        <f>HLOOKUP(EW3,DESPACHO_EJECUTADO!$A$1:$GD$6,6,FALSE)</f>
        <v>HUAMBOS</v>
      </c>
      <c r="EX4" s="334" t="s">
        <v>269</v>
      </c>
      <c r="EY4" s="130" t="str">
        <f>HLOOKUP(EY3,DESPACHO_EJECUTADO!$A$1:$GD$6,6,FALSE)</f>
        <v>TALARA</v>
      </c>
      <c r="EZ4" s="334" t="str">
        <f>HLOOKUP(EZ3,DESPACHO_EJECUTADO!$A$1:$GD$6,6,FALSE)</f>
        <v>PQE-EOLICO
CUPISNIQUE</v>
      </c>
      <c r="FA4" s="130" t="str">
        <f>HLOOKUP(FA3,DESPACHO_EJECUTADO!$A$1:$GD$6,6,FALSE)</f>
        <v>CENTRALES ELOR</v>
      </c>
      <c r="FB4" s="130" t="str">
        <f>HLOOKUP(FB3,DESPACHO_EJECUTADO!$A$1:$GD$6,6,FALSE)</f>
        <v>CURUMUY</v>
      </c>
      <c r="FC4" s="130" t="str">
        <f>HLOOKUP(FC3,[4]DESPACHO_EJECUTADO!$A$1:$FW$6,6,FALSE)</f>
        <v>POECHOS 1</v>
      </c>
      <c r="FD4" s="130" t="str">
        <f>HLOOKUP(FD3,DESPACHO_EJECUTADO!$A$1:$GD$6,6,FALSE)</f>
        <v>CARPAPATA</v>
      </c>
      <c r="FE4" s="130" t="str">
        <f>HLOOKUP(FE3,DESPACHO_EJECUTADO!$A$1:$GD$6,6,FALSE)</f>
        <v>PIAS1</v>
      </c>
      <c r="FF4" s="130" t="str">
        <f>HLOOKUP(FF3,DESPACHO_EJECUTADO!$A$1:$GD$6,6,FALSE)</f>
        <v>TABLAZO</v>
      </c>
      <c r="FG4" s="130" t="str">
        <f>HLOOKUP(FG3,DESPACHO_EJECUTADO!$A$1:$GD$6,6,FALSE)</f>
        <v>TALLANCA</v>
      </c>
      <c r="FH4" s="130" t="s">
        <v>460</v>
      </c>
      <c r="FI4" s="130" t="s">
        <v>461</v>
      </c>
      <c r="FJ4" s="130" t="s">
        <v>462</v>
      </c>
      <c r="FK4" s="130" t="s">
        <v>604</v>
      </c>
      <c r="FL4" s="130" t="s">
        <v>605</v>
      </c>
      <c r="FM4" s="334" t="s">
        <v>563</v>
      </c>
      <c r="FN4" s="337" t="s">
        <v>606</v>
      </c>
      <c r="FO4" s="337" t="s">
        <v>607</v>
      </c>
      <c r="FP4" s="337" t="s">
        <v>608</v>
      </c>
      <c r="FQ4" s="337" t="s">
        <v>566</v>
      </c>
      <c r="FR4" s="337" t="s">
        <v>567</v>
      </c>
      <c r="FS4" s="337" t="s">
        <v>568</v>
      </c>
      <c r="FT4" s="337" t="s">
        <v>569</v>
      </c>
      <c r="FU4" s="337" t="s">
        <v>570</v>
      </c>
      <c r="FV4" s="337" t="s">
        <v>571</v>
      </c>
      <c r="FW4" s="337" t="s">
        <v>572</v>
      </c>
      <c r="FX4" s="337" t="s">
        <v>573</v>
      </c>
      <c r="FY4" s="337" t="s">
        <v>574</v>
      </c>
      <c r="FZ4" s="337" t="s">
        <v>575</v>
      </c>
      <c r="GA4" s="337" t="s">
        <v>576</v>
      </c>
      <c r="GB4" s="337" t="s">
        <v>577</v>
      </c>
      <c r="GC4" s="337" t="s">
        <v>578</v>
      </c>
    </row>
    <row r="5" spans="1:185" ht="12.75" x14ac:dyDescent="0.2">
      <c r="A5" s="376"/>
      <c r="B5" s="339" t="str">
        <f>+UPPER(TEXT([1]SINAC!$B$4,"DDD"))</f>
        <v>JUE</v>
      </c>
      <c r="C5" s="238">
        <v>2.0833333333333332E-2</v>
      </c>
      <c r="D5" s="239">
        <v>465.60057999999998</v>
      </c>
      <c r="E5" s="239">
        <v>148.36766</v>
      </c>
      <c r="F5" s="239"/>
      <c r="G5" s="239">
        <v>69.342089999999999</v>
      </c>
      <c r="H5" s="239">
        <v>96.971760000000003</v>
      </c>
      <c r="I5" s="239">
        <v>72.263890000000004</v>
      </c>
      <c r="J5" s="239">
        <v>67.593350000000001</v>
      </c>
      <c r="K5" s="239">
        <v>30.110569999999999</v>
      </c>
      <c r="L5" s="239">
        <v>0.6</v>
      </c>
      <c r="M5" s="239"/>
      <c r="N5" s="239"/>
      <c r="O5" s="239"/>
      <c r="P5" s="239"/>
      <c r="Q5" s="239">
        <v>149.11167</v>
      </c>
      <c r="R5" s="239">
        <v>149.11167</v>
      </c>
      <c r="S5" s="239">
        <v>149.11167</v>
      </c>
      <c r="T5" s="239">
        <v>0</v>
      </c>
      <c r="U5" s="239">
        <v>0</v>
      </c>
      <c r="V5" s="239">
        <v>7</v>
      </c>
      <c r="W5" s="239">
        <v>73.019549999999995</v>
      </c>
      <c r="X5" s="239">
        <v>16.95936</v>
      </c>
      <c r="Y5" s="239">
        <v>50.500839999999997</v>
      </c>
      <c r="Z5" s="239">
        <v>98</v>
      </c>
      <c r="AA5" s="239">
        <v>16</v>
      </c>
      <c r="AB5" s="239">
        <v>3.8533499999999998</v>
      </c>
      <c r="AC5" s="239">
        <v>4.1034499999999996</v>
      </c>
      <c r="AD5" s="239">
        <v>43.80059</v>
      </c>
      <c r="AE5" s="239">
        <v>3.2822300000000002</v>
      </c>
      <c r="AF5" s="239">
        <v>3.0992700000000002</v>
      </c>
      <c r="AG5" s="239"/>
      <c r="AH5" s="239"/>
      <c r="AI5" s="239"/>
      <c r="AJ5" s="239"/>
      <c r="AK5" s="239"/>
      <c r="AL5" s="340"/>
      <c r="AM5" s="340">
        <v>85</v>
      </c>
      <c r="AN5" s="340"/>
      <c r="AO5" s="239">
        <v>243.7047</v>
      </c>
      <c r="AP5" s="239">
        <v>77.948049999999995</v>
      </c>
      <c r="AQ5" s="239">
        <v>8</v>
      </c>
      <c r="AR5" s="239">
        <v>5.67</v>
      </c>
      <c r="AS5" s="239"/>
      <c r="AT5" s="239">
        <v>88.020820000000001</v>
      </c>
      <c r="AU5" s="239">
        <v>110.41591</v>
      </c>
      <c r="AV5" s="239">
        <v>3.8466300000000002</v>
      </c>
      <c r="AW5" s="239"/>
      <c r="AX5" s="239">
        <v>21.477250000000002</v>
      </c>
      <c r="AY5" s="340">
        <v>63.415900000000001</v>
      </c>
      <c r="AZ5" s="239"/>
      <c r="BA5" s="239"/>
      <c r="BB5" s="239"/>
      <c r="BC5" s="239"/>
      <c r="BD5" s="239"/>
      <c r="BE5" s="239"/>
      <c r="BF5" s="239"/>
      <c r="BG5" s="239">
        <v>178.52956</v>
      </c>
      <c r="BH5" s="239">
        <v>178.52956</v>
      </c>
      <c r="BI5" s="239">
        <v>178.52956</v>
      </c>
      <c r="BJ5" s="239">
        <v>267.79433</v>
      </c>
      <c r="BK5" s="239">
        <v>69.971130000000002</v>
      </c>
      <c r="BL5" s="239">
        <v>34.985570000000003</v>
      </c>
      <c r="BM5" s="239">
        <v>0</v>
      </c>
      <c r="BN5" s="239">
        <v>8.82</v>
      </c>
      <c r="BO5" s="239">
        <v>8.93</v>
      </c>
      <c r="BP5" s="239">
        <v>1.23</v>
      </c>
      <c r="BQ5" s="239">
        <v>0.24</v>
      </c>
      <c r="BR5" s="340">
        <v>6.8787000000000003</v>
      </c>
      <c r="BS5" s="340">
        <v>15.021509999999999</v>
      </c>
      <c r="BT5" s="340">
        <v>104.4105</v>
      </c>
      <c r="BU5" s="340"/>
      <c r="BV5" s="340"/>
      <c r="BW5" s="340"/>
      <c r="BX5" s="340"/>
      <c r="BY5" s="239">
        <v>57.669939999999997</v>
      </c>
      <c r="BZ5" s="239"/>
      <c r="CA5" s="239">
        <v>194.44479000000001</v>
      </c>
      <c r="CB5" s="239">
        <v>194.44479000000001</v>
      </c>
      <c r="CC5" s="239">
        <v>194.44479000000001</v>
      </c>
      <c r="CD5" s="239">
        <v>291.66717999999997</v>
      </c>
      <c r="CE5" s="239">
        <v>209.70738</v>
      </c>
      <c r="CF5" s="239">
        <v>104.85369</v>
      </c>
      <c r="CG5" s="239">
        <v>173.99804</v>
      </c>
      <c r="CH5" s="239">
        <v>3.2402199999999999</v>
      </c>
      <c r="CI5" s="239">
        <v>185.73103</v>
      </c>
      <c r="CJ5" s="239">
        <v>185.73103</v>
      </c>
      <c r="CK5" s="239">
        <v>185.73103</v>
      </c>
      <c r="CL5" s="239">
        <v>189.51328000000001</v>
      </c>
      <c r="CM5" s="239">
        <v>94.756640000000004</v>
      </c>
      <c r="CN5" s="239"/>
      <c r="CO5" s="239"/>
      <c r="CP5" s="239"/>
      <c r="CQ5" s="239"/>
      <c r="CR5" s="239"/>
      <c r="CS5" s="239"/>
      <c r="CT5" s="239"/>
      <c r="CU5" s="239">
        <v>49.557180000000002</v>
      </c>
      <c r="CV5" s="239">
        <v>0</v>
      </c>
      <c r="CW5" s="239">
        <v>15.91408</v>
      </c>
      <c r="CX5" s="239">
        <v>60.427019999999999</v>
      </c>
      <c r="CY5" s="239">
        <v>6.39</v>
      </c>
      <c r="CZ5" s="239">
        <v>0</v>
      </c>
      <c r="DA5" s="239"/>
      <c r="DB5" s="239"/>
      <c r="DC5" s="239">
        <v>30</v>
      </c>
      <c r="DD5" s="239"/>
      <c r="DE5" s="239">
        <v>13</v>
      </c>
      <c r="DF5" s="239">
        <v>15</v>
      </c>
      <c r="DG5" s="239">
        <v>2.7989999999999999</v>
      </c>
      <c r="DH5" s="239">
        <v>1.4</v>
      </c>
      <c r="DI5" s="239">
        <v>1.2</v>
      </c>
      <c r="DJ5" s="239">
        <v>2.2000000000000002</v>
      </c>
      <c r="DK5" s="239">
        <v>7.2</v>
      </c>
      <c r="DL5" s="239">
        <v>11.143700000000001</v>
      </c>
      <c r="DM5" s="239">
        <v>8</v>
      </c>
      <c r="DN5" s="239">
        <v>10.752689999999999</v>
      </c>
      <c r="DO5" s="239">
        <v>6.4</v>
      </c>
      <c r="DP5" s="239">
        <v>16.617789999999999</v>
      </c>
      <c r="DQ5" s="239">
        <v>3.6</v>
      </c>
      <c r="DR5" s="239">
        <v>6</v>
      </c>
      <c r="DS5" s="239">
        <v>2.8</v>
      </c>
      <c r="DT5" s="239">
        <v>1.5</v>
      </c>
      <c r="DU5" s="239">
        <v>5.6</v>
      </c>
      <c r="DV5" s="239">
        <v>5</v>
      </c>
      <c r="DW5" s="239">
        <v>5.5</v>
      </c>
      <c r="DX5" s="239">
        <v>5.7</v>
      </c>
      <c r="DY5" s="239">
        <v>3.5</v>
      </c>
      <c r="DZ5" s="239">
        <v>2.5</v>
      </c>
      <c r="EA5" s="239">
        <v>10</v>
      </c>
      <c r="EB5" s="239">
        <v>12.218959999999999</v>
      </c>
      <c r="EC5" s="239">
        <v>16.813289999999999</v>
      </c>
      <c r="ED5" s="239">
        <v>19.550339999999998</v>
      </c>
      <c r="EE5" s="239">
        <v>37.57996</v>
      </c>
      <c r="EF5" s="239">
        <v>0</v>
      </c>
      <c r="EG5" s="239">
        <v>8.33</v>
      </c>
      <c r="EH5" s="239">
        <v>9.6</v>
      </c>
      <c r="EI5" s="239">
        <v>10.752689999999999</v>
      </c>
      <c r="EJ5" s="239">
        <v>15.640269999999999</v>
      </c>
      <c r="EK5" s="239">
        <v>7</v>
      </c>
      <c r="EL5" s="239">
        <v>9</v>
      </c>
      <c r="EM5" s="239">
        <v>0.54</v>
      </c>
      <c r="EN5" s="239">
        <v>1.05</v>
      </c>
      <c r="EO5" s="239">
        <v>0</v>
      </c>
      <c r="EP5" s="239">
        <v>0</v>
      </c>
      <c r="EQ5" s="239">
        <v>0</v>
      </c>
      <c r="ER5" s="239">
        <v>0</v>
      </c>
      <c r="ES5" s="239">
        <v>0</v>
      </c>
      <c r="ET5" s="239">
        <v>0</v>
      </c>
      <c r="EU5" s="239">
        <v>11.465</v>
      </c>
      <c r="EV5" s="239">
        <v>28.852</v>
      </c>
      <c r="EW5" s="239"/>
      <c r="EX5" s="239"/>
      <c r="EY5" s="239">
        <v>19.143999999999998</v>
      </c>
      <c r="EZ5" s="239"/>
      <c r="FA5" s="239">
        <v>0</v>
      </c>
      <c r="FB5" s="239">
        <v>5.5</v>
      </c>
      <c r="FC5" s="239">
        <v>5.7</v>
      </c>
      <c r="FD5" s="239">
        <v>9.9</v>
      </c>
      <c r="FE5" s="239">
        <v>4.5</v>
      </c>
      <c r="FF5" s="239">
        <v>27</v>
      </c>
      <c r="FG5" s="239">
        <v>18</v>
      </c>
      <c r="FH5" s="239">
        <v>7.5</v>
      </c>
      <c r="FI5" s="239">
        <v>0</v>
      </c>
      <c r="FJ5" s="239">
        <v>0</v>
      </c>
      <c r="FK5" s="239">
        <v>6223.9423999999999</v>
      </c>
      <c r="FL5" s="239"/>
      <c r="FM5" s="239"/>
      <c r="FN5" s="239">
        <v>6262.3450299999977</v>
      </c>
      <c r="FO5" s="239">
        <v>6262.3450299999977</v>
      </c>
      <c r="FP5" s="239">
        <v>3664.7274199999993</v>
      </c>
      <c r="FQ5" s="239">
        <v>2511.9366099999993</v>
      </c>
      <c r="FR5" s="239">
        <v>0</v>
      </c>
      <c r="FS5" s="239">
        <v>85.681000000000012</v>
      </c>
      <c r="FT5" s="239">
        <v>3664.7274199999993</v>
      </c>
      <c r="FU5" s="239">
        <v>2128.18417</v>
      </c>
      <c r="FV5" s="239">
        <v>0</v>
      </c>
      <c r="FW5" s="239">
        <v>85.681000000000012</v>
      </c>
      <c r="FX5" s="239">
        <v>5878.5925899999993</v>
      </c>
      <c r="FY5" s="239">
        <v>0</v>
      </c>
      <c r="FZ5" s="239">
        <v>383.75244000000004</v>
      </c>
      <c r="GA5" s="239">
        <v>0</v>
      </c>
      <c r="GB5" s="239"/>
      <c r="GC5" s="239">
        <v>383.75244000000004</v>
      </c>
    </row>
    <row r="6" spans="1:185" ht="12.75" x14ac:dyDescent="0.2">
      <c r="A6" s="376"/>
      <c r="B6" s="342" t="str">
        <f>+UPPER(TEXT([1]SINAC!$B$4,"DDD"))</f>
        <v>JUE</v>
      </c>
      <c r="C6" s="71">
        <v>4.1666666666666664E-2</v>
      </c>
      <c r="D6" s="133">
        <v>415.19668000000001</v>
      </c>
      <c r="E6" s="133">
        <v>132.30601999999999</v>
      </c>
      <c r="F6" s="133"/>
      <c r="G6" s="133">
        <v>69.342089999999999</v>
      </c>
      <c r="H6" s="133">
        <v>76.263339999999999</v>
      </c>
      <c r="I6" s="133">
        <v>65.984009999999998</v>
      </c>
      <c r="J6" s="133">
        <v>67.593350000000001</v>
      </c>
      <c r="K6" s="133">
        <v>27.49391</v>
      </c>
      <c r="L6" s="133">
        <v>0.6</v>
      </c>
      <c r="M6" s="133"/>
      <c r="N6" s="133"/>
      <c r="O6" s="133"/>
      <c r="P6" s="133"/>
      <c r="Q6" s="133">
        <v>149.11167</v>
      </c>
      <c r="R6" s="133">
        <v>149.11167</v>
      </c>
      <c r="S6" s="133">
        <v>149.11167</v>
      </c>
      <c r="T6" s="133">
        <v>0</v>
      </c>
      <c r="U6" s="133">
        <v>0</v>
      </c>
      <c r="V6" s="133">
        <v>9</v>
      </c>
      <c r="W6" s="133">
        <v>73.019549999999995</v>
      </c>
      <c r="X6" s="133">
        <v>16.95936</v>
      </c>
      <c r="Y6" s="133">
        <v>79.075419999999994</v>
      </c>
      <c r="Z6" s="133">
        <v>98</v>
      </c>
      <c r="AA6" s="133">
        <v>16</v>
      </c>
      <c r="AB6" s="133">
        <v>3.8533499999999998</v>
      </c>
      <c r="AC6" s="133">
        <v>4.1034499999999996</v>
      </c>
      <c r="AD6" s="133">
        <v>43.80059</v>
      </c>
      <c r="AE6" s="133">
        <v>3.2822300000000002</v>
      </c>
      <c r="AF6" s="133">
        <v>3.0992700000000002</v>
      </c>
      <c r="AG6" s="133"/>
      <c r="AH6" s="133"/>
      <c r="AI6" s="133"/>
      <c r="AJ6" s="133"/>
      <c r="AK6" s="133"/>
      <c r="AL6" s="343"/>
      <c r="AM6" s="343">
        <v>85</v>
      </c>
      <c r="AN6" s="343"/>
      <c r="AO6" s="133">
        <v>224.3272</v>
      </c>
      <c r="AP6" s="133">
        <v>77.948049999999995</v>
      </c>
      <c r="AQ6" s="133">
        <v>8</v>
      </c>
      <c r="AR6" s="133">
        <v>5.67</v>
      </c>
      <c r="AS6" s="133"/>
      <c r="AT6" s="133">
        <v>88.020820000000001</v>
      </c>
      <c r="AU6" s="133">
        <v>110.41591</v>
      </c>
      <c r="AV6" s="133">
        <v>3.8466300000000002</v>
      </c>
      <c r="AW6" s="133"/>
      <c r="AX6" s="133">
        <v>21.477250000000002</v>
      </c>
      <c r="AY6" s="343">
        <v>63.415900000000001</v>
      </c>
      <c r="AZ6" s="133"/>
      <c r="BA6" s="133"/>
      <c r="BB6" s="133"/>
      <c r="BC6" s="133"/>
      <c r="BD6" s="133"/>
      <c r="BE6" s="133"/>
      <c r="BF6" s="133"/>
      <c r="BG6" s="133">
        <v>178.52956</v>
      </c>
      <c r="BH6" s="133">
        <v>178.52956</v>
      </c>
      <c r="BI6" s="133">
        <v>178.52956</v>
      </c>
      <c r="BJ6" s="133">
        <v>267.79433</v>
      </c>
      <c r="BK6" s="133">
        <v>69.971130000000002</v>
      </c>
      <c r="BL6" s="133">
        <v>34.985570000000003</v>
      </c>
      <c r="BM6" s="133">
        <v>0</v>
      </c>
      <c r="BN6" s="133">
        <v>8.82</v>
      </c>
      <c r="BO6" s="133">
        <v>8.93</v>
      </c>
      <c r="BP6" s="133">
        <v>1.23</v>
      </c>
      <c r="BQ6" s="133">
        <v>0.24</v>
      </c>
      <c r="BR6" s="343">
        <v>6.8787000000000003</v>
      </c>
      <c r="BS6" s="343">
        <v>15.021509999999999</v>
      </c>
      <c r="BT6" s="343">
        <v>94.012870000000007</v>
      </c>
      <c r="BU6" s="343"/>
      <c r="BV6" s="343"/>
      <c r="BW6" s="343"/>
      <c r="BX6" s="343"/>
      <c r="BY6" s="133">
        <v>55.62923</v>
      </c>
      <c r="BZ6" s="133"/>
      <c r="CA6" s="133">
        <v>194.44479000000001</v>
      </c>
      <c r="CB6" s="133">
        <v>194.44479000000001</v>
      </c>
      <c r="CC6" s="133">
        <v>194.44479000000001</v>
      </c>
      <c r="CD6" s="133">
        <v>291.66717999999997</v>
      </c>
      <c r="CE6" s="133">
        <v>209.70738</v>
      </c>
      <c r="CF6" s="133">
        <v>104.85369</v>
      </c>
      <c r="CG6" s="133">
        <v>173.99804</v>
      </c>
      <c r="CH6" s="133">
        <v>3.2402199999999999</v>
      </c>
      <c r="CI6" s="133">
        <v>185.73103</v>
      </c>
      <c r="CJ6" s="133">
        <v>185.73103</v>
      </c>
      <c r="CK6" s="133">
        <v>185.73103</v>
      </c>
      <c r="CL6" s="133">
        <v>189.51328000000001</v>
      </c>
      <c r="CM6" s="133">
        <v>94.756640000000004</v>
      </c>
      <c r="CN6" s="133"/>
      <c r="CO6" s="133"/>
      <c r="CP6" s="133"/>
      <c r="CQ6" s="133"/>
      <c r="CR6" s="133"/>
      <c r="CS6" s="133"/>
      <c r="CT6" s="133"/>
      <c r="CU6" s="133">
        <v>0</v>
      </c>
      <c r="CV6" s="133">
        <v>0</v>
      </c>
      <c r="CW6" s="133">
        <v>15.91408</v>
      </c>
      <c r="CX6" s="133">
        <v>60.427019999999999</v>
      </c>
      <c r="CY6" s="133">
        <v>6.39</v>
      </c>
      <c r="CZ6" s="133">
        <v>0</v>
      </c>
      <c r="DA6" s="133"/>
      <c r="DB6" s="133"/>
      <c r="DC6" s="133">
        <v>30</v>
      </c>
      <c r="DD6" s="133"/>
      <c r="DE6" s="133">
        <v>13</v>
      </c>
      <c r="DF6" s="133">
        <v>15</v>
      </c>
      <c r="DG6" s="133">
        <v>2.7989999999999999</v>
      </c>
      <c r="DH6" s="133">
        <v>1.4</v>
      </c>
      <c r="DI6" s="133">
        <v>1.2</v>
      </c>
      <c r="DJ6" s="133">
        <v>2.2000000000000002</v>
      </c>
      <c r="DK6" s="133">
        <v>7.2</v>
      </c>
      <c r="DL6" s="133">
        <v>11.143700000000001</v>
      </c>
      <c r="DM6" s="133">
        <v>8</v>
      </c>
      <c r="DN6" s="133">
        <v>10.752689999999999</v>
      </c>
      <c r="DO6" s="133">
        <v>6.4</v>
      </c>
      <c r="DP6" s="133">
        <v>16.617789999999999</v>
      </c>
      <c r="DQ6" s="133">
        <v>3.6</v>
      </c>
      <c r="DR6" s="133">
        <v>6</v>
      </c>
      <c r="DS6" s="133">
        <v>2.8</v>
      </c>
      <c r="DT6" s="133">
        <v>1.5</v>
      </c>
      <c r="DU6" s="133">
        <v>5.6</v>
      </c>
      <c r="DV6" s="133">
        <v>5</v>
      </c>
      <c r="DW6" s="133">
        <v>5.5</v>
      </c>
      <c r="DX6" s="133">
        <v>5.7</v>
      </c>
      <c r="DY6" s="133">
        <v>3.5</v>
      </c>
      <c r="DZ6" s="133">
        <v>2.5</v>
      </c>
      <c r="EA6" s="133">
        <v>10</v>
      </c>
      <c r="EB6" s="133">
        <v>12.218959999999999</v>
      </c>
      <c r="EC6" s="133">
        <v>16.813289999999999</v>
      </c>
      <c r="ED6" s="133">
        <v>19.550339999999998</v>
      </c>
      <c r="EE6" s="133">
        <v>37.57996</v>
      </c>
      <c r="EF6" s="133">
        <v>0</v>
      </c>
      <c r="EG6" s="133">
        <v>8.33</v>
      </c>
      <c r="EH6" s="133">
        <v>9.6</v>
      </c>
      <c r="EI6" s="133">
        <v>10.752689999999999</v>
      </c>
      <c r="EJ6" s="133">
        <v>15.640269999999999</v>
      </c>
      <c r="EK6" s="133">
        <v>7</v>
      </c>
      <c r="EL6" s="133">
        <v>9</v>
      </c>
      <c r="EM6" s="133">
        <v>0.54</v>
      </c>
      <c r="EN6" s="133">
        <v>1.05</v>
      </c>
      <c r="EO6" s="133">
        <v>0</v>
      </c>
      <c r="EP6" s="133">
        <v>0</v>
      </c>
      <c r="EQ6" s="133">
        <v>0</v>
      </c>
      <c r="ER6" s="133">
        <v>0</v>
      </c>
      <c r="ES6" s="133">
        <v>0</v>
      </c>
      <c r="ET6" s="133">
        <v>0</v>
      </c>
      <c r="EU6" s="133">
        <v>10.797000000000001</v>
      </c>
      <c r="EV6" s="133">
        <v>27.859000000000002</v>
      </c>
      <c r="EW6" s="133"/>
      <c r="EX6" s="133"/>
      <c r="EY6" s="133">
        <v>18.651</v>
      </c>
      <c r="EZ6" s="133"/>
      <c r="FA6" s="133">
        <v>0</v>
      </c>
      <c r="FB6" s="133">
        <v>5.5</v>
      </c>
      <c r="FC6" s="133">
        <v>5.7</v>
      </c>
      <c r="FD6" s="133">
        <v>9.7849500000000003</v>
      </c>
      <c r="FE6" s="133">
        <v>4.5</v>
      </c>
      <c r="FF6" s="133">
        <v>27</v>
      </c>
      <c r="FG6" s="133">
        <v>18</v>
      </c>
      <c r="FH6" s="133">
        <v>7.5</v>
      </c>
      <c r="FI6" s="133">
        <v>0</v>
      </c>
      <c r="FJ6" s="133">
        <v>0</v>
      </c>
      <c r="FK6" s="133">
        <v>6075.0558799999999</v>
      </c>
      <c r="FL6" s="133"/>
      <c r="FM6" s="133"/>
      <c r="FN6" s="133">
        <v>6113.3220899999978</v>
      </c>
      <c r="FO6" s="133">
        <v>6113.3220899999978</v>
      </c>
      <c r="FP6" s="133">
        <v>3664.7274199999993</v>
      </c>
      <c r="FQ6" s="133">
        <v>2363.067669999999</v>
      </c>
      <c r="FR6" s="133">
        <v>0</v>
      </c>
      <c r="FS6" s="133">
        <v>85.527000000000001</v>
      </c>
      <c r="FT6" s="133">
        <v>3664.7274199999993</v>
      </c>
      <c r="FU6" s="133">
        <v>1991.7535700000001</v>
      </c>
      <c r="FV6" s="133">
        <v>0</v>
      </c>
      <c r="FW6" s="133">
        <v>85.527000000000001</v>
      </c>
      <c r="FX6" s="133">
        <v>5742.0079899999992</v>
      </c>
      <c r="FY6" s="133">
        <v>0</v>
      </c>
      <c r="FZ6" s="133">
        <v>371.3141</v>
      </c>
      <c r="GA6" s="133">
        <v>0</v>
      </c>
      <c r="GB6" s="133"/>
      <c r="GC6" s="133">
        <v>371.3141</v>
      </c>
    </row>
    <row r="7" spans="1:185" ht="12.75" x14ac:dyDescent="0.2">
      <c r="A7" s="376"/>
      <c r="B7" s="342" t="str">
        <f>+UPPER(TEXT([1]SINAC!$B$4,"DDD"))</f>
        <v>JUE</v>
      </c>
      <c r="C7" s="71">
        <v>6.25E-2</v>
      </c>
      <c r="D7" s="133">
        <v>406.39841000000001</v>
      </c>
      <c r="E7" s="133">
        <v>129.50237999999999</v>
      </c>
      <c r="F7" s="133"/>
      <c r="G7" s="133">
        <v>127.94668</v>
      </c>
      <c r="H7" s="133">
        <v>76.263339999999999</v>
      </c>
      <c r="I7" s="133">
        <v>65.984009999999998</v>
      </c>
      <c r="J7" s="133">
        <v>67.593350000000001</v>
      </c>
      <c r="K7" s="133">
        <v>27.49391</v>
      </c>
      <c r="L7" s="133">
        <v>0.6</v>
      </c>
      <c r="M7" s="133"/>
      <c r="N7" s="133"/>
      <c r="O7" s="133"/>
      <c r="P7" s="133"/>
      <c r="Q7" s="133">
        <v>149.11167</v>
      </c>
      <c r="R7" s="133">
        <v>149.11167</v>
      </c>
      <c r="S7" s="133">
        <v>149.11167</v>
      </c>
      <c r="T7" s="133">
        <v>0</v>
      </c>
      <c r="U7" s="133">
        <v>0</v>
      </c>
      <c r="V7" s="133">
        <v>11</v>
      </c>
      <c r="W7" s="133">
        <v>73.019549999999995</v>
      </c>
      <c r="X7" s="133">
        <v>16.95936</v>
      </c>
      <c r="Y7" s="133">
        <v>20.470829999999999</v>
      </c>
      <c r="Z7" s="133">
        <v>98</v>
      </c>
      <c r="AA7" s="133">
        <v>16</v>
      </c>
      <c r="AB7" s="133">
        <v>3.8533499999999998</v>
      </c>
      <c r="AC7" s="133">
        <v>4.1034499999999996</v>
      </c>
      <c r="AD7" s="133">
        <v>43.80059</v>
      </c>
      <c r="AE7" s="133">
        <v>3.2822300000000002</v>
      </c>
      <c r="AF7" s="133">
        <v>3.0992700000000002</v>
      </c>
      <c r="AG7" s="133"/>
      <c r="AH7" s="133"/>
      <c r="AI7" s="133"/>
      <c r="AJ7" s="133"/>
      <c r="AK7" s="133"/>
      <c r="AL7" s="343"/>
      <c r="AM7" s="343">
        <v>85</v>
      </c>
      <c r="AN7" s="343"/>
      <c r="AO7" s="133">
        <v>204.69701000000001</v>
      </c>
      <c r="AP7" s="133">
        <v>70.355590000000007</v>
      </c>
      <c r="AQ7" s="133">
        <v>8</v>
      </c>
      <c r="AR7" s="133">
        <v>5.1760200000000003</v>
      </c>
      <c r="AS7" s="133"/>
      <c r="AT7" s="133">
        <v>88.020820000000001</v>
      </c>
      <c r="AU7" s="133">
        <v>110.41591</v>
      </c>
      <c r="AV7" s="133">
        <v>3.8466300000000002</v>
      </c>
      <c r="AW7" s="133"/>
      <c r="AX7" s="133">
        <v>21.477250000000002</v>
      </c>
      <c r="AY7" s="343">
        <v>63.415900000000001</v>
      </c>
      <c r="AZ7" s="133"/>
      <c r="BA7" s="133"/>
      <c r="BB7" s="133"/>
      <c r="BC7" s="133"/>
      <c r="BD7" s="133"/>
      <c r="BE7" s="133"/>
      <c r="BF7" s="133"/>
      <c r="BG7" s="133">
        <v>178.52956</v>
      </c>
      <c r="BH7" s="133">
        <v>178.52956</v>
      </c>
      <c r="BI7" s="133">
        <v>178.52956</v>
      </c>
      <c r="BJ7" s="133">
        <v>267.79433</v>
      </c>
      <c r="BK7" s="133">
        <v>69.971130000000002</v>
      </c>
      <c r="BL7" s="133">
        <v>34.985570000000003</v>
      </c>
      <c r="BM7" s="133">
        <v>0</v>
      </c>
      <c r="BN7" s="133">
        <v>6.74</v>
      </c>
      <c r="BO7" s="133">
        <v>6.54</v>
      </c>
      <c r="BP7" s="133">
        <v>1.04</v>
      </c>
      <c r="BQ7" s="133">
        <v>0.24</v>
      </c>
      <c r="BR7" s="343">
        <v>6.8787000000000003</v>
      </c>
      <c r="BS7" s="343">
        <v>15.021509999999999</v>
      </c>
      <c r="BT7" s="343">
        <v>73.737870000000001</v>
      </c>
      <c r="BU7" s="343"/>
      <c r="BV7" s="343"/>
      <c r="BW7" s="343"/>
      <c r="BX7" s="343"/>
      <c r="BY7" s="133">
        <v>52.045119999999997</v>
      </c>
      <c r="BZ7" s="133"/>
      <c r="CA7" s="133">
        <v>194.44479000000001</v>
      </c>
      <c r="CB7" s="133">
        <v>194.44479000000001</v>
      </c>
      <c r="CC7" s="133">
        <v>194.44479000000001</v>
      </c>
      <c r="CD7" s="133">
        <v>291.66717999999997</v>
      </c>
      <c r="CE7" s="133">
        <v>209.70738</v>
      </c>
      <c r="CF7" s="133">
        <v>104.85369</v>
      </c>
      <c r="CG7" s="133">
        <v>173.99804</v>
      </c>
      <c r="CH7" s="133">
        <v>3.2402199999999999</v>
      </c>
      <c r="CI7" s="133">
        <v>185.73103</v>
      </c>
      <c r="CJ7" s="133">
        <v>185.73103</v>
      </c>
      <c r="CK7" s="133">
        <v>185.73103</v>
      </c>
      <c r="CL7" s="133">
        <v>189.51328000000001</v>
      </c>
      <c r="CM7" s="133">
        <v>94.756640000000004</v>
      </c>
      <c r="CN7" s="133"/>
      <c r="CO7" s="133"/>
      <c r="CP7" s="133"/>
      <c r="CQ7" s="133"/>
      <c r="CR7" s="133"/>
      <c r="CS7" s="133"/>
      <c r="CT7" s="133"/>
      <c r="CU7" s="133">
        <v>0</v>
      </c>
      <c r="CV7" s="133">
        <v>0</v>
      </c>
      <c r="CW7" s="133">
        <v>15.91408</v>
      </c>
      <c r="CX7" s="133">
        <v>60.427019999999999</v>
      </c>
      <c r="CY7" s="133">
        <v>6.39</v>
      </c>
      <c r="CZ7" s="133">
        <v>0</v>
      </c>
      <c r="DA7" s="133"/>
      <c r="DB7" s="133"/>
      <c r="DC7" s="133">
        <v>30</v>
      </c>
      <c r="DD7" s="133"/>
      <c r="DE7" s="133">
        <v>13</v>
      </c>
      <c r="DF7" s="133">
        <v>15</v>
      </c>
      <c r="DG7" s="133">
        <v>2.7989999999999999</v>
      </c>
      <c r="DH7" s="133">
        <v>1.4</v>
      </c>
      <c r="DI7" s="133">
        <v>1.2</v>
      </c>
      <c r="DJ7" s="133">
        <v>2.2000000000000002</v>
      </c>
      <c r="DK7" s="133">
        <v>7.2</v>
      </c>
      <c r="DL7" s="133">
        <v>11.143700000000001</v>
      </c>
      <c r="DM7" s="133">
        <v>8</v>
      </c>
      <c r="DN7" s="133">
        <v>10.752689999999999</v>
      </c>
      <c r="DO7" s="133">
        <v>6.4</v>
      </c>
      <c r="DP7" s="133">
        <v>16.617789999999999</v>
      </c>
      <c r="DQ7" s="133">
        <v>3.6</v>
      </c>
      <c r="DR7" s="133">
        <v>6</v>
      </c>
      <c r="DS7" s="133">
        <v>2.8</v>
      </c>
      <c r="DT7" s="133">
        <v>1.5</v>
      </c>
      <c r="DU7" s="133">
        <v>5.6</v>
      </c>
      <c r="DV7" s="133">
        <v>5</v>
      </c>
      <c r="DW7" s="133">
        <v>5.5</v>
      </c>
      <c r="DX7" s="133">
        <v>5.7</v>
      </c>
      <c r="DY7" s="133">
        <v>3.5</v>
      </c>
      <c r="DZ7" s="133">
        <v>2.5</v>
      </c>
      <c r="EA7" s="133">
        <v>10</v>
      </c>
      <c r="EB7" s="133">
        <v>12.218959999999999</v>
      </c>
      <c r="EC7" s="133">
        <v>16.813289999999999</v>
      </c>
      <c r="ED7" s="133">
        <v>19.550339999999998</v>
      </c>
      <c r="EE7" s="133">
        <v>37.57996</v>
      </c>
      <c r="EF7" s="133">
        <v>0</v>
      </c>
      <c r="EG7" s="133">
        <v>8.33</v>
      </c>
      <c r="EH7" s="133">
        <v>9.6</v>
      </c>
      <c r="EI7" s="133">
        <v>10.752689999999999</v>
      </c>
      <c r="EJ7" s="133">
        <v>15.640269999999999</v>
      </c>
      <c r="EK7" s="133">
        <v>7</v>
      </c>
      <c r="EL7" s="133">
        <v>9</v>
      </c>
      <c r="EM7" s="133">
        <v>0.54</v>
      </c>
      <c r="EN7" s="133">
        <v>1.05</v>
      </c>
      <c r="EO7" s="133">
        <v>0</v>
      </c>
      <c r="EP7" s="133">
        <v>0</v>
      </c>
      <c r="EQ7" s="133">
        <v>0</v>
      </c>
      <c r="ER7" s="133">
        <v>0</v>
      </c>
      <c r="ES7" s="133">
        <v>0</v>
      </c>
      <c r="ET7" s="133">
        <v>0</v>
      </c>
      <c r="EU7" s="133">
        <v>10.712</v>
      </c>
      <c r="EV7" s="133">
        <v>27.725999999999999</v>
      </c>
      <c r="EW7" s="133"/>
      <c r="EX7" s="133"/>
      <c r="EY7" s="133">
        <v>19.356999999999999</v>
      </c>
      <c r="EZ7" s="133"/>
      <c r="FA7" s="133">
        <v>0</v>
      </c>
      <c r="FB7" s="133">
        <v>5.5</v>
      </c>
      <c r="FC7" s="133">
        <v>5.7</v>
      </c>
      <c r="FD7" s="133">
        <v>9.8826999999999998</v>
      </c>
      <c r="FE7" s="133">
        <v>4.5</v>
      </c>
      <c r="FF7" s="133">
        <v>27</v>
      </c>
      <c r="FG7" s="133">
        <v>18</v>
      </c>
      <c r="FH7" s="133">
        <v>7.5</v>
      </c>
      <c r="FI7" s="133">
        <v>0</v>
      </c>
      <c r="FJ7" s="133">
        <v>0</v>
      </c>
      <c r="FK7" s="133">
        <v>6002.1689999999999</v>
      </c>
      <c r="FL7" s="133"/>
      <c r="FM7" s="133"/>
      <c r="FN7" s="133">
        <v>6047.9724399999977</v>
      </c>
      <c r="FO7" s="133">
        <v>6047.9724399999977</v>
      </c>
      <c r="FP7" s="133">
        <v>3664.7274199999993</v>
      </c>
      <c r="FQ7" s="133">
        <v>2299.8900199999989</v>
      </c>
      <c r="FR7" s="133">
        <v>0</v>
      </c>
      <c r="FS7" s="133">
        <v>83.35499999999999</v>
      </c>
      <c r="FT7" s="133">
        <v>3664.7274199999993</v>
      </c>
      <c r="FU7" s="133">
        <v>1952.4350300000006</v>
      </c>
      <c r="FV7" s="133">
        <v>0</v>
      </c>
      <c r="FW7" s="133">
        <v>83.35499999999999</v>
      </c>
      <c r="FX7" s="133">
        <v>5700.5174499999994</v>
      </c>
      <c r="FY7" s="133">
        <v>0</v>
      </c>
      <c r="FZ7" s="133">
        <v>347.45499000000001</v>
      </c>
      <c r="GA7" s="133">
        <v>0</v>
      </c>
      <c r="GB7" s="133"/>
      <c r="GC7" s="133">
        <v>347.45499000000001</v>
      </c>
    </row>
    <row r="8" spans="1:185" ht="12.75" x14ac:dyDescent="0.2">
      <c r="A8" s="376"/>
      <c r="B8" s="342" t="str">
        <f>+UPPER(TEXT([1]SINAC!$B$4,"DDD"))</f>
        <v>JUE</v>
      </c>
      <c r="C8" s="71">
        <v>8.3333333333333329E-2</v>
      </c>
      <c r="D8" s="133">
        <v>406.39841000000001</v>
      </c>
      <c r="E8" s="133">
        <v>129.50237999999999</v>
      </c>
      <c r="F8" s="133"/>
      <c r="G8" s="133">
        <v>127.94668</v>
      </c>
      <c r="H8" s="133">
        <v>76.263339999999999</v>
      </c>
      <c r="I8" s="133">
        <v>65.984009999999998</v>
      </c>
      <c r="J8" s="133">
        <v>67.593350000000001</v>
      </c>
      <c r="K8" s="133">
        <v>27.49391</v>
      </c>
      <c r="L8" s="133">
        <v>0.6</v>
      </c>
      <c r="M8" s="133"/>
      <c r="N8" s="133"/>
      <c r="O8" s="133"/>
      <c r="P8" s="133"/>
      <c r="Q8" s="133">
        <v>149.11167</v>
      </c>
      <c r="R8" s="133">
        <v>149.11167</v>
      </c>
      <c r="S8" s="133">
        <v>149.11167</v>
      </c>
      <c r="T8" s="133">
        <v>0</v>
      </c>
      <c r="U8" s="133">
        <v>0</v>
      </c>
      <c r="V8" s="133">
        <v>15</v>
      </c>
      <c r="W8" s="133">
        <v>73.019549999999995</v>
      </c>
      <c r="X8" s="133">
        <v>16.95936</v>
      </c>
      <c r="Y8" s="133">
        <v>20.470829999999999</v>
      </c>
      <c r="Z8" s="133">
        <v>98</v>
      </c>
      <c r="AA8" s="133">
        <v>16</v>
      </c>
      <c r="AB8" s="133">
        <v>3.8533499999999998</v>
      </c>
      <c r="AC8" s="133">
        <v>4.1034499999999996</v>
      </c>
      <c r="AD8" s="133">
        <v>43.80059</v>
      </c>
      <c r="AE8" s="133">
        <v>3.2822300000000002</v>
      </c>
      <c r="AF8" s="133">
        <v>3.0992700000000002</v>
      </c>
      <c r="AG8" s="133"/>
      <c r="AH8" s="133"/>
      <c r="AI8" s="133"/>
      <c r="AJ8" s="133"/>
      <c r="AK8" s="133"/>
      <c r="AL8" s="343"/>
      <c r="AM8" s="343">
        <v>85</v>
      </c>
      <c r="AN8" s="343"/>
      <c r="AO8" s="133">
        <v>191.19469000000001</v>
      </c>
      <c r="AP8" s="133">
        <v>53.561790000000002</v>
      </c>
      <c r="AQ8" s="133">
        <v>8</v>
      </c>
      <c r="AR8" s="133">
        <v>4.0833700000000004</v>
      </c>
      <c r="AS8" s="133"/>
      <c r="AT8" s="133">
        <v>88.020820000000001</v>
      </c>
      <c r="AU8" s="133">
        <v>110.41591</v>
      </c>
      <c r="AV8" s="133">
        <v>3.8466300000000002</v>
      </c>
      <c r="AW8" s="133"/>
      <c r="AX8" s="133">
        <v>21.477250000000002</v>
      </c>
      <c r="AY8" s="343">
        <v>63.415900000000001</v>
      </c>
      <c r="AZ8" s="133"/>
      <c r="BA8" s="133"/>
      <c r="BB8" s="133"/>
      <c r="BC8" s="133"/>
      <c r="BD8" s="133"/>
      <c r="BE8" s="133"/>
      <c r="BF8" s="133"/>
      <c r="BG8" s="133">
        <v>178.52956</v>
      </c>
      <c r="BH8" s="133">
        <v>178.52956</v>
      </c>
      <c r="BI8" s="133">
        <v>178.52956</v>
      </c>
      <c r="BJ8" s="133">
        <v>267.79433</v>
      </c>
      <c r="BK8" s="133">
        <v>69.971130000000002</v>
      </c>
      <c r="BL8" s="133">
        <v>34.985570000000003</v>
      </c>
      <c r="BM8" s="133">
        <v>0</v>
      </c>
      <c r="BN8" s="133">
        <v>6.74</v>
      </c>
      <c r="BO8" s="133">
        <v>6.54</v>
      </c>
      <c r="BP8" s="133">
        <v>1.04</v>
      </c>
      <c r="BQ8" s="133">
        <v>0.24</v>
      </c>
      <c r="BR8" s="343">
        <v>6.8787000000000003</v>
      </c>
      <c r="BS8" s="343">
        <v>8.1736000000000004</v>
      </c>
      <c r="BT8" s="343">
        <v>55.746099999999998</v>
      </c>
      <c r="BU8" s="343"/>
      <c r="BV8" s="343"/>
      <c r="BW8" s="343"/>
      <c r="BX8" s="343"/>
      <c r="BY8" s="133">
        <v>48.172730000000001</v>
      </c>
      <c r="BZ8" s="133"/>
      <c r="CA8" s="133">
        <v>194.44479000000001</v>
      </c>
      <c r="CB8" s="133">
        <v>194.44479000000001</v>
      </c>
      <c r="CC8" s="133">
        <v>194.44479000000001</v>
      </c>
      <c r="CD8" s="133">
        <v>291.66717999999997</v>
      </c>
      <c r="CE8" s="133">
        <v>209.70738</v>
      </c>
      <c r="CF8" s="133">
        <v>104.85369</v>
      </c>
      <c r="CG8" s="133">
        <v>173.99804</v>
      </c>
      <c r="CH8" s="133">
        <v>3.2402199999999999</v>
      </c>
      <c r="CI8" s="133">
        <v>185.73103</v>
      </c>
      <c r="CJ8" s="133">
        <v>185.73103</v>
      </c>
      <c r="CK8" s="133">
        <v>185.73103</v>
      </c>
      <c r="CL8" s="133">
        <v>189.51328000000001</v>
      </c>
      <c r="CM8" s="133">
        <v>94.756640000000004</v>
      </c>
      <c r="CN8" s="133"/>
      <c r="CO8" s="133"/>
      <c r="CP8" s="133"/>
      <c r="CQ8" s="133"/>
      <c r="CR8" s="133"/>
      <c r="CS8" s="133"/>
      <c r="CT8" s="133"/>
      <c r="CU8" s="133">
        <v>0</v>
      </c>
      <c r="CV8" s="133">
        <v>0</v>
      </c>
      <c r="CW8" s="133">
        <v>15.91408</v>
      </c>
      <c r="CX8" s="133">
        <v>60.427019999999999</v>
      </c>
      <c r="CY8" s="133">
        <v>6.39</v>
      </c>
      <c r="CZ8" s="133">
        <v>0</v>
      </c>
      <c r="DA8" s="133"/>
      <c r="DB8" s="133"/>
      <c r="DC8" s="133">
        <v>30</v>
      </c>
      <c r="DD8" s="133"/>
      <c r="DE8" s="133">
        <v>13</v>
      </c>
      <c r="DF8" s="133">
        <v>15</v>
      </c>
      <c r="DG8" s="133">
        <v>2.7989999999999999</v>
      </c>
      <c r="DH8" s="133">
        <v>1.4</v>
      </c>
      <c r="DI8" s="133">
        <v>1.2</v>
      </c>
      <c r="DJ8" s="133">
        <v>2.2000000000000002</v>
      </c>
      <c r="DK8" s="133">
        <v>7.2</v>
      </c>
      <c r="DL8" s="133">
        <v>11.143700000000001</v>
      </c>
      <c r="DM8" s="133">
        <v>8</v>
      </c>
      <c r="DN8" s="133">
        <v>10.752689999999999</v>
      </c>
      <c r="DO8" s="133">
        <v>6.4</v>
      </c>
      <c r="DP8" s="133">
        <v>16.617789999999999</v>
      </c>
      <c r="DQ8" s="133">
        <v>3.6</v>
      </c>
      <c r="DR8" s="133">
        <v>6</v>
      </c>
      <c r="DS8" s="133">
        <v>2.8</v>
      </c>
      <c r="DT8" s="133">
        <v>1.5</v>
      </c>
      <c r="DU8" s="133">
        <v>5.6</v>
      </c>
      <c r="DV8" s="133">
        <v>5</v>
      </c>
      <c r="DW8" s="133">
        <v>5.5</v>
      </c>
      <c r="DX8" s="133">
        <v>5.7</v>
      </c>
      <c r="DY8" s="133">
        <v>3.5</v>
      </c>
      <c r="DZ8" s="133">
        <v>2.5</v>
      </c>
      <c r="EA8" s="133">
        <v>10</v>
      </c>
      <c r="EB8" s="133">
        <v>12.218959999999999</v>
      </c>
      <c r="EC8" s="133">
        <v>16.813289999999999</v>
      </c>
      <c r="ED8" s="133">
        <v>19.550339999999998</v>
      </c>
      <c r="EE8" s="133">
        <v>37.57996</v>
      </c>
      <c r="EF8" s="133">
        <v>0</v>
      </c>
      <c r="EG8" s="133">
        <v>8.33</v>
      </c>
      <c r="EH8" s="133">
        <v>9.6</v>
      </c>
      <c r="EI8" s="133">
        <v>10.752689999999999</v>
      </c>
      <c r="EJ8" s="133">
        <v>15.640269999999999</v>
      </c>
      <c r="EK8" s="133">
        <v>7</v>
      </c>
      <c r="EL8" s="133">
        <v>9</v>
      </c>
      <c r="EM8" s="133">
        <v>0.54</v>
      </c>
      <c r="EN8" s="133">
        <v>1.05</v>
      </c>
      <c r="EO8" s="133">
        <v>0</v>
      </c>
      <c r="EP8" s="133">
        <v>0</v>
      </c>
      <c r="EQ8" s="133">
        <v>0</v>
      </c>
      <c r="ER8" s="133">
        <v>0</v>
      </c>
      <c r="ES8" s="133">
        <v>0</v>
      </c>
      <c r="ET8" s="133">
        <v>0</v>
      </c>
      <c r="EU8" s="133">
        <v>10.646000000000001</v>
      </c>
      <c r="EV8" s="133">
        <v>27.478999999999999</v>
      </c>
      <c r="EW8" s="133"/>
      <c r="EX8" s="133"/>
      <c r="EY8" s="133">
        <v>20.056000000000001</v>
      </c>
      <c r="EZ8" s="133"/>
      <c r="FA8" s="133">
        <v>0</v>
      </c>
      <c r="FB8" s="133">
        <v>5.5</v>
      </c>
      <c r="FC8" s="133">
        <v>5.7</v>
      </c>
      <c r="FD8" s="133">
        <v>10.136850000000001</v>
      </c>
      <c r="FE8" s="133">
        <v>4.5</v>
      </c>
      <c r="FF8" s="133">
        <v>27</v>
      </c>
      <c r="FG8" s="133">
        <v>18</v>
      </c>
      <c r="FH8" s="133">
        <v>7.5</v>
      </c>
      <c r="FI8" s="133">
        <v>0</v>
      </c>
      <c r="FJ8" s="133">
        <v>0</v>
      </c>
      <c r="FK8" s="133">
        <v>5940.3521000000001</v>
      </c>
      <c r="FL8" s="133"/>
      <c r="FM8" s="133"/>
      <c r="FN8" s="133">
        <v>5992.257599999999</v>
      </c>
      <c r="FO8" s="133">
        <v>5992.257599999999</v>
      </c>
      <c r="FP8" s="133">
        <v>3664.7274199999993</v>
      </c>
      <c r="FQ8" s="133">
        <v>2239.7891800000002</v>
      </c>
      <c r="FR8" s="133">
        <v>0</v>
      </c>
      <c r="FS8" s="133">
        <v>87.741</v>
      </c>
      <c r="FT8" s="133">
        <v>3664.7274199999993</v>
      </c>
      <c r="FU8" s="133">
        <v>1921.0462600000003</v>
      </c>
      <c r="FV8" s="133">
        <v>0</v>
      </c>
      <c r="FW8" s="133">
        <v>87.741</v>
      </c>
      <c r="FX8" s="133">
        <v>5673.5146799999993</v>
      </c>
      <c r="FY8" s="133">
        <v>0</v>
      </c>
      <c r="FZ8" s="133">
        <v>318.74291999999997</v>
      </c>
      <c r="GA8" s="133">
        <v>0</v>
      </c>
      <c r="GB8" s="133"/>
      <c r="GC8" s="133">
        <v>318.74291999999997</v>
      </c>
    </row>
    <row r="9" spans="1:185" ht="12.75" x14ac:dyDescent="0.2">
      <c r="A9" s="376"/>
      <c r="B9" s="342" t="str">
        <f>+UPPER(TEXT([1]SINAC!$B$4,"DDD"))</f>
        <v>JUE</v>
      </c>
      <c r="C9" s="71">
        <v>0.10416666666666667</v>
      </c>
      <c r="D9" s="133">
        <v>406.39841000000001</v>
      </c>
      <c r="E9" s="133">
        <v>129.50237999999999</v>
      </c>
      <c r="F9" s="133"/>
      <c r="G9" s="133">
        <v>66.534199999999998</v>
      </c>
      <c r="H9" s="133">
        <v>76.263339999999999</v>
      </c>
      <c r="I9" s="133">
        <v>65.984009999999998</v>
      </c>
      <c r="J9" s="133">
        <v>67.593350000000001</v>
      </c>
      <c r="K9" s="133">
        <v>27.49391</v>
      </c>
      <c r="L9" s="133">
        <v>0.6</v>
      </c>
      <c r="M9" s="133"/>
      <c r="N9" s="133"/>
      <c r="O9" s="133"/>
      <c r="P9" s="133"/>
      <c r="Q9" s="133">
        <v>149.11167</v>
      </c>
      <c r="R9" s="133">
        <v>149.11167</v>
      </c>
      <c r="S9" s="133">
        <v>149.11167</v>
      </c>
      <c r="T9" s="133">
        <v>0</v>
      </c>
      <c r="U9" s="133">
        <v>0</v>
      </c>
      <c r="V9" s="133">
        <v>18</v>
      </c>
      <c r="W9" s="133">
        <v>73.019549999999995</v>
      </c>
      <c r="X9" s="133">
        <v>16.95936</v>
      </c>
      <c r="Y9" s="133">
        <v>81.883319999999998</v>
      </c>
      <c r="Z9" s="133">
        <v>98</v>
      </c>
      <c r="AA9" s="133">
        <v>16</v>
      </c>
      <c r="AB9" s="133">
        <v>3.8533499999999998</v>
      </c>
      <c r="AC9" s="133">
        <v>4.1034499999999996</v>
      </c>
      <c r="AD9" s="133">
        <v>43.80059</v>
      </c>
      <c r="AE9" s="133">
        <v>3.2822300000000002</v>
      </c>
      <c r="AF9" s="133">
        <v>3.0992700000000002</v>
      </c>
      <c r="AG9" s="133"/>
      <c r="AH9" s="133"/>
      <c r="AI9" s="133"/>
      <c r="AJ9" s="133"/>
      <c r="AK9" s="133"/>
      <c r="AL9" s="343"/>
      <c r="AM9" s="343">
        <v>85</v>
      </c>
      <c r="AN9" s="343"/>
      <c r="AO9" s="133">
        <v>179.15742</v>
      </c>
      <c r="AP9" s="133">
        <v>42.526220000000002</v>
      </c>
      <c r="AQ9" s="133">
        <v>8</v>
      </c>
      <c r="AR9" s="133">
        <v>3.36537</v>
      </c>
      <c r="AS9" s="133"/>
      <c r="AT9" s="133">
        <v>88.020820000000001</v>
      </c>
      <c r="AU9" s="133">
        <v>110.41591</v>
      </c>
      <c r="AV9" s="133">
        <v>3.8466300000000002</v>
      </c>
      <c r="AW9" s="133"/>
      <c r="AX9" s="133">
        <v>21.477250000000002</v>
      </c>
      <c r="AY9" s="343">
        <v>63.415900000000001</v>
      </c>
      <c r="AZ9" s="133"/>
      <c r="BA9" s="133"/>
      <c r="BB9" s="133"/>
      <c r="BC9" s="133"/>
      <c r="BD9" s="133"/>
      <c r="BE9" s="133"/>
      <c r="BF9" s="133"/>
      <c r="BG9" s="133">
        <v>178.52956</v>
      </c>
      <c r="BH9" s="133">
        <v>178.52956</v>
      </c>
      <c r="BI9" s="133">
        <v>178.52956</v>
      </c>
      <c r="BJ9" s="133">
        <v>267.79433</v>
      </c>
      <c r="BK9" s="133">
        <v>69.971130000000002</v>
      </c>
      <c r="BL9" s="133">
        <v>34.985570000000003</v>
      </c>
      <c r="BM9" s="133">
        <v>0</v>
      </c>
      <c r="BN9" s="133">
        <v>8.82</v>
      </c>
      <c r="BO9" s="133">
        <v>8.93</v>
      </c>
      <c r="BP9" s="133">
        <v>1.23</v>
      </c>
      <c r="BQ9" s="133">
        <v>0.24</v>
      </c>
      <c r="BR9" s="343">
        <v>6.8787000000000003</v>
      </c>
      <c r="BS9" s="343">
        <v>8.1736000000000004</v>
      </c>
      <c r="BT9" s="343">
        <v>48.20035</v>
      </c>
      <c r="BU9" s="343"/>
      <c r="BV9" s="343"/>
      <c r="BW9" s="343"/>
      <c r="BX9" s="343"/>
      <c r="BY9" s="133">
        <v>47.033259999999999</v>
      </c>
      <c r="BZ9" s="133"/>
      <c r="CA9" s="133">
        <v>194.44479000000001</v>
      </c>
      <c r="CB9" s="133">
        <v>194.44479000000001</v>
      </c>
      <c r="CC9" s="133">
        <v>194.44479000000001</v>
      </c>
      <c r="CD9" s="133">
        <v>291.66717999999997</v>
      </c>
      <c r="CE9" s="133">
        <v>209.70738</v>
      </c>
      <c r="CF9" s="133">
        <v>104.85369</v>
      </c>
      <c r="CG9" s="133">
        <v>173.99804</v>
      </c>
      <c r="CH9" s="133">
        <v>3.2402199999999999</v>
      </c>
      <c r="CI9" s="133">
        <v>185.73103</v>
      </c>
      <c r="CJ9" s="133">
        <v>185.73103</v>
      </c>
      <c r="CK9" s="133">
        <v>185.73103</v>
      </c>
      <c r="CL9" s="133">
        <v>189.51328000000001</v>
      </c>
      <c r="CM9" s="133">
        <v>94.756640000000004</v>
      </c>
      <c r="CN9" s="133"/>
      <c r="CO9" s="133"/>
      <c r="CP9" s="133"/>
      <c r="CQ9" s="133"/>
      <c r="CR9" s="133"/>
      <c r="CS9" s="133"/>
      <c r="CT9" s="133"/>
      <c r="CU9" s="133">
        <v>0</v>
      </c>
      <c r="CV9" s="133">
        <v>0</v>
      </c>
      <c r="CW9" s="133">
        <v>15.91408</v>
      </c>
      <c r="CX9" s="133">
        <v>60.427019999999999</v>
      </c>
      <c r="CY9" s="133">
        <v>6.39</v>
      </c>
      <c r="CZ9" s="133">
        <v>0</v>
      </c>
      <c r="DA9" s="133"/>
      <c r="DB9" s="133"/>
      <c r="DC9" s="133">
        <v>30</v>
      </c>
      <c r="DD9" s="133"/>
      <c r="DE9" s="133">
        <v>13</v>
      </c>
      <c r="DF9" s="133">
        <v>15</v>
      </c>
      <c r="DG9" s="133">
        <v>2.7989999999999999</v>
      </c>
      <c r="DH9" s="133">
        <v>1.4</v>
      </c>
      <c r="DI9" s="133">
        <v>1.2</v>
      </c>
      <c r="DJ9" s="133">
        <v>2.2000000000000002</v>
      </c>
      <c r="DK9" s="133">
        <v>7.2</v>
      </c>
      <c r="DL9" s="133">
        <v>11.143700000000001</v>
      </c>
      <c r="DM9" s="133">
        <v>8</v>
      </c>
      <c r="DN9" s="133">
        <v>10.752689999999999</v>
      </c>
      <c r="DO9" s="133">
        <v>6.4</v>
      </c>
      <c r="DP9" s="133">
        <v>16.617789999999999</v>
      </c>
      <c r="DQ9" s="133">
        <v>3.6</v>
      </c>
      <c r="DR9" s="133">
        <v>6</v>
      </c>
      <c r="DS9" s="133">
        <v>2.8</v>
      </c>
      <c r="DT9" s="133">
        <v>1.5</v>
      </c>
      <c r="DU9" s="133">
        <v>5.6</v>
      </c>
      <c r="DV9" s="133">
        <v>5</v>
      </c>
      <c r="DW9" s="133">
        <v>5.5</v>
      </c>
      <c r="DX9" s="133">
        <v>5.7</v>
      </c>
      <c r="DY9" s="133">
        <v>3.5</v>
      </c>
      <c r="DZ9" s="133">
        <v>2.5</v>
      </c>
      <c r="EA9" s="133">
        <v>10</v>
      </c>
      <c r="EB9" s="133">
        <v>12.218959999999999</v>
      </c>
      <c r="EC9" s="133">
        <v>16.813289999999999</v>
      </c>
      <c r="ED9" s="133">
        <v>19.550339999999998</v>
      </c>
      <c r="EE9" s="133">
        <v>37.57996</v>
      </c>
      <c r="EF9" s="133">
        <v>0</v>
      </c>
      <c r="EG9" s="133">
        <v>8.33</v>
      </c>
      <c r="EH9" s="133">
        <v>9.6</v>
      </c>
      <c r="EI9" s="133">
        <v>10.752689999999999</v>
      </c>
      <c r="EJ9" s="133">
        <v>15.640269999999999</v>
      </c>
      <c r="EK9" s="133">
        <v>7</v>
      </c>
      <c r="EL9" s="133">
        <v>9</v>
      </c>
      <c r="EM9" s="133">
        <v>0.54</v>
      </c>
      <c r="EN9" s="133">
        <v>1.05</v>
      </c>
      <c r="EO9" s="133">
        <v>0</v>
      </c>
      <c r="EP9" s="133">
        <v>0</v>
      </c>
      <c r="EQ9" s="133">
        <v>0</v>
      </c>
      <c r="ER9" s="133">
        <v>0</v>
      </c>
      <c r="ES9" s="133">
        <v>0</v>
      </c>
      <c r="ET9" s="133">
        <v>0</v>
      </c>
      <c r="EU9" s="133">
        <v>10.769</v>
      </c>
      <c r="EV9" s="133">
        <v>26.763000000000002</v>
      </c>
      <c r="EW9" s="133"/>
      <c r="EX9" s="133"/>
      <c r="EY9" s="133">
        <v>20.728999999999999</v>
      </c>
      <c r="EZ9" s="133"/>
      <c r="FA9" s="133">
        <v>0</v>
      </c>
      <c r="FB9" s="133">
        <v>5.5</v>
      </c>
      <c r="FC9" s="133">
        <v>5.7</v>
      </c>
      <c r="FD9" s="133">
        <v>10.2346</v>
      </c>
      <c r="FE9" s="133">
        <v>4.5</v>
      </c>
      <c r="FF9" s="133">
        <v>27</v>
      </c>
      <c r="FG9" s="133">
        <v>18</v>
      </c>
      <c r="FH9" s="133">
        <v>7.5</v>
      </c>
      <c r="FI9" s="133">
        <v>0</v>
      </c>
      <c r="FJ9" s="133">
        <v>0</v>
      </c>
      <c r="FK9" s="133">
        <v>5911.4110199999996</v>
      </c>
      <c r="FL9" s="133"/>
      <c r="FM9" s="133"/>
      <c r="FN9" s="133">
        <v>5967.5215499999995</v>
      </c>
      <c r="FO9" s="133">
        <v>5967.5215499999995</v>
      </c>
      <c r="FP9" s="133">
        <v>3664.7274199999993</v>
      </c>
      <c r="FQ9" s="133">
        <v>2207.31313</v>
      </c>
      <c r="FR9" s="133">
        <v>0</v>
      </c>
      <c r="FS9" s="133">
        <v>95.480999999999995</v>
      </c>
      <c r="FT9" s="133">
        <v>3664.7274199999993</v>
      </c>
      <c r="FU9" s="133">
        <v>1897.2554300000002</v>
      </c>
      <c r="FV9" s="133">
        <v>0</v>
      </c>
      <c r="FW9" s="133">
        <v>95.480999999999995</v>
      </c>
      <c r="FX9" s="133">
        <v>5657.4638499999992</v>
      </c>
      <c r="FY9" s="133">
        <v>0</v>
      </c>
      <c r="FZ9" s="133">
        <v>310.05770000000001</v>
      </c>
      <c r="GA9" s="133">
        <v>0</v>
      </c>
      <c r="GB9" s="133"/>
      <c r="GC9" s="133">
        <v>310.05770000000001</v>
      </c>
    </row>
    <row r="10" spans="1:185" ht="12.75" x14ac:dyDescent="0.2">
      <c r="A10" s="376"/>
      <c r="B10" s="342" t="str">
        <f>+UPPER(TEXT([1]SINAC!$B$4,"DDD"))</f>
        <v>JUE</v>
      </c>
      <c r="C10" s="71">
        <v>0.125</v>
      </c>
      <c r="D10" s="133">
        <v>406.39841000000001</v>
      </c>
      <c r="E10" s="133">
        <v>129.50237999999999</v>
      </c>
      <c r="F10" s="133"/>
      <c r="G10" s="133">
        <v>20.470829999999999</v>
      </c>
      <c r="H10" s="133">
        <v>76.263339999999999</v>
      </c>
      <c r="I10" s="133">
        <v>65.984009999999998</v>
      </c>
      <c r="J10" s="133">
        <v>67.593350000000001</v>
      </c>
      <c r="K10" s="133">
        <v>27.49391</v>
      </c>
      <c r="L10" s="133">
        <v>0.6</v>
      </c>
      <c r="M10" s="133"/>
      <c r="N10" s="133"/>
      <c r="O10" s="133"/>
      <c r="P10" s="133"/>
      <c r="Q10" s="133">
        <v>149.11167</v>
      </c>
      <c r="R10" s="133">
        <v>149.11167</v>
      </c>
      <c r="S10" s="133">
        <v>149.11167</v>
      </c>
      <c r="T10" s="133">
        <v>0</v>
      </c>
      <c r="U10" s="133">
        <v>0</v>
      </c>
      <c r="V10" s="133">
        <v>22</v>
      </c>
      <c r="W10" s="133">
        <v>73.019549999999995</v>
      </c>
      <c r="X10" s="133">
        <v>16.95936</v>
      </c>
      <c r="Y10" s="133">
        <v>81.883319999999998</v>
      </c>
      <c r="Z10" s="133">
        <v>98</v>
      </c>
      <c r="AA10" s="133">
        <v>16</v>
      </c>
      <c r="AB10" s="133">
        <v>3.8533499999999998</v>
      </c>
      <c r="AC10" s="133">
        <v>4.1034499999999996</v>
      </c>
      <c r="AD10" s="133">
        <v>43.80059</v>
      </c>
      <c r="AE10" s="133">
        <v>3.2822300000000002</v>
      </c>
      <c r="AF10" s="133">
        <v>3.0992700000000002</v>
      </c>
      <c r="AG10" s="133"/>
      <c r="AH10" s="133"/>
      <c r="AI10" s="133"/>
      <c r="AJ10" s="133"/>
      <c r="AK10" s="133"/>
      <c r="AL10" s="343"/>
      <c r="AM10" s="343">
        <v>85</v>
      </c>
      <c r="AN10" s="343"/>
      <c r="AO10" s="133">
        <v>174.40933999999999</v>
      </c>
      <c r="AP10" s="133">
        <v>30.8827</v>
      </c>
      <c r="AQ10" s="133">
        <v>8</v>
      </c>
      <c r="AR10" s="133">
        <v>2.6078199999999998</v>
      </c>
      <c r="AS10" s="133"/>
      <c r="AT10" s="133">
        <v>88.020820000000001</v>
      </c>
      <c r="AU10" s="133">
        <v>110.41591</v>
      </c>
      <c r="AV10" s="133">
        <v>3.8466300000000002</v>
      </c>
      <c r="AW10" s="133"/>
      <c r="AX10" s="133">
        <v>21.477250000000002</v>
      </c>
      <c r="AY10" s="343">
        <v>63.415900000000001</v>
      </c>
      <c r="AZ10" s="133"/>
      <c r="BA10" s="133"/>
      <c r="BB10" s="133"/>
      <c r="BC10" s="133"/>
      <c r="BD10" s="133"/>
      <c r="BE10" s="133"/>
      <c r="BF10" s="133"/>
      <c r="BG10" s="133">
        <v>178.52956</v>
      </c>
      <c r="BH10" s="133">
        <v>178.52956</v>
      </c>
      <c r="BI10" s="133">
        <v>178.52956</v>
      </c>
      <c r="BJ10" s="133">
        <v>267.79433</v>
      </c>
      <c r="BK10" s="133">
        <v>69.971130000000002</v>
      </c>
      <c r="BL10" s="133">
        <v>34.985570000000003</v>
      </c>
      <c r="BM10" s="133">
        <v>0</v>
      </c>
      <c r="BN10" s="133">
        <v>8.82</v>
      </c>
      <c r="BO10" s="133">
        <v>8.93</v>
      </c>
      <c r="BP10" s="133">
        <v>1.23</v>
      </c>
      <c r="BQ10" s="133">
        <v>0.24</v>
      </c>
      <c r="BR10" s="343">
        <v>6.8787000000000003</v>
      </c>
      <c r="BS10" s="343">
        <v>8.1736000000000004</v>
      </c>
      <c r="BT10" s="343">
        <v>42.07461</v>
      </c>
      <c r="BU10" s="343"/>
      <c r="BV10" s="343"/>
      <c r="BW10" s="343"/>
      <c r="BX10" s="343"/>
      <c r="BY10" s="133">
        <v>46.064749999999997</v>
      </c>
      <c r="BZ10" s="133"/>
      <c r="CA10" s="133">
        <v>194.44479000000001</v>
      </c>
      <c r="CB10" s="133">
        <v>194.44479000000001</v>
      </c>
      <c r="CC10" s="133">
        <v>194.44479000000001</v>
      </c>
      <c r="CD10" s="133">
        <v>291.66717999999997</v>
      </c>
      <c r="CE10" s="133">
        <v>209.70738</v>
      </c>
      <c r="CF10" s="133">
        <v>104.85369</v>
      </c>
      <c r="CG10" s="133">
        <v>155.42062999999999</v>
      </c>
      <c r="CH10" s="133">
        <v>3.2402199999999999</v>
      </c>
      <c r="CI10" s="133">
        <v>185.73103</v>
      </c>
      <c r="CJ10" s="133">
        <v>185.73103</v>
      </c>
      <c r="CK10" s="133">
        <v>185.73103</v>
      </c>
      <c r="CL10" s="133">
        <v>189.51328000000001</v>
      </c>
      <c r="CM10" s="133">
        <v>94.756640000000004</v>
      </c>
      <c r="CN10" s="133"/>
      <c r="CO10" s="133"/>
      <c r="CP10" s="133"/>
      <c r="CQ10" s="133"/>
      <c r="CR10" s="133"/>
      <c r="CS10" s="133"/>
      <c r="CT10" s="133"/>
      <c r="CU10" s="133">
        <v>65.152559999999994</v>
      </c>
      <c r="CV10" s="133">
        <v>0</v>
      </c>
      <c r="CW10" s="133">
        <v>15.91408</v>
      </c>
      <c r="CX10" s="133">
        <v>60.427019999999999</v>
      </c>
      <c r="CY10" s="133">
        <v>6.39</v>
      </c>
      <c r="CZ10" s="133">
        <v>0</v>
      </c>
      <c r="DA10" s="133"/>
      <c r="DB10" s="133"/>
      <c r="DC10" s="133">
        <v>30</v>
      </c>
      <c r="DD10" s="133"/>
      <c r="DE10" s="133">
        <v>13</v>
      </c>
      <c r="DF10" s="133">
        <v>15</v>
      </c>
      <c r="DG10" s="133">
        <v>2.7989999999999999</v>
      </c>
      <c r="DH10" s="133">
        <v>1.4</v>
      </c>
      <c r="DI10" s="133">
        <v>1.2</v>
      </c>
      <c r="DJ10" s="133">
        <v>2.2000000000000002</v>
      </c>
      <c r="DK10" s="133">
        <v>7.2</v>
      </c>
      <c r="DL10" s="133">
        <v>11.143700000000001</v>
      </c>
      <c r="DM10" s="133">
        <v>8</v>
      </c>
      <c r="DN10" s="133">
        <v>10.752689999999999</v>
      </c>
      <c r="DO10" s="133">
        <v>6.4</v>
      </c>
      <c r="DP10" s="133">
        <v>16.617789999999999</v>
      </c>
      <c r="DQ10" s="133">
        <v>3.6</v>
      </c>
      <c r="DR10" s="133">
        <v>6</v>
      </c>
      <c r="DS10" s="133">
        <v>2.8</v>
      </c>
      <c r="DT10" s="133">
        <v>1.5</v>
      </c>
      <c r="DU10" s="133">
        <v>5.6</v>
      </c>
      <c r="DV10" s="133">
        <v>5</v>
      </c>
      <c r="DW10" s="133">
        <v>5.5</v>
      </c>
      <c r="DX10" s="133">
        <v>5.7</v>
      </c>
      <c r="DY10" s="133">
        <v>3.5</v>
      </c>
      <c r="DZ10" s="133">
        <v>2.5</v>
      </c>
      <c r="EA10" s="133">
        <v>10</v>
      </c>
      <c r="EB10" s="133">
        <v>12.218959999999999</v>
      </c>
      <c r="EC10" s="133">
        <v>16.813289999999999</v>
      </c>
      <c r="ED10" s="133">
        <v>19.550339999999998</v>
      </c>
      <c r="EE10" s="133">
        <v>37.57996</v>
      </c>
      <c r="EF10" s="133">
        <v>0</v>
      </c>
      <c r="EG10" s="133">
        <v>8.33</v>
      </c>
      <c r="EH10" s="133">
        <v>9.6</v>
      </c>
      <c r="EI10" s="133">
        <v>10.752689999999999</v>
      </c>
      <c r="EJ10" s="133">
        <v>15.640269999999999</v>
      </c>
      <c r="EK10" s="133">
        <v>7</v>
      </c>
      <c r="EL10" s="133">
        <v>9</v>
      </c>
      <c r="EM10" s="133">
        <v>0.54</v>
      </c>
      <c r="EN10" s="133">
        <v>1.05</v>
      </c>
      <c r="EO10" s="133">
        <v>0</v>
      </c>
      <c r="EP10" s="133">
        <v>0</v>
      </c>
      <c r="EQ10" s="133">
        <v>0</v>
      </c>
      <c r="ER10" s="133">
        <v>0</v>
      </c>
      <c r="ES10" s="133">
        <v>0</v>
      </c>
      <c r="ET10" s="133">
        <v>0</v>
      </c>
      <c r="EU10" s="133">
        <v>10.927</v>
      </c>
      <c r="EV10" s="133">
        <v>26.265000000000001</v>
      </c>
      <c r="EW10" s="133"/>
      <c r="EX10" s="133"/>
      <c r="EY10" s="133">
        <v>21.277999999999999</v>
      </c>
      <c r="EZ10" s="133"/>
      <c r="FA10" s="133">
        <v>0</v>
      </c>
      <c r="FB10" s="133">
        <v>5.5</v>
      </c>
      <c r="FC10" s="133">
        <v>5.7</v>
      </c>
      <c r="FD10" s="133">
        <v>10.67449</v>
      </c>
      <c r="FE10" s="133">
        <v>4.5</v>
      </c>
      <c r="FF10" s="133">
        <v>27</v>
      </c>
      <c r="FG10" s="133">
        <v>18</v>
      </c>
      <c r="FH10" s="133">
        <v>7.5</v>
      </c>
      <c r="FI10" s="133">
        <v>0</v>
      </c>
      <c r="FJ10" s="133">
        <v>0</v>
      </c>
      <c r="FK10" s="133">
        <v>5884.6433800000004</v>
      </c>
      <c r="FL10" s="133"/>
      <c r="FM10" s="133"/>
      <c r="FN10" s="133">
        <v>5947.9989299999988</v>
      </c>
      <c r="FO10" s="133">
        <v>5947.9989299999988</v>
      </c>
      <c r="FP10" s="133">
        <v>3664.7274199999993</v>
      </c>
      <c r="FQ10" s="133">
        <v>2183.5815099999995</v>
      </c>
      <c r="FR10" s="133">
        <v>0</v>
      </c>
      <c r="FS10" s="133">
        <v>99.69</v>
      </c>
      <c r="FT10" s="133">
        <v>3664.7274199999993</v>
      </c>
      <c r="FU10" s="133">
        <v>1880.6180600000002</v>
      </c>
      <c r="FV10" s="133">
        <v>0</v>
      </c>
      <c r="FW10" s="133">
        <v>99.69</v>
      </c>
      <c r="FX10" s="133">
        <v>5645.0354799999996</v>
      </c>
      <c r="FY10" s="133">
        <v>0</v>
      </c>
      <c r="FZ10" s="133">
        <v>302.96345000000002</v>
      </c>
      <c r="GA10" s="133">
        <v>0</v>
      </c>
      <c r="GB10" s="133"/>
      <c r="GC10" s="133">
        <v>302.96345000000002</v>
      </c>
    </row>
    <row r="11" spans="1:185" ht="12.75" x14ac:dyDescent="0.2">
      <c r="A11" s="376"/>
      <c r="B11" s="342" t="str">
        <f>+UPPER(TEXT([1]SINAC!$B$4,"DDD"))</f>
        <v>JUE</v>
      </c>
      <c r="C11" s="71">
        <v>0.14583333333333334</v>
      </c>
      <c r="D11" s="133">
        <v>406.39841000000001</v>
      </c>
      <c r="E11" s="133">
        <v>129.50237999999999</v>
      </c>
      <c r="F11" s="133"/>
      <c r="G11" s="133">
        <v>27.3034</v>
      </c>
      <c r="H11" s="133">
        <v>76.263339999999999</v>
      </c>
      <c r="I11" s="133">
        <v>65.984009999999998</v>
      </c>
      <c r="J11" s="133">
        <v>67.593350000000001</v>
      </c>
      <c r="K11" s="133">
        <v>27.49391</v>
      </c>
      <c r="L11" s="133">
        <v>0.6</v>
      </c>
      <c r="M11" s="133"/>
      <c r="N11" s="133"/>
      <c r="O11" s="133"/>
      <c r="P11" s="133"/>
      <c r="Q11" s="133">
        <v>149.11167</v>
      </c>
      <c r="R11" s="133">
        <v>149.11167</v>
      </c>
      <c r="S11" s="133">
        <v>149.11167</v>
      </c>
      <c r="T11" s="133">
        <v>0</v>
      </c>
      <c r="U11" s="133">
        <v>0</v>
      </c>
      <c r="V11" s="133">
        <v>5</v>
      </c>
      <c r="W11" s="133">
        <v>73.019549999999995</v>
      </c>
      <c r="X11" s="133">
        <v>16.95936</v>
      </c>
      <c r="Y11" s="133">
        <v>61.412489999999998</v>
      </c>
      <c r="Z11" s="133">
        <v>98</v>
      </c>
      <c r="AA11" s="133">
        <v>16</v>
      </c>
      <c r="AB11" s="133">
        <v>3.8533499999999998</v>
      </c>
      <c r="AC11" s="133">
        <v>4.1034499999999996</v>
      </c>
      <c r="AD11" s="133">
        <v>43.80059</v>
      </c>
      <c r="AE11" s="133">
        <v>3.2822300000000002</v>
      </c>
      <c r="AF11" s="133">
        <v>3.0992700000000002</v>
      </c>
      <c r="AG11" s="133"/>
      <c r="AH11" s="133"/>
      <c r="AI11" s="133"/>
      <c r="AJ11" s="133"/>
      <c r="AK11" s="133"/>
      <c r="AL11" s="343"/>
      <c r="AM11" s="343">
        <v>85</v>
      </c>
      <c r="AN11" s="343"/>
      <c r="AO11" s="133">
        <v>99.973299999999995</v>
      </c>
      <c r="AP11" s="133">
        <v>0</v>
      </c>
      <c r="AQ11" s="133">
        <v>8</v>
      </c>
      <c r="AR11" s="133">
        <v>0</v>
      </c>
      <c r="AS11" s="133"/>
      <c r="AT11" s="133">
        <v>62</v>
      </c>
      <c r="AU11" s="133">
        <v>110.41591</v>
      </c>
      <c r="AV11" s="133">
        <v>3.8466300000000002</v>
      </c>
      <c r="AW11" s="133"/>
      <c r="AX11" s="133">
        <v>21.477250000000002</v>
      </c>
      <c r="AY11" s="343">
        <v>110</v>
      </c>
      <c r="AZ11" s="133"/>
      <c r="BA11" s="133"/>
      <c r="BB11" s="133"/>
      <c r="BC11" s="133"/>
      <c r="BD11" s="133"/>
      <c r="BE11" s="133"/>
      <c r="BF11" s="133"/>
      <c r="BG11" s="133">
        <v>178.52956</v>
      </c>
      <c r="BH11" s="133">
        <v>178.52956</v>
      </c>
      <c r="BI11" s="133">
        <v>178.52956</v>
      </c>
      <c r="BJ11" s="133">
        <v>267.79433</v>
      </c>
      <c r="BK11" s="133">
        <v>69.971130000000002</v>
      </c>
      <c r="BL11" s="133">
        <v>34.985570000000003</v>
      </c>
      <c r="BM11" s="133">
        <v>0</v>
      </c>
      <c r="BN11" s="133">
        <v>12.01</v>
      </c>
      <c r="BO11" s="133">
        <v>11.79</v>
      </c>
      <c r="BP11" s="133">
        <v>1.75</v>
      </c>
      <c r="BQ11" s="133">
        <v>0.38</v>
      </c>
      <c r="BR11" s="343">
        <v>6.8787000000000003</v>
      </c>
      <c r="BS11" s="343">
        <v>15.021509999999999</v>
      </c>
      <c r="BT11" s="343">
        <v>36.126860000000001</v>
      </c>
      <c r="BU11" s="343"/>
      <c r="BV11" s="343"/>
      <c r="BW11" s="343"/>
      <c r="BX11" s="343"/>
      <c r="BY11" s="133">
        <v>75.621769999999998</v>
      </c>
      <c r="BZ11" s="133"/>
      <c r="CA11" s="133">
        <v>194.44479000000001</v>
      </c>
      <c r="CB11" s="133">
        <v>194.44479000000001</v>
      </c>
      <c r="CC11" s="133">
        <v>194.44479000000001</v>
      </c>
      <c r="CD11" s="133">
        <v>291.66717999999997</v>
      </c>
      <c r="CE11" s="133">
        <v>209.70738</v>
      </c>
      <c r="CF11" s="133">
        <v>104.85369</v>
      </c>
      <c r="CG11" s="133">
        <v>111.6135</v>
      </c>
      <c r="CH11" s="133">
        <v>3.2402199999999999</v>
      </c>
      <c r="CI11" s="133">
        <v>170</v>
      </c>
      <c r="CJ11" s="133">
        <v>170</v>
      </c>
      <c r="CK11" s="133">
        <v>217.19309000000001</v>
      </c>
      <c r="CL11" s="133">
        <v>189.51328000000001</v>
      </c>
      <c r="CM11" s="133">
        <v>94.756640000000004</v>
      </c>
      <c r="CN11" s="133"/>
      <c r="CO11" s="133"/>
      <c r="CP11" s="133"/>
      <c r="CQ11" s="133"/>
      <c r="CR11" s="133"/>
      <c r="CS11" s="133"/>
      <c r="CT11" s="133"/>
      <c r="CU11" s="133">
        <v>102.12712000000001</v>
      </c>
      <c r="CV11" s="133">
        <v>42.051209999999998</v>
      </c>
      <c r="CW11" s="133">
        <v>15.73725</v>
      </c>
      <c r="CX11" s="133">
        <v>60.427019999999999</v>
      </c>
      <c r="CY11" s="133">
        <v>6.39</v>
      </c>
      <c r="CZ11" s="133">
        <v>0</v>
      </c>
      <c r="DA11" s="133"/>
      <c r="DB11" s="133"/>
      <c r="DC11" s="133">
        <v>30</v>
      </c>
      <c r="DD11" s="133"/>
      <c r="DE11" s="133">
        <v>13</v>
      </c>
      <c r="DF11" s="133">
        <v>15</v>
      </c>
      <c r="DG11" s="133">
        <v>2.7989999999999999</v>
      </c>
      <c r="DH11" s="133">
        <v>1.4</v>
      </c>
      <c r="DI11" s="133">
        <v>1.2</v>
      </c>
      <c r="DJ11" s="133">
        <v>2.2000000000000002</v>
      </c>
      <c r="DK11" s="133">
        <v>7.2</v>
      </c>
      <c r="DL11" s="133">
        <v>11.143700000000001</v>
      </c>
      <c r="DM11" s="133">
        <v>8</v>
      </c>
      <c r="DN11" s="133">
        <v>10.752689999999999</v>
      </c>
      <c r="DO11" s="133">
        <v>6.4</v>
      </c>
      <c r="DP11" s="133">
        <v>16.617789999999999</v>
      </c>
      <c r="DQ11" s="133">
        <v>3.6</v>
      </c>
      <c r="DR11" s="133">
        <v>6</v>
      </c>
      <c r="DS11" s="133">
        <v>2.8</v>
      </c>
      <c r="DT11" s="133">
        <v>1.5</v>
      </c>
      <c r="DU11" s="133">
        <v>5.6</v>
      </c>
      <c r="DV11" s="133">
        <v>5</v>
      </c>
      <c r="DW11" s="133">
        <v>5.5</v>
      </c>
      <c r="DX11" s="133">
        <v>5.7</v>
      </c>
      <c r="DY11" s="133">
        <v>3.5</v>
      </c>
      <c r="DZ11" s="133">
        <v>2.5</v>
      </c>
      <c r="EA11" s="133">
        <v>10</v>
      </c>
      <c r="EB11" s="133">
        <v>12.218959999999999</v>
      </c>
      <c r="EC11" s="133">
        <v>16.813289999999999</v>
      </c>
      <c r="ED11" s="133">
        <v>19.550339999999998</v>
      </c>
      <c r="EE11" s="133">
        <v>37.57996</v>
      </c>
      <c r="EF11" s="133">
        <v>9.7933299999999992</v>
      </c>
      <c r="EG11" s="133">
        <v>8.33</v>
      </c>
      <c r="EH11" s="133">
        <v>9.6</v>
      </c>
      <c r="EI11" s="133">
        <v>10.752689999999999</v>
      </c>
      <c r="EJ11" s="133">
        <v>15.640269999999999</v>
      </c>
      <c r="EK11" s="133">
        <v>7</v>
      </c>
      <c r="EL11" s="133">
        <v>9</v>
      </c>
      <c r="EM11" s="133">
        <v>0.54</v>
      </c>
      <c r="EN11" s="133">
        <v>1.05</v>
      </c>
      <c r="EO11" s="133">
        <v>0</v>
      </c>
      <c r="EP11" s="133">
        <v>0</v>
      </c>
      <c r="EQ11" s="133">
        <v>0</v>
      </c>
      <c r="ER11" s="133">
        <v>0</v>
      </c>
      <c r="ES11" s="133">
        <v>0</v>
      </c>
      <c r="ET11" s="133">
        <v>0</v>
      </c>
      <c r="EU11" s="133">
        <v>11.045999999999999</v>
      </c>
      <c r="EV11" s="133">
        <v>8.3699999999999992</v>
      </c>
      <c r="EW11" s="133"/>
      <c r="EX11" s="133"/>
      <c r="EY11" s="133">
        <v>21.547999999999998</v>
      </c>
      <c r="EZ11" s="133"/>
      <c r="FA11" s="133">
        <v>0</v>
      </c>
      <c r="FB11" s="133">
        <v>5.5</v>
      </c>
      <c r="FC11" s="133">
        <v>5.7</v>
      </c>
      <c r="FD11" s="133">
        <v>10.4398827</v>
      </c>
      <c r="FE11" s="133">
        <v>4.5</v>
      </c>
      <c r="FF11" s="133">
        <v>27</v>
      </c>
      <c r="FG11" s="133">
        <v>18</v>
      </c>
      <c r="FH11" s="133">
        <v>7.5</v>
      </c>
      <c r="FI11" s="133">
        <v>0</v>
      </c>
      <c r="FJ11" s="133">
        <v>0</v>
      </c>
      <c r="FK11" s="133">
        <v>5825.1143599999996</v>
      </c>
      <c r="FL11" s="133"/>
      <c r="FM11" s="133"/>
      <c r="FN11" s="133">
        <v>5894.4937100000006</v>
      </c>
      <c r="FO11" s="133">
        <v>5894.4937100000006</v>
      </c>
      <c r="FP11" s="133">
        <v>3638.7065999999995</v>
      </c>
      <c r="FQ11" s="133">
        <v>2183.8931100000004</v>
      </c>
      <c r="FR11" s="133">
        <v>0</v>
      </c>
      <c r="FS11" s="133">
        <v>71.893999999999991</v>
      </c>
      <c r="FT11" s="133">
        <v>3638.7065999999995</v>
      </c>
      <c r="FU11" s="133">
        <v>1850.4724800000004</v>
      </c>
      <c r="FV11" s="133">
        <v>0</v>
      </c>
      <c r="FW11" s="133">
        <v>71.893999999999991</v>
      </c>
      <c r="FX11" s="133">
        <v>5561.0730800000001</v>
      </c>
      <c r="FY11" s="133">
        <v>0</v>
      </c>
      <c r="FZ11" s="133">
        <v>333.42063000000002</v>
      </c>
      <c r="GA11" s="133">
        <v>0</v>
      </c>
      <c r="GB11" s="133"/>
      <c r="GC11" s="133">
        <v>333.42063000000002</v>
      </c>
    </row>
    <row r="12" spans="1:185" ht="12.75" x14ac:dyDescent="0.2">
      <c r="A12" s="376"/>
      <c r="B12" s="342" t="str">
        <f>+UPPER(TEXT([1]SINAC!$B$4,"DDD"))</f>
        <v>JUE</v>
      </c>
      <c r="C12" s="71">
        <v>0.16666666666666666</v>
      </c>
      <c r="D12" s="133">
        <v>411.58145999999999</v>
      </c>
      <c r="E12" s="133">
        <v>131.154</v>
      </c>
      <c r="F12" s="133"/>
      <c r="G12" s="133">
        <v>20.470829999999999</v>
      </c>
      <c r="H12" s="133">
        <v>77.713790000000003</v>
      </c>
      <c r="I12" s="133">
        <v>65.984009999999998</v>
      </c>
      <c r="J12" s="133">
        <v>67.593350000000001</v>
      </c>
      <c r="K12" s="133">
        <v>27.49391</v>
      </c>
      <c r="L12" s="133">
        <v>0.6</v>
      </c>
      <c r="M12" s="133"/>
      <c r="N12" s="133"/>
      <c r="O12" s="133"/>
      <c r="P12" s="133"/>
      <c r="Q12" s="133">
        <v>149.11167</v>
      </c>
      <c r="R12" s="133">
        <v>149.11167</v>
      </c>
      <c r="S12" s="133">
        <v>149.11167</v>
      </c>
      <c r="T12" s="133">
        <v>0</v>
      </c>
      <c r="U12" s="133">
        <v>0</v>
      </c>
      <c r="V12" s="133">
        <v>5</v>
      </c>
      <c r="W12" s="133">
        <v>73.019549999999995</v>
      </c>
      <c r="X12" s="133">
        <v>16.95936</v>
      </c>
      <c r="Y12" s="133">
        <v>59.750169999999997</v>
      </c>
      <c r="Z12" s="133">
        <v>98</v>
      </c>
      <c r="AA12" s="133">
        <v>16</v>
      </c>
      <c r="AB12" s="133">
        <v>3.8533499999999998</v>
      </c>
      <c r="AC12" s="133">
        <v>4.1034499999999996</v>
      </c>
      <c r="AD12" s="133">
        <v>43.80059</v>
      </c>
      <c r="AE12" s="133">
        <v>3.2822300000000002</v>
      </c>
      <c r="AF12" s="133">
        <v>3.0992700000000002</v>
      </c>
      <c r="AG12" s="133"/>
      <c r="AH12" s="133"/>
      <c r="AI12" s="133"/>
      <c r="AJ12" s="133"/>
      <c r="AK12" s="133"/>
      <c r="AL12" s="343"/>
      <c r="AM12" s="343">
        <v>85</v>
      </c>
      <c r="AN12" s="343"/>
      <c r="AO12" s="133">
        <v>99.973299999999995</v>
      </c>
      <c r="AP12" s="133">
        <v>0</v>
      </c>
      <c r="AQ12" s="133">
        <v>8</v>
      </c>
      <c r="AR12" s="133">
        <v>0</v>
      </c>
      <c r="AS12" s="133"/>
      <c r="AT12" s="133">
        <v>62</v>
      </c>
      <c r="AU12" s="133">
        <v>110.41591</v>
      </c>
      <c r="AV12" s="133">
        <v>3.8466300000000002</v>
      </c>
      <c r="AW12" s="133"/>
      <c r="AX12" s="133">
        <v>21.477250000000002</v>
      </c>
      <c r="AY12" s="343">
        <v>110</v>
      </c>
      <c r="AZ12" s="133"/>
      <c r="BA12" s="133"/>
      <c r="BB12" s="133"/>
      <c r="BC12" s="133"/>
      <c r="BD12" s="133"/>
      <c r="BE12" s="133"/>
      <c r="BF12" s="133"/>
      <c r="BG12" s="133">
        <v>178.52956</v>
      </c>
      <c r="BH12" s="133">
        <v>178.52956</v>
      </c>
      <c r="BI12" s="133">
        <v>178.52956</v>
      </c>
      <c r="BJ12" s="133">
        <v>267.79433</v>
      </c>
      <c r="BK12" s="133">
        <v>69.971130000000002</v>
      </c>
      <c r="BL12" s="133">
        <v>34.985570000000003</v>
      </c>
      <c r="BM12" s="133">
        <v>0</v>
      </c>
      <c r="BN12" s="133">
        <v>12.01</v>
      </c>
      <c r="BO12" s="133">
        <v>11.79</v>
      </c>
      <c r="BP12" s="133">
        <v>1.75</v>
      </c>
      <c r="BQ12" s="133">
        <v>0.38</v>
      </c>
      <c r="BR12" s="343">
        <v>6.8787000000000003</v>
      </c>
      <c r="BS12" s="343">
        <v>15.021509999999999</v>
      </c>
      <c r="BT12" s="343">
        <v>83.284549999999996</v>
      </c>
      <c r="BU12" s="343"/>
      <c r="BV12" s="343"/>
      <c r="BW12" s="343"/>
      <c r="BX12" s="343"/>
      <c r="BY12" s="133">
        <v>0</v>
      </c>
      <c r="BZ12" s="133"/>
      <c r="CA12" s="133">
        <v>194.44479000000001</v>
      </c>
      <c r="CB12" s="133">
        <v>194.44479000000001</v>
      </c>
      <c r="CC12" s="133">
        <v>194.44479000000001</v>
      </c>
      <c r="CD12" s="133">
        <v>291.66717999999997</v>
      </c>
      <c r="CE12" s="133">
        <v>209.70738</v>
      </c>
      <c r="CF12" s="133">
        <v>104.85369</v>
      </c>
      <c r="CG12" s="133">
        <v>120.10838</v>
      </c>
      <c r="CH12" s="133">
        <v>3.2402199999999999</v>
      </c>
      <c r="CI12" s="133">
        <v>170</v>
      </c>
      <c r="CJ12" s="133">
        <v>170</v>
      </c>
      <c r="CK12" s="133">
        <v>217.19309000000001</v>
      </c>
      <c r="CL12" s="133">
        <v>189.51328000000001</v>
      </c>
      <c r="CM12" s="133">
        <v>94.756640000000004</v>
      </c>
      <c r="CN12" s="133"/>
      <c r="CO12" s="133"/>
      <c r="CP12" s="133"/>
      <c r="CQ12" s="133"/>
      <c r="CR12" s="133"/>
      <c r="CS12" s="133"/>
      <c r="CT12" s="133"/>
      <c r="CU12" s="133">
        <v>102.12712000000001</v>
      </c>
      <c r="CV12" s="133">
        <v>58.678809999999999</v>
      </c>
      <c r="CW12" s="133">
        <v>15.73725</v>
      </c>
      <c r="CX12" s="133">
        <v>60.427019999999999</v>
      </c>
      <c r="CY12" s="133">
        <v>6.39</v>
      </c>
      <c r="CZ12" s="133">
        <v>0</v>
      </c>
      <c r="DA12" s="133"/>
      <c r="DB12" s="133"/>
      <c r="DC12" s="133">
        <v>30</v>
      </c>
      <c r="DD12" s="133"/>
      <c r="DE12" s="133">
        <v>13</v>
      </c>
      <c r="DF12" s="133">
        <v>15</v>
      </c>
      <c r="DG12" s="133">
        <v>2.7989999999999999</v>
      </c>
      <c r="DH12" s="133">
        <v>1.4</v>
      </c>
      <c r="DI12" s="133">
        <v>1.2</v>
      </c>
      <c r="DJ12" s="133">
        <v>2.2000000000000002</v>
      </c>
      <c r="DK12" s="133">
        <v>7.2</v>
      </c>
      <c r="DL12" s="133">
        <v>11.143700000000001</v>
      </c>
      <c r="DM12" s="133">
        <v>8</v>
      </c>
      <c r="DN12" s="133">
        <v>10.752689999999999</v>
      </c>
      <c r="DO12" s="133">
        <v>6.4</v>
      </c>
      <c r="DP12" s="133">
        <v>16.617789999999999</v>
      </c>
      <c r="DQ12" s="133">
        <v>3.6</v>
      </c>
      <c r="DR12" s="133">
        <v>6</v>
      </c>
      <c r="DS12" s="133">
        <v>2.8</v>
      </c>
      <c r="DT12" s="133">
        <v>1.5</v>
      </c>
      <c r="DU12" s="133">
        <v>5.6</v>
      </c>
      <c r="DV12" s="133">
        <v>5</v>
      </c>
      <c r="DW12" s="133">
        <v>5.5</v>
      </c>
      <c r="DX12" s="133">
        <v>5.7</v>
      </c>
      <c r="DY12" s="133">
        <v>3.5</v>
      </c>
      <c r="DZ12" s="133">
        <v>2.5</v>
      </c>
      <c r="EA12" s="133">
        <v>10</v>
      </c>
      <c r="EB12" s="133">
        <v>12.218959999999999</v>
      </c>
      <c r="EC12" s="133">
        <v>16.813289999999999</v>
      </c>
      <c r="ED12" s="133">
        <v>19.550339999999998</v>
      </c>
      <c r="EE12" s="133">
        <v>37.57996</v>
      </c>
      <c r="EF12" s="133">
        <v>13.66574</v>
      </c>
      <c r="EG12" s="133">
        <v>8.33</v>
      </c>
      <c r="EH12" s="133">
        <v>9.6</v>
      </c>
      <c r="EI12" s="133">
        <v>10.752689999999999</v>
      </c>
      <c r="EJ12" s="133">
        <v>15.640269999999999</v>
      </c>
      <c r="EK12" s="133">
        <v>7</v>
      </c>
      <c r="EL12" s="133">
        <v>9</v>
      </c>
      <c r="EM12" s="133">
        <v>0.54</v>
      </c>
      <c r="EN12" s="133">
        <v>1.05</v>
      </c>
      <c r="EO12" s="133">
        <v>0</v>
      </c>
      <c r="EP12" s="133">
        <v>0</v>
      </c>
      <c r="EQ12" s="133">
        <v>0</v>
      </c>
      <c r="ER12" s="133">
        <v>0</v>
      </c>
      <c r="ES12" s="133">
        <v>0</v>
      </c>
      <c r="ET12" s="133">
        <v>0</v>
      </c>
      <c r="EU12" s="133">
        <v>11.244</v>
      </c>
      <c r="EV12" s="133">
        <v>8.61</v>
      </c>
      <c r="EW12" s="133"/>
      <c r="EX12" s="133"/>
      <c r="EY12" s="133">
        <v>21.47</v>
      </c>
      <c r="EZ12" s="133"/>
      <c r="FA12" s="133">
        <v>0</v>
      </c>
      <c r="FB12" s="133">
        <v>5.5</v>
      </c>
      <c r="FC12" s="133">
        <v>5.7</v>
      </c>
      <c r="FD12" s="133">
        <v>10.51808407</v>
      </c>
      <c r="FE12" s="133">
        <v>4.5</v>
      </c>
      <c r="FF12" s="133">
        <v>27</v>
      </c>
      <c r="FG12" s="133">
        <v>18</v>
      </c>
      <c r="FH12" s="133">
        <v>7.5</v>
      </c>
      <c r="FI12" s="133">
        <v>0</v>
      </c>
      <c r="FJ12" s="133">
        <v>0</v>
      </c>
      <c r="FK12" s="133">
        <v>5819.3633200000004</v>
      </c>
      <c r="FL12" s="133"/>
      <c r="FM12" s="133"/>
      <c r="FN12" s="133">
        <v>5895.1747499999992</v>
      </c>
      <c r="FO12" s="133">
        <v>5895.1747499999992</v>
      </c>
      <c r="FP12" s="133">
        <v>3638.7065999999995</v>
      </c>
      <c r="FQ12" s="133">
        <v>2184.2141499999998</v>
      </c>
      <c r="FR12" s="133">
        <v>0</v>
      </c>
      <c r="FS12" s="133">
        <v>72.253999999999991</v>
      </c>
      <c r="FT12" s="133">
        <v>3638.7065999999995</v>
      </c>
      <c r="FU12" s="133">
        <v>1879.2576000000001</v>
      </c>
      <c r="FV12" s="133">
        <v>0</v>
      </c>
      <c r="FW12" s="133">
        <v>72.253999999999991</v>
      </c>
      <c r="FX12" s="133">
        <v>5590.2181999999993</v>
      </c>
      <c r="FY12" s="133">
        <v>0</v>
      </c>
      <c r="FZ12" s="133">
        <v>304.95654999999999</v>
      </c>
      <c r="GA12" s="133">
        <v>0</v>
      </c>
      <c r="GB12" s="133"/>
      <c r="GC12" s="133">
        <v>304.95654999999999</v>
      </c>
    </row>
    <row r="13" spans="1:185" ht="12.75" x14ac:dyDescent="0.2">
      <c r="A13" s="376"/>
      <c r="B13" s="344" t="str">
        <f>+UPPER(TEXT([1]SINAC!$B$4,"DDD"))</f>
        <v>JUE</v>
      </c>
      <c r="C13" s="67">
        <v>0.1875</v>
      </c>
      <c r="D13" s="136">
        <v>476.20891999999998</v>
      </c>
      <c r="E13" s="136">
        <v>151.74809999999999</v>
      </c>
      <c r="F13" s="136"/>
      <c r="G13" s="136">
        <v>36.061410000000002</v>
      </c>
      <c r="H13" s="136">
        <v>76.988560000000007</v>
      </c>
      <c r="I13" s="136">
        <v>65.984009999999998</v>
      </c>
      <c r="J13" s="136">
        <v>67.593350000000001</v>
      </c>
      <c r="K13" s="136">
        <v>27.49391</v>
      </c>
      <c r="L13" s="136">
        <v>0.6</v>
      </c>
      <c r="M13" s="136"/>
      <c r="N13" s="136"/>
      <c r="O13" s="136"/>
      <c r="P13" s="136"/>
      <c r="Q13" s="136">
        <v>149.11167</v>
      </c>
      <c r="R13" s="136">
        <v>149.11167</v>
      </c>
      <c r="S13" s="136">
        <v>149.11167</v>
      </c>
      <c r="T13" s="136">
        <v>0</v>
      </c>
      <c r="U13" s="136">
        <v>0</v>
      </c>
      <c r="V13" s="136">
        <v>5</v>
      </c>
      <c r="W13" s="136">
        <v>73.019549999999995</v>
      </c>
      <c r="X13" s="136">
        <v>16.95936</v>
      </c>
      <c r="Y13" s="136">
        <v>61.412489999999998</v>
      </c>
      <c r="Z13" s="136">
        <v>98</v>
      </c>
      <c r="AA13" s="136">
        <v>16</v>
      </c>
      <c r="AB13" s="136">
        <v>3.8533499999999998</v>
      </c>
      <c r="AC13" s="136">
        <v>4.1034499999999996</v>
      </c>
      <c r="AD13" s="136">
        <v>43.80059</v>
      </c>
      <c r="AE13" s="136">
        <v>3.2822300000000002</v>
      </c>
      <c r="AF13" s="136">
        <v>3.0992700000000002</v>
      </c>
      <c r="AG13" s="136"/>
      <c r="AH13" s="136"/>
      <c r="AI13" s="136"/>
      <c r="AJ13" s="136"/>
      <c r="AK13" s="136"/>
      <c r="AL13" s="345"/>
      <c r="AM13" s="345">
        <v>85</v>
      </c>
      <c r="AN13" s="345"/>
      <c r="AO13" s="136">
        <v>108</v>
      </c>
      <c r="AP13" s="136">
        <v>0</v>
      </c>
      <c r="AQ13" s="136">
        <v>8</v>
      </c>
      <c r="AR13" s="136">
        <v>0</v>
      </c>
      <c r="AS13" s="136"/>
      <c r="AT13" s="136">
        <v>62</v>
      </c>
      <c r="AU13" s="136">
        <v>110.41591</v>
      </c>
      <c r="AV13" s="136">
        <v>3.8466300000000002</v>
      </c>
      <c r="AW13" s="136"/>
      <c r="AX13" s="136">
        <v>21.477250000000002</v>
      </c>
      <c r="AY13" s="345">
        <v>110</v>
      </c>
      <c r="AZ13" s="136"/>
      <c r="BA13" s="136"/>
      <c r="BB13" s="136"/>
      <c r="BC13" s="136"/>
      <c r="BD13" s="136"/>
      <c r="BE13" s="136"/>
      <c r="BF13" s="136"/>
      <c r="BG13" s="136">
        <v>178.52956</v>
      </c>
      <c r="BH13" s="136">
        <v>178.52956</v>
      </c>
      <c r="BI13" s="136">
        <v>178.52956</v>
      </c>
      <c r="BJ13" s="136">
        <v>267.79433</v>
      </c>
      <c r="BK13" s="136">
        <v>69.971130000000002</v>
      </c>
      <c r="BL13" s="136">
        <v>34.985570000000003</v>
      </c>
      <c r="BM13" s="136">
        <v>0</v>
      </c>
      <c r="BN13" s="136">
        <v>18.46</v>
      </c>
      <c r="BO13" s="136">
        <v>19.16</v>
      </c>
      <c r="BP13" s="136">
        <v>2.69</v>
      </c>
      <c r="BQ13" s="136">
        <v>0.55000000000000004</v>
      </c>
      <c r="BR13" s="345">
        <v>6.8787000000000003</v>
      </c>
      <c r="BS13" s="345">
        <v>15.021509999999999</v>
      </c>
      <c r="BT13" s="345">
        <v>96.347729999999999</v>
      </c>
      <c r="BU13" s="345"/>
      <c r="BV13" s="345"/>
      <c r="BW13" s="345"/>
      <c r="BX13" s="345"/>
      <c r="BY13" s="136">
        <v>0</v>
      </c>
      <c r="BZ13" s="136"/>
      <c r="CA13" s="136">
        <v>194.44479000000001</v>
      </c>
      <c r="CB13" s="136">
        <v>194.44479000000001</v>
      </c>
      <c r="CC13" s="136">
        <v>194.44479000000001</v>
      </c>
      <c r="CD13" s="136">
        <v>291.66717999999997</v>
      </c>
      <c r="CE13" s="136">
        <v>209.70738</v>
      </c>
      <c r="CF13" s="136">
        <v>104.85369</v>
      </c>
      <c r="CG13" s="136">
        <v>184</v>
      </c>
      <c r="CH13" s="136">
        <v>3.2402199999999999</v>
      </c>
      <c r="CI13" s="136">
        <v>170</v>
      </c>
      <c r="CJ13" s="136">
        <v>170</v>
      </c>
      <c r="CK13" s="136">
        <v>217.19309000000001</v>
      </c>
      <c r="CL13" s="136">
        <v>189.51328000000001</v>
      </c>
      <c r="CM13" s="136">
        <v>94.756640000000004</v>
      </c>
      <c r="CN13" s="136"/>
      <c r="CO13" s="136"/>
      <c r="CP13" s="136"/>
      <c r="CQ13" s="136"/>
      <c r="CR13" s="136"/>
      <c r="CS13" s="136"/>
      <c r="CT13" s="136"/>
      <c r="CU13" s="136">
        <v>0</v>
      </c>
      <c r="CV13" s="136">
        <v>28.684360000000002</v>
      </c>
      <c r="CW13" s="136">
        <v>15.73725</v>
      </c>
      <c r="CX13" s="136">
        <v>60.427019999999999</v>
      </c>
      <c r="CY13" s="136">
        <v>6.39</v>
      </c>
      <c r="CZ13" s="136">
        <v>0</v>
      </c>
      <c r="DA13" s="136"/>
      <c r="DB13" s="136"/>
      <c r="DC13" s="136">
        <v>30</v>
      </c>
      <c r="DD13" s="136"/>
      <c r="DE13" s="136">
        <v>13</v>
      </c>
      <c r="DF13" s="136">
        <v>15</v>
      </c>
      <c r="DG13" s="136">
        <v>2.7989999999999999</v>
      </c>
      <c r="DH13" s="136">
        <v>1.4</v>
      </c>
      <c r="DI13" s="136">
        <v>1.2</v>
      </c>
      <c r="DJ13" s="136">
        <v>2.2000000000000002</v>
      </c>
      <c r="DK13" s="136">
        <v>7.2</v>
      </c>
      <c r="DL13" s="136">
        <v>11.143700000000001</v>
      </c>
      <c r="DM13" s="136">
        <v>8</v>
      </c>
      <c r="DN13" s="136">
        <v>10.752689999999999</v>
      </c>
      <c r="DO13" s="136">
        <v>6.4</v>
      </c>
      <c r="DP13" s="136">
        <v>16.617789999999999</v>
      </c>
      <c r="DQ13" s="136">
        <v>3.6</v>
      </c>
      <c r="DR13" s="136">
        <v>6</v>
      </c>
      <c r="DS13" s="136">
        <v>2.8</v>
      </c>
      <c r="DT13" s="136">
        <v>1.5</v>
      </c>
      <c r="DU13" s="136">
        <v>5.6</v>
      </c>
      <c r="DV13" s="136">
        <v>5</v>
      </c>
      <c r="DW13" s="136">
        <v>5.5</v>
      </c>
      <c r="DX13" s="136">
        <v>5.7</v>
      </c>
      <c r="DY13" s="136">
        <v>3.5</v>
      </c>
      <c r="DZ13" s="136">
        <v>2.5</v>
      </c>
      <c r="EA13" s="136">
        <v>10</v>
      </c>
      <c r="EB13" s="136">
        <v>12.218959999999999</v>
      </c>
      <c r="EC13" s="136">
        <v>16.813289999999999</v>
      </c>
      <c r="ED13" s="136">
        <v>19.550339999999998</v>
      </c>
      <c r="EE13" s="136">
        <v>37.57996</v>
      </c>
      <c r="EF13" s="136">
        <v>6.68032</v>
      </c>
      <c r="EG13" s="136">
        <v>8.33</v>
      </c>
      <c r="EH13" s="136">
        <v>9.6</v>
      </c>
      <c r="EI13" s="136">
        <v>10.752689999999999</v>
      </c>
      <c r="EJ13" s="136">
        <v>15.640269999999999</v>
      </c>
      <c r="EK13" s="136">
        <v>7</v>
      </c>
      <c r="EL13" s="136">
        <v>9</v>
      </c>
      <c r="EM13" s="136">
        <v>0.54</v>
      </c>
      <c r="EN13" s="136">
        <v>1.05</v>
      </c>
      <c r="EO13" s="136">
        <v>0</v>
      </c>
      <c r="EP13" s="136">
        <v>0</v>
      </c>
      <c r="EQ13" s="136">
        <v>0</v>
      </c>
      <c r="ER13" s="136">
        <v>0</v>
      </c>
      <c r="ES13" s="136">
        <v>0</v>
      </c>
      <c r="ET13" s="136">
        <v>0</v>
      </c>
      <c r="EU13" s="136">
        <v>11.622999999999999</v>
      </c>
      <c r="EV13" s="136">
        <v>9.3000000000000007</v>
      </c>
      <c r="EW13" s="136"/>
      <c r="EX13" s="136"/>
      <c r="EY13" s="136">
        <v>20.553000000000001</v>
      </c>
      <c r="EZ13" s="136"/>
      <c r="FA13" s="136">
        <v>0</v>
      </c>
      <c r="FB13" s="136">
        <v>5.5</v>
      </c>
      <c r="FC13" s="136">
        <v>5.7</v>
      </c>
      <c r="FD13" s="136">
        <v>10.07820137</v>
      </c>
      <c r="FE13" s="136">
        <v>4.5</v>
      </c>
      <c r="FF13" s="136">
        <v>27</v>
      </c>
      <c r="FG13" s="136">
        <v>18</v>
      </c>
      <c r="FH13" s="136">
        <v>7.5</v>
      </c>
      <c r="FI13" s="136">
        <v>0</v>
      </c>
      <c r="FJ13" s="136">
        <v>0</v>
      </c>
      <c r="FK13" s="136">
        <v>5881.3659100000004</v>
      </c>
      <c r="FL13" s="136"/>
      <c r="FM13" s="136"/>
      <c r="FN13" s="136">
        <v>5957.8804899999996</v>
      </c>
      <c r="FO13" s="136">
        <v>5957.8804899999996</v>
      </c>
      <c r="FP13" s="136">
        <v>3638.7065999999995</v>
      </c>
      <c r="FQ13" s="136">
        <v>2231.8378899999998</v>
      </c>
      <c r="FR13" s="136">
        <v>0</v>
      </c>
      <c r="FS13" s="136">
        <v>87.335999999999999</v>
      </c>
      <c r="FT13" s="136">
        <v>3638.7065999999995</v>
      </c>
      <c r="FU13" s="136">
        <v>1913.81816</v>
      </c>
      <c r="FV13" s="136">
        <v>0</v>
      </c>
      <c r="FW13" s="136">
        <v>87.335999999999999</v>
      </c>
      <c r="FX13" s="136">
        <v>5639.8607599999996</v>
      </c>
      <c r="FY13" s="136">
        <v>0</v>
      </c>
      <c r="FZ13" s="136">
        <v>318.01973000000004</v>
      </c>
      <c r="GA13" s="136">
        <v>0</v>
      </c>
      <c r="GB13" s="136"/>
      <c r="GC13" s="136">
        <v>318.01973000000004</v>
      </c>
    </row>
    <row r="14" spans="1:185" ht="12.75" x14ac:dyDescent="0.2">
      <c r="A14" s="376"/>
      <c r="B14" s="342" t="str">
        <f>+UPPER(TEXT([1]SINAC!$B$4,"DDD"))</f>
        <v>JUE</v>
      </c>
      <c r="C14" s="71">
        <v>0.20833333333333334</v>
      </c>
      <c r="D14" s="133">
        <v>470.08287999999999</v>
      </c>
      <c r="E14" s="133">
        <v>149.79598999999999</v>
      </c>
      <c r="F14" s="133"/>
      <c r="G14" s="133">
        <v>20.470829999999999</v>
      </c>
      <c r="H14" s="133">
        <v>74.08766</v>
      </c>
      <c r="I14" s="133">
        <v>65.984009999999998</v>
      </c>
      <c r="J14" s="133">
        <v>67.593350000000001</v>
      </c>
      <c r="K14" s="133">
        <v>27.49391</v>
      </c>
      <c r="L14" s="133">
        <v>0.6</v>
      </c>
      <c r="M14" s="133"/>
      <c r="N14" s="133"/>
      <c r="O14" s="133"/>
      <c r="P14" s="133"/>
      <c r="Q14" s="133">
        <v>149.11167</v>
      </c>
      <c r="R14" s="133">
        <v>149.11167</v>
      </c>
      <c r="S14" s="133">
        <v>149.11167</v>
      </c>
      <c r="T14" s="133">
        <v>0</v>
      </c>
      <c r="U14" s="133">
        <v>0</v>
      </c>
      <c r="V14" s="133">
        <v>5</v>
      </c>
      <c r="W14" s="133">
        <v>73.019549999999995</v>
      </c>
      <c r="X14" s="133">
        <v>16.95936</v>
      </c>
      <c r="Y14" s="133">
        <v>27.114470000000001</v>
      </c>
      <c r="Z14" s="133">
        <v>98</v>
      </c>
      <c r="AA14" s="133">
        <v>16</v>
      </c>
      <c r="AB14" s="133">
        <v>3.8533499999999998</v>
      </c>
      <c r="AC14" s="133">
        <v>4.1034499999999996</v>
      </c>
      <c r="AD14" s="133">
        <v>43.80059</v>
      </c>
      <c r="AE14" s="133">
        <v>3.2822300000000002</v>
      </c>
      <c r="AF14" s="133">
        <v>3.0992700000000002</v>
      </c>
      <c r="AG14" s="133"/>
      <c r="AH14" s="133"/>
      <c r="AI14" s="133"/>
      <c r="AJ14" s="133"/>
      <c r="AK14" s="133"/>
      <c r="AL14" s="343"/>
      <c r="AM14" s="343">
        <v>85</v>
      </c>
      <c r="AN14" s="343"/>
      <c r="AO14" s="133">
        <v>191.68699000000001</v>
      </c>
      <c r="AP14" s="133">
        <v>0</v>
      </c>
      <c r="AQ14" s="133">
        <v>8</v>
      </c>
      <c r="AR14" s="133">
        <v>0</v>
      </c>
      <c r="AS14" s="133"/>
      <c r="AT14" s="133">
        <v>62</v>
      </c>
      <c r="AU14" s="133">
        <v>110.41591</v>
      </c>
      <c r="AV14" s="133">
        <v>3.8466300000000002</v>
      </c>
      <c r="AW14" s="133"/>
      <c r="AX14" s="133">
        <v>21.477250000000002</v>
      </c>
      <c r="AY14" s="343">
        <v>110</v>
      </c>
      <c r="AZ14" s="133"/>
      <c r="BA14" s="133"/>
      <c r="BB14" s="133"/>
      <c r="BC14" s="133"/>
      <c r="BD14" s="133"/>
      <c r="BE14" s="133"/>
      <c r="BF14" s="133"/>
      <c r="BG14" s="133">
        <v>178.52956</v>
      </c>
      <c r="BH14" s="133">
        <v>178.52956</v>
      </c>
      <c r="BI14" s="133">
        <v>178.52956</v>
      </c>
      <c r="BJ14" s="133">
        <v>267.79433</v>
      </c>
      <c r="BK14" s="133">
        <v>69.971130000000002</v>
      </c>
      <c r="BL14" s="133">
        <v>34.985570000000003</v>
      </c>
      <c r="BM14" s="133">
        <v>0.23200000000000001</v>
      </c>
      <c r="BN14" s="133">
        <v>18.46</v>
      </c>
      <c r="BO14" s="133">
        <v>19.16</v>
      </c>
      <c r="BP14" s="133">
        <v>2.69</v>
      </c>
      <c r="BQ14" s="133">
        <v>0.55000000000000004</v>
      </c>
      <c r="BR14" s="343">
        <v>6.8787000000000003</v>
      </c>
      <c r="BS14" s="343">
        <v>15.021509999999999</v>
      </c>
      <c r="BT14" s="343">
        <v>69.652439999999999</v>
      </c>
      <c r="BU14" s="343"/>
      <c r="BV14" s="343"/>
      <c r="BW14" s="343"/>
      <c r="BX14" s="343"/>
      <c r="BY14" s="133">
        <v>81.083079999999995</v>
      </c>
      <c r="BZ14" s="133"/>
      <c r="CA14" s="133">
        <v>194.44479000000001</v>
      </c>
      <c r="CB14" s="133">
        <v>194.44479000000001</v>
      </c>
      <c r="CC14" s="133">
        <v>194.44479000000001</v>
      </c>
      <c r="CD14" s="133">
        <v>291.66717999999997</v>
      </c>
      <c r="CE14" s="133">
        <v>209.70738</v>
      </c>
      <c r="CF14" s="133">
        <v>104.85369</v>
      </c>
      <c r="CG14" s="133">
        <v>152.74409</v>
      </c>
      <c r="CH14" s="133">
        <v>3.2402199999999999</v>
      </c>
      <c r="CI14" s="133">
        <v>170</v>
      </c>
      <c r="CJ14" s="133">
        <v>170</v>
      </c>
      <c r="CK14" s="133">
        <v>217.19309000000001</v>
      </c>
      <c r="CL14" s="133">
        <v>189.51328000000001</v>
      </c>
      <c r="CM14" s="133">
        <v>94.756640000000004</v>
      </c>
      <c r="CN14" s="133"/>
      <c r="CO14" s="133"/>
      <c r="CP14" s="133"/>
      <c r="CQ14" s="133"/>
      <c r="CR14" s="133"/>
      <c r="CS14" s="133"/>
      <c r="CT14" s="133"/>
      <c r="CU14" s="133">
        <v>0</v>
      </c>
      <c r="CV14" s="133">
        <v>23.392499999999998</v>
      </c>
      <c r="CW14" s="133">
        <v>15.73725</v>
      </c>
      <c r="CX14" s="133">
        <v>60.427019999999999</v>
      </c>
      <c r="CY14" s="133">
        <v>6.39</v>
      </c>
      <c r="CZ14" s="133">
        <v>0</v>
      </c>
      <c r="DA14" s="133"/>
      <c r="DB14" s="133"/>
      <c r="DC14" s="133">
        <v>30</v>
      </c>
      <c r="DD14" s="133"/>
      <c r="DE14" s="133">
        <v>13</v>
      </c>
      <c r="DF14" s="133">
        <v>15</v>
      </c>
      <c r="DG14" s="133">
        <v>2.7989999999999999</v>
      </c>
      <c r="DH14" s="133">
        <v>1.4</v>
      </c>
      <c r="DI14" s="133">
        <v>1.2</v>
      </c>
      <c r="DJ14" s="133">
        <v>2.2000000000000002</v>
      </c>
      <c r="DK14" s="133">
        <v>7.2</v>
      </c>
      <c r="DL14" s="133">
        <v>11.143700000000001</v>
      </c>
      <c r="DM14" s="133">
        <v>8</v>
      </c>
      <c r="DN14" s="133">
        <v>10.752689999999999</v>
      </c>
      <c r="DO14" s="133">
        <v>6.4</v>
      </c>
      <c r="DP14" s="133">
        <v>16.617789999999999</v>
      </c>
      <c r="DQ14" s="133">
        <v>3.6</v>
      </c>
      <c r="DR14" s="133">
        <v>6</v>
      </c>
      <c r="DS14" s="133">
        <v>2.8</v>
      </c>
      <c r="DT14" s="133">
        <v>1.5</v>
      </c>
      <c r="DU14" s="133">
        <v>5.6</v>
      </c>
      <c r="DV14" s="133">
        <v>5</v>
      </c>
      <c r="DW14" s="133">
        <v>5.5</v>
      </c>
      <c r="DX14" s="133">
        <v>5.7</v>
      </c>
      <c r="DY14" s="133">
        <v>3.5</v>
      </c>
      <c r="DZ14" s="133">
        <v>2.5</v>
      </c>
      <c r="EA14" s="133">
        <v>10</v>
      </c>
      <c r="EB14" s="133">
        <v>12.218959999999999</v>
      </c>
      <c r="EC14" s="133">
        <v>16.813289999999999</v>
      </c>
      <c r="ED14" s="133">
        <v>19.550339999999998</v>
      </c>
      <c r="EE14" s="133">
        <v>37.57996</v>
      </c>
      <c r="EF14" s="133">
        <v>5.4478900000000001</v>
      </c>
      <c r="EG14" s="133">
        <v>8.33</v>
      </c>
      <c r="EH14" s="133">
        <v>9.6</v>
      </c>
      <c r="EI14" s="133">
        <v>10.752689999999999</v>
      </c>
      <c r="EJ14" s="133">
        <v>15.640269999999999</v>
      </c>
      <c r="EK14" s="133">
        <v>7</v>
      </c>
      <c r="EL14" s="133">
        <v>9</v>
      </c>
      <c r="EM14" s="133">
        <v>0.54</v>
      </c>
      <c r="EN14" s="133">
        <v>1.05</v>
      </c>
      <c r="EO14" s="133">
        <v>7.5999999999999998E-2</v>
      </c>
      <c r="EP14" s="133">
        <v>9.6000000000000002E-2</v>
      </c>
      <c r="EQ14" s="133">
        <v>2.7E-2</v>
      </c>
      <c r="ER14" s="133">
        <v>0.114</v>
      </c>
      <c r="ES14" s="133">
        <v>0.10100000000000001</v>
      </c>
      <c r="ET14" s="133">
        <v>0</v>
      </c>
      <c r="EU14" s="133">
        <v>11.992000000000001</v>
      </c>
      <c r="EV14" s="133">
        <v>10.45</v>
      </c>
      <c r="EW14" s="133"/>
      <c r="EX14" s="133"/>
      <c r="EY14" s="133">
        <v>19.562000000000001</v>
      </c>
      <c r="EZ14" s="133"/>
      <c r="FA14" s="133">
        <v>0</v>
      </c>
      <c r="FB14" s="133">
        <v>5.5</v>
      </c>
      <c r="FC14" s="133">
        <v>5.7</v>
      </c>
      <c r="FD14" s="133">
        <v>10.205278590000001</v>
      </c>
      <c r="FE14" s="133">
        <v>4.5</v>
      </c>
      <c r="FF14" s="133">
        <v>27</v>
      </c>
      <c r="FG14" s="133">
        <v>18</v>
      </c>
      <c r="FH14" s="133">
        <v>7.5</v>
      </c>
      <c r="FI14" s="133">
        <v>0</v>
      </c>
      <c r="FJ14" s="133">
        <v>0</v>
      </c>
      <c r="FK14" s="133">
        <v>5931.0751799999998</v>
      </c>
      <c r="FL14" s="133"/>
      <c r="FM14" s="133"/>
      <c r="FN14" s="133">
        <v>5998.4814199999973</v>
      </c>
      <c r="FO14" s="133">
        <v>5998.4814199999973</v>
      </c>
      <c r="FP14" s="133">
        <v>3638.7065999999995</v>
      </c>
      <c r="FQ14" s="133">
        <v>2271.264819999999</v>
      </c>
      <c r="FR14" s="133">
        <v>0.64600000000000002</v>
      </c>
      <c r="FS14" s="133">
        <v>87.864000000000004</v>
      </c>
      <c r="FT14" s="133">
        <v>3638.7065999999995</v>
      </c>
      <c r="FU14" s="133">
        <v>1898.8572999999999</v>
      </c>
      <c r="FV14" s="133">
        <v>0</v>
      </c>
      <c r="FW14" s="133">
        <v>87.864000000000004</v>
      </c>
      <c r="FX14" s="133">
        <v>5625.4278999999988</v>
      </c>
      <c r="FY14" s="133">
        <v>0</v>
      </c>
      <c r="FZ14" s="133">
        <v>372.40752000000003</v>
      </c>
      <c r="GA14" s="133">
        <v>0.64600000000000002</v>
      </c>
      <c r="GB14" s="133"/>
      <c r="GC14" s="133">
        <v>373.05352000000005</v>
      </c>
    </row>
    <row r="15" spans="1:185" ht="12.75" x14ac:dyDescent="0.2">
      <c r="A15" s="376"/>
      <c r="B15" s="342" t="str">
        <f>+UPPER(TEXT([1]SINAC!$B$4,"DDD"))</f>
        <v>JUE</v>
      </c>
      <c r="C15" s="71">
        <v>0.22916666666666666</v>
      </c>
      <c r="D15" s="133">
        <v>525.56637999999998</v>
      </c>
      <c r="E15" s="133">
        <v>167.47628</v>
      </c>
      <c r="F15" s="133"/>
      <c r="G15" s="133">
        <v>20.470829999999999</v>
      </c>
      <c r="H15" s="133">
        <v>79.88946</v>
      </c>
      <c r="I15" s="133">
        <v>65.984009999999998</v>
      </c>
      <c r="J15" s="133">
        <v>67.593350000000001</v>
      </c>
      <c r="K15" s="133">
        <v>27.49391</v>
      </c>
      <c r="L15" s="133">
        <v>0.6</v>
      </c>
      <c r="M15" s="133"/>
      <c r="N15" s="133"/>
      <c r="O15" s="133"/>
      <c r="P15" s="133"/>
      <c r="Q15" s="133">
        <v>149.11167</v>
      </c>
      <c r="R15" s="133">
        <v>149.11167</v>
      </c>
      <c r="S15" s="133">
        <v>149.11167</v>
      </c>
      <c r="T15" s="133">
        <v>5</v>
      </c>
      <c r="U15" s="133">
        <v>4.2370000000000001</v>
      </c>
      <c r="V15" s="133">
        <v>6</v>
      </c>
      <c r="W15" s="133">
        <v>73.019549999999995</v>
      </c>
      <c r="X15" s="133">
        <v>16.95936</v>
      </c>
      <c r="Y15" s="133">
        <v>61.412489999999998</v>
      </c>
      <c r="Z15" s="133">
        <v>98</v>
      </c>
      <c r="AA15" s="133">
        <v>16</v>
      </c>
      <c r="AB15" s="133">
        <v>3.8533499999999998</v>
      </c>
      <c r="AC15" s="133">
        <v>4.1034499999999996</v>
      </c>
      <c r="AD15" s="133">
        <v>43.80059</v>
      </c>
      <c r="AE15" s="133">
        <v>3.2822300000000002</v>
      </c>
      <c r="AF15" s="133">
        <v>3.0992700000000002</v>
      </c>
      <c r="AG15" s="133"/>
      <c r="AH15" s="133"/>
      <c r="AI15" s="133"/>
      <c r="AJ15" s="133"/>
      <c r="AK15" s="133"/>
      <c r="AL15" s="343"/>
      <c r="AM15" s="343">
        <v>85</v>
      </c>
      <c r="AN15" s="343"/>
      <c r="AO15" s="133">
        <v>126.13306</v>
      </c>
      <c r="AP15" s="133">
        <v>10.23541</v>
      </c>
      <c r="AQ15" s="133">
        <v>8</v>
      </c>
      <c r="AR15" s="133">
        <v>0</v>
      </c>
      <c r="AS15" s="133"/>
      <c r="AT15" s="133">
        <v>62</v>
      </c>
      <c r="AU15" s="133">
        <v>110.41591</v>
      </c>
      <c r="AV15" s="133">
        <v>3.8466300000000002</v>
      </c>
      <c r="AW15" s="133"/>
      <c r="AX15" s="133">
        <v>21.477250000000002</v>
      </c>
      <c r="AY15" s="343">
        <v>110</v>
      </c>
      <c r="AZ15" s="133"/>
      <c r="BA15" s="133"/>
      <c r="BB15" s="133"/>
      <c r="BC15" s="133"/>
      <c r="BD15" s="133"/>
      <c r="BE15" s="133"/>
      <c r="BF15" s="133"/>
      <c r="BG15" s="133">
        <v>178.52956</v>
      </c>
      <c r="BH15" s="133">
        <v>178.52956</v>
      </c>
      <c r="BI15" s="133">
        <v>178.52956</v>
      </c>
      <c r="BJ15" s="133">
        <v>267.79433</v>
      </c>
      <c r="BK15" s="133">
        <v>69.971130000000002</v>
      </c>
      <c r="BL15" s="133">
        <v>34.985570000000003</v>
      </c>
      <c r="BM15" s="133">
        <v>2.8050000000000002</v>
      </c>
      <c r="BN15" s="133">
        <v>28.98</v>
      </c>
      <c r="BO15" s="133">
        <v>28.88</v>
      </c>
      <c r="BP15" s="133">
        <v>4.38</v>
      </c>
      <c r="BQ15" s="133">
        <v>0.98</v>
      </c>
      <c r="BR15" s="343">
        <v>6.8787000000000003</v>
      </c>
      <c r="BS15" s="343">
        <v>15.021509999999999</v>
      </c>
      <c r="BT15" s="343">
        <v>99.144319999999993</v>
      </c>
      <c r="BU15" s="343"/>
      <c r="BV15" s="343"/>
      <c r="BW15" s="343"/>
      <c r="BX15" s="343"/>
      <c r="BY15" s="133">
        <v>0</v>
      </c>
      <c r="BZ15" s="133"/>
      <c r="CA15" s="133">
        <v>194.44479000000001</v>
      </c>
      <c r="CB15" s="133">
        <v>194.44479000000001</v>
      </c>
      <c r="CC15" s="133">
        <v>194.44479000000001</v>
      </c>
      <c r="CD15" s="133">
        <v>291.66717999999997</v>
      </c>
      <c r="CE15" s="133">
        <v>209.70738</v>
      </c>
      <c r="CF15" s="133">
        <v>104.85369</v>
      </c>
      <c r="CG15" s="133">
        <v>184</v>
      </c>
      <c r="CH15" s="133">
        <v>3.2402199999999999</v>
      </c>
      <c r="CI15" s="133">
        <v>170</v>
      </c>
      <c r="CJ15" s="133">
        <v>170</v>
      </c>
      <c r="CK15" s="133">
        <v>217.19309000000001</v>
      </c>
      <c r="CL15" s="133">
        <v>189.51328000000001</v>
      </c>
      <c r="CM15" s="133">
        <v>94.756640000000004</v>
      </c>
      <c r="CN15" s="133"/>
      <c r="CO15" s="133"/>
      <c r="CP15" s="133"/>
      <c r="CQ15" s="133"/>
      <c r="CR15" s="133"/>
      <c r="CS15" s="133"/>
      <c r="CT15" s="133"/>
      <c r="CU15" s="133">
        <v>0</v>
      </c>
      <c r="CV15" s="133">
        <v>56.223370000000003</v>
      </c>
      <c r="CW15" s="133">
        <v>15.73725</v>
      </c>
      <c r="CX15" s="133">
        <v>60.427019999999999</v>
      </c>
      <c r="CY15" s="133">
        <v>6.39</v>
      </c>
      <c r="CZ15" s="133">
        <v>0</v>
      </c>
      <c r="DA15" s="133"/>
      <c r="DB15" s="133"/>
      <c r="DC15" s="133">
        <v>30</v>
      </c>
      <c r="DD15" s="133"/>
      <c r="DE15" s="133">
        <v>13</v>
      </c>
      <c r="DF15" s="133">
        <v>15</v>
      </c>
      <c r="DG15" s="133">
        <v>2.7989999999999999</v>
      </c>
      <c r="DH15" s="133">
        <v>1.4</v>
      </c>
      <c r="DI15" s="133">
        <v>1.2</v>
      </c>
      <c r="DJ15" s="133">
        <v>2.2000000000000002</v>
      </c>
      <c r="DK15" s="133">
        <v>7.2</v>
      </c>
      <c r="DL15" s="133">
        <v>11.143700000000001</v>
      </c>
      <c r="DM15" s="133">
        <v>8</v>
      </c>
      <c r="DN15" s="133">
        <v>10.752689999999999</v>
      </c>
      <c r="DO15" s="133">
        <v>6.4</v>
      </c>
      <c r="DP15" s="133">
        <v>16.617789999999999</v>
      </c>
      <c r="DQ15" s="133">
        <v>3.6</v>
      </c>
      <c r="DR15" s="133">
        <v>6</v>
      </c>
      <c r="DS15" s="133">
        <v>2.8</v>
      </c>
      <c r="DT15" s="133">
        <v>1.5</v>
      </c>
      <c r="DU15" s="133">
        <v>5.6</v>
      </c>
      <c r="DV15" s="133">
        <v>5</v>
      </c>
      <c r="DW15" s="133">
        <v>5.5</v>
      </c>
      <c r="DX15" s="133">
        <v>5.7</v>
      </c>
      <c r="DY15" s="133">
        <v>3.5</v>
      </c>
      <c r="DZ15" s="133">
        <v>2.5</v>
      </c>
      <c r="EA15" s="133">
        <v>10</v>
      </c>
      <c r="EB15" s="133">
        <v>12.218959999999999</v>
      </c>
      <c r="EC15" s="133">
        <v>16.813289999999999</v>
      </c>
      <c r="ED15" s="133">
        <v>19.550339999999998</v>
      </c>
      <c r="EE15" s="133">
        <v>37.57996</v>
      </c>
      <c r="EF15" s="133">
        <v>13.09389</v>
      </c>
      <c r="EG15" s="133">
        <v>8.33</v>
      </c>
      <c r="EH15" s="133">
        <v>9.6</v>
      </c>
      <c r="EI15" s="133">
        <v>10.752689999999999</v>
      </c>
      <c r="EJ15" s="133">
        <v>15.640269999999999</v>
      </c>
      <c r="EK15" s="133">
        <v>7</v>
      </c>
      <c r="EL15" s="133">
        <v>9</v>
      </c>
      <c r="EM15" s="133">
        <v>0.54</v>
      </c>
      <c r="EN15" s="133">
        <v>1.05</v>
      </c>
      <c r="EO15" s="133">
        <v>0.80400000000000005</v>
      </c>
      <c r="EP15" s="133">
        <v>0.89500000000000002</v>
      </c>
      <c r="EQ15" s="133">
        <v>0.372</v>
      </c>
      <c r="ER15" s="133">
        <v>1.8420000000000001</v>
      </c>
      <c r="ES15" s="133">
        <v>1.4510000000000001</v>
      </c>
      <c r="ET15" s="133">
        <v>0</v>
      </c>
      <c r="EU15" s="133">
        <v>12.218</v>
      </c>
      <c r="EV15" s="133">
        <v>12.8</v>
      </c>
      <c r="EW15" s="133"/>
      <c r="EX15" s="133"/>
      <c r="EY15" s="133">
        <v>18.431000000000001</v>
      </c>
      <c r="EZ15" s="133"/>
      <c r="FA15" s="133">
        <v>0</v>
      </c>
      <c r="FB15" s="133">
        <v>5.5</v>
      </c>
      <c r="FC15" s="133">
        <v>5.7</v>
      </c>
      <c r="FD15" s="133">
        <v>10.18572825</v>
      </c>
      <c r="FE15" s="133">
        <v>4.5</v>
      </c>
      <c r="FF15" s="133">
        <v>27</v>
      </c>
      <c r="FG15" s="133">
        <v>18</v>
      </c>
      <c r="FH15" s="133">
        <v>7.5</v>
      </c>
      <c r="FI15" s="133">
        <v>0</v>
      </c>
      <c r="FJ15" s="133">
        <v>0</v>
      </c>
      <c r="FK15" s="133">
        <v>6044.5573700000004</v>
      </c>
      <c r="FL15" s="133"/>
      <c r="FM15" s="133"/>
      <c r="FN15" s="133">
        <v>6118.1330899999984</v>
      </c>
      <c r="FO15" s="133">
        <v>6118.1330899999984</v>
      </c>
      <c r="FP15" s="133">
        <v>3638.7065999999995</v>
      </c>
      <c r="FQ15" s="133">
        <v>2349.3514899999991</v>
      </c>
      <c r="FR15" s="133">
        <v>17.405999999999999</v>
      </c>
      <c r="FS15" s="133">
        <v>112.669</v>
      </c>
      <c r="FT15" s="133">
        <v>3638.7065999999995</v>
      </c>
      <c r="FU15" s="133">
        <v>2028.5351700000001</v>
      </c>
      <c r="FV15" s="133">
        <v>0</v>
      </c>
      <c r="FW15" s="133">
        <v>112.669</v>
      </c>
      <c r="FX15" s="133">
        <v>5779.9107699999995</v>
      </c>
      <c r="FY15" s="133">
        <v>0</v>
      </c>
      <c r="FZ15" s="133">
        <v>320.81631999999996</v>
      </c>
      <c r="GA15" s="133">
        <v>17.405999999999999</v>
      </c>
      <c r="GB15" s="133"/>
      <c r="GC15" s="133">
        <v>338.22231999999997</v>
      </c>
    </row>
    <row r="16" spans="1:185" ht="12.75" x14ac:dyDescent="0.2">
      <c r="A16" s="376"/>
      <c r="B16" s="342" t="str">
        <f>+UPPER(TEXT([1]SINAC!$B$4,"DDD"))</f>
        <v>JUE</v>
      </c>
      <c r="C16" s="71">
        <v>0.25</v>
      </c>
      <c r="D16" s="133">
        <v>451.64888000000002</v>
      </c>
      <c r="E16" s="133">
        <v>143.92183</v>
      </c>
      <c r="F16" s="133"/>
      <c r="G16" s="133">
        <v>20.470829999999999</v>
      </c>
      <c r="H16" s="133">
        <v>72.637209999999996</v>
      </c>
      <c r="I16" s="133">
        <v>65.984009999999998</v>
      </c>
      <c r="J16" s="133">
        <v>67.593350000000001</v>
      </c>
      <c r="K16" s="133">
        <v>27.49391</v>
      </c>
      <c r="L16" s="133">
        <v>0.6</v>
      </c>
      <c r="M16" s="133"/>
      <c r="N16" s="133"/>
      <c r="O16" s="133"/>
      <c r="P16" s="133"/>
      <c r="Q16" s="133">
        <v>149.11167</v>
      </c>
      <c r="R16" s="133">
        <v>149.11167</v>
      </c>
      <c r="S16" s="133">
        <v>149.11167</v>
      </c>
      <c r="T16" s="133">
        <v>19</v>
      </c>
      <c r="U16" s="133">
        <v>16.102</v>
      </c>
      <c r="V16" s="133">
        <v>6</v>
      </c>
      <c r="W16" s="133">
        <v>73.019549999999995</v>
      </c>
      <c r="X16" s="133">
        <v>16.95936</v>
      </c>
      <c r="Y16" s="133">
        <v>61.412489999999998</v>
      </c>
      <c r="Z16" s="133">
        <v>98</v>
      </c>
      <c r="AA16" s="133">
        <v>16</v>
      </c>
      <c r="AB16" s="133">
        <v>3.8533499999999998</v>
      </c>
      <c r="AC16" s="133">
        <v>4.1034499999999996</v>
      </c>
      <c r="AD16" s="133">
        <v>43.80059</v>
      </c>
      <c r="AE16" s="133">
        <v>3.2822300000000002</v>
      </c>
      <c r="AF16" s="133">
        <v>3.0992700000000002</v>
      </c>
      <c r="AG16" s="133"/>
      <c r="AH16" s="133"/>
      <c r="AI16" s="133"/>
      <c r="AJ16" s="133"/>
      <c r="AK16" s="133"/>
      <c r="AL16" s="343"/>
      <c r="AM16" s="343">
        <v>85</v>
      </c>
      <c r="AN16" s="343"/>
      <c r="AO16" s="133">
        <v>126.13306</v>
      </c>
      <c r="AP16" s="133">
        <v>10.23541</v>
      </c>
      <c r="AQ16" s="133">
        <v>8</v>
      </c>
      <c r="AR16" s="133">
        <v>0</v>
      </c>
      <c r="AS16" s="133"/>
      <c r="AT16" s="133">
        <v>62</v>
      </c>
      <c r="AU16" s="133">
        <v>110.41591</v>
      </c>
      <c r="AV16" s="133">
        <v>3.8466300000000002</v>
      </c>
      <c r="AW16" s="133"/>
      <c r="AX16" s="133">
        <v>21.477250000000002</v>
      </c>
      <c r="AY16" s="343">
        <v>110</v>
      </c>
      <c r="AZ16" s="133"/>
      <c r="BA16" s="133"/>
      <c r="BB16" s="133"/>
      <c r="BC16" s="133"/>
      <c r="BD16" s="133"/>
      <c r="BE16" s="133"/>
      <c r="BF16" s="133"/>
      <c r="BG16" s="133">
        <v>178.52956</v>
      </c>
      <c r="BH16" s="133">
        <v>178.52956</v>
      </c>
      <c r="BI16" s="133">
        <v>178.52956</v>
      </c>
      <c r="BJ16" s="133">
        <v>267.79433</v>
      </c>
      <c r="BK16" s="133">
        <v>69.971130000000002</v>
      </c>
      <c r="BL16" s="133">
        <v>34.985570000000003</v>
      </c>
      <c r="BM16" s="133">
        <v>9.8179999999999996</v>
      </c>
      <c r="BN16" s="133">
        <v>28.98</v>
      </c>
      <c r="BO16" s="133">
        <v>28.88</v>
      </c>
      <c r="BP16" s="133">
        <v>4.38</v>
      </c>
      <c r="BQ16" s="133">
        <v>0.98</v>
      </c>
      <c r="BR16" s="343">
        <v>6.8787000000000003</v>
      </c>
      <c r="BS16" s="343">
        <v>15.021509999999999</v>
      </c>
      <c r="BT16" s="343">
        <v>79.646590000000003</v>
      </c>
      <c r="BU16" s="343"/>
      <c r="BV16" s="343"/>
      <c r="BW16" s="343"/>
      <c r="BX16" s="343"/>
      <c r="BY16" s="133">
        <v>0</v>
      </c>
      <c r="BZ16" s="133"/>
      <c r="CA16" s="133">
        <v>194.44479000000001</v>
      </c>
      <c r="CB16" s="133">
        <v>194.44479000000001</v>
      </c>
      <c r="CC16" s="133">
        <v>194.44479000000001</v>
      </c>
      <c r="CD16" s="133">
        <v>291.66717999999997</v>
      </c>
      <c r="CE16" s="133">
        <v>209.70738</v>
      </c>
      <c r="CF16" s="133">
        <v>104.85369</v>
      </c>
      <c r="CG16" s="133">
        <v>250.01841999999999</v>
      </c>
      <c r="CH16" s="133">
        <v>3.2402199999999999</v>
      </c>
      <c r="CI16" s="133">
        <v>170</v>
      </c>
      <c r="CJ16" s="133">
        <v>170</v>
      </c>
      <c r="CK16" s="133">
        <v>217.19309000000001</v>
      </c>
      <c r="CL16" s="133">
        <v>189.51328000000001</v>
      </c>
      <c r="CM16" s="133">
        <v>94.756640000000004</v>
      </c>
      <c r="CN16" s="133"/>
      <c r="CO16" s="133"/>
      <c r="CP16" s="133"/>
      <c r="CQ16" s="133"/>
      <c r="CR16" s="133"/>
      <c r="CS16" s="133"/>
      <c r="CT16" s="133"/>
      <c r="CU16" s="133">
        <v>0</v>
      </c>
      <c r="CV16" s="133">
        <v>80.138750000000002</v>
      </c>
      <c r="CW16" s="133">
        <v>15.73725</v>
      </c>
      <c r="CX16" s="133">
        <v>60.427019999999999</v>
      </c>
      <c r="CY16" s="133">
        <v>6.39</v>
      </c>
      <c r="CZ16" s="133">
        <v>0</v>
      </c>
      <c r="DA16" s="133"/>
      <c r="DB16" s="133"/>
      <c r="DC16" s="133">
        <v>30</v>
      </c>
      <c r="DD16" s="133"/>
      <c r="DE16" s="133">
        <v>13</v>
      </c>
      <c r="DF16" s="133">
        <v>15</v>
      </c>
      <c r="DG16" s="133">
        <v>2.7989999999999999</v>
      </c>
      <c r="DH16" s="133">
        <v>1.4</v>
      </c>
      <c r="DI16" s="133">
        <v>1.2</v>
      </c>
      <c r="DJ16" s="133">
        <v>2.2000000000000002</v>
      </c>
      <c r="DK16" s="133">
        <v>7.2</v>
      </c>
      <c r="DL16" s="133">
        <v>11.143700000000001</v>
      </c>
      <c r="DM16" s="133">
        <v>8</v>
      </c>
      <c r="DN16" s="133">
        <v>10.752689999999999</v>
      </c>
      <c r="DO16" s="133">
        <v>6.4</v>
      </c>
      <c r="DP16" s="133">
        <v>16.617789999999999</v>
      </c>
      <c r="DQ16" s="133">
        <v>3.6</v>
      </c>
      <c r="DR16" s="133">
        <v>6</v>
      </c>
      <c r="DS16" s="133">
        <v>2.8</v>
      </c>
      <c r="DT16" s="133">
        <v>1.5</v>
      </c>
      <c r="DU16" s="133">
        <v>5.6</v>
      </c>
      <c r="DV16" s="133">
        <v>5</v>
      </c>
      <c r="DW16" s="133">
        <v>5.5</v>
      </c>
      <c r="DX16" s="133">
        <v>5.7</v>
      </c>
      <c r="DY16" s="133">
        <v>3.5</v>
      </c>
      <c r="DZ16" s="133">
        <v>2.5</v>
      </c>
      <c r="EA16" s="133">
        <v>10</v>
      </c>
      <c r="EB16" s="133">
        <v>12.218959999999999</v>
      </c>
      <c r="EC16" s="133">
        <v>16.813289999999999</v>
      </c>
      <c r="ED16" s="133">
        <v>19.550339999999998</v>
      </c>
      <c r="EE16" s="133">
        <v>37.57996</v>
      </c>
      <c r="EF16" s="133">
        <v>18.66356</v>
      </c>
      <c r="EG16" s="133">
        <v>8.33</v>
      </c>
      <c r="EH16" s="133">
        <v>9.6</v>
      </c>
      <c r="EI16" s="133">
        <v>10.752689999999999</v>
      </c>
      <c r="EJ16" s="133">
        <v>15.640269999999999</v>
      </c>
      <c r="EK16" s="133">
        <v>7</v>
      </c>
      <c r="EL16" s="133">
        <v>9</v>
      </c>
      <c r="EM16" s="133">
        <v>0.54</v>
      </c>
      <c r="EN16" s="133">
        <v>1.05</v>
      </c>
      <c r="EO16" s="133">
        <v>3.133</v>
      </c>
      <c r="EP16" s="133">
        <v>3.032</v>
      </c>
      <c r="EQ16" s="133">
        <v>1.133</v>
      </c>
      <c r="ER16" s="133">
        <v>6.9930000000000003</v>
      </c>
      <c r="ES16" s="133">
        <v>6.1340000000000003</v>
      </c>
      <c r="ET16" s="133">
        <v>0</v>
      </c>
      <c r="EU16" s="133">
        <v>12.391999999999999</v>
      </c>
      <c r="EV16" s="133">
        <v>23.23</v>
      </c>
      <c r="EW16" s="133"/>
      <c r="EX16" s="133"/>
      <c r="EY16" s="133">
        <v>17.193000000000001</v>
      </c>
      <c r="EZ16" s="133"/>
      <c r="FA16" s="133">
        <v>0</v>
      </c>
      <c r="FB16" s="133">
        <v>5.5</v>
      </c>
      <c r="FC16" s="133">
        <v>5.7</v>
      </c>
      <c r="FD16" s="133">
        <v>10.175953079999999</v>
      </c>
      <c r="FE16" s="133">
        <v>4.5</v>
      </c>
      <c r="FF16" s="133">
        <v>27</v>
      </c>
      <c r="FG16" s="133">
        <v>18</v>
      </c>
      <c r="FH16" s="133">
        <v>7.5</v>
      </c>
      <c r="FI16" s="133">
        <v>0</v>
      </c>
      <c r="FJ16" s="133">
        <v>0</v>
      </c>
      <c r="FK16" s="133">
        <v>6076.8959500000001</v>
      </c>
      <c r="FL16" s="133"/>
      <c r="FM16" s="133"/>
      <c r="FN16" s="133">
        <v>6146.7196299999987</v>
      </c>
      <c r="FO16" s="133">
        <v>6146.7196299999987</v>
      </c>
      <c r="FP16" s="133">
        <v>3638.7065999999995</v>
      </c>
      <c r="FQ16" s="133">
        <v>2320.6330299999991</v>
      </c>
      <c r="FR16" s="133">
        <v>65.345000000000013</v>
      </c>
      <c r="FS16" s="133">
        <v>122.035</v>
      </c>
      <c r="FT16" s="133">
        <v>3638.7065999999995</v>
      </c>
      <c r="FU16" s="133">
        <v>2019.3144400000001</v>
      </c>
      <c r="FV16" s="133">
        <v>0</v>
      </c>
      <c r="FW16" s="133">
        <v>122.035</v>
      </c>
      <c r="FX16" s="133">
        <v>5780.0560399999995</v>
      </c>
      <c r="FY16" s="133">
        <v>0</v>
      </c>
      <c r="FZ16" s="133">
        <v>301.31859000000003</v>
      </c>
      <c r="GA16" s="133">
        <v>65.345000000000013</v>
      </c>
      <c r="GB16" s="133"/>
      <c r="GC16" s="133">
        <v>366.66359000000006</v>
      </c>
    </row>
    <row r="17" spans="1:185" ht="12.75" x14ac:dyDescent="0.2">
      <c r="A17" s="376"/>
      <c r="B17" s="342" t="str">
        <f>+UPPER(TEXT([1]SINAC!$B$4,"DDD"))</f>
        <v>JUE</v>
      </c>
      <c r="C17" s="71">
        <v>0.27083333333333331</v>
      </c>
      <c r="D17" s="133">
        <v>539.28287999999998</v>
      </c>
      <c r="E17" s="133">
        <v>171.84717000000001</v>
      </c>
      <c r="F17" s="133"/>
      <c r="G17" s="133">
        <v>110</v>
      </c>
      <c r="H17" s="133">
        <v>76.263339999999999</v>
      </c>
      <c r="I17" s="133">
        <v>65.984009999999998</v>
      </c>
      <c r="J17" s="133">
        <v>67.593350000000001</v>
      </c>
      <c r="K17" s="133">
        <v>27.49391</v>
      </c>
      <c r="L17" s="133">
        <v>0.6</v>
      </c>
      <c r="M17" s="133"/>
      <c r="N17" s="133"/>
      <c r="O17" s="133"/>
      <c r="P17" s="133"/>
      <c r="Q17" s="133">
        <v>149.11167</v>
      </c>
      <c r="R17" s="133">
        <v>149.11167</v>
      </c>
      <c r="S17" s="133">
        <v>149.11167</v>
      </c>
      <c r="T17" s="133">
        <v>46</v>
      </c>
      <c r="U17" s="133">
        <v>38.982999999999997</v>
      </c>
      <c r="V17" s="133">
        <v>9</v>
      </c>
      <c r="W17" s="133">
        <v>73.019549999999995</v>
      </c>
      <c r="X17" s="133">
        <v>16.95936</v>
      </c>
      <c r="Y17" s="133">
        <v>26.612079999999999</v>
      </c>
      <c r="Z17" s="133">
        <v>98</v>
      </c>
      <c r="AA17" s="133">
        <v>16</v>
      </c>
      <c r="AB17" s="133">
        <v>3.8533499999999998</v>
      </c>
      <c r="AC17" s="133">
        <v>4.1034499999999996</v>
      </c>
      <c r="AD17" s="133">
        <v>43.80059</v>
      </c>
      <c r="AE17" s="133">
        <v>3.2822300000000002</v>
      </c>
      <c r="AF17" s="133">
        <v>3.0992700000000002</v>
      </c>
      <c r="AG17" s="133"/>
      <c r="AH17" s="133"/>
      <c r="AI17" s="133"/>
      <c r="AJ17" s="133"/>
      <c r="AK17" s="133"/>
      <c r="AL17" s="343"/>
      <c r="AM17" s="343">
        <v>85</v>
      </c>
      <c r="AN17" s="343"/>
      <c r="AO17" s="133">
        <v>137.05903000000001</v>
      </c>
      <c r="AP17" s="133">
        <v>10.23541</v>
      </c>
      <c r="AQ17" s="133">
        <v>8</v>
      </c>
      <c r="AR17" s="133">
        <v>1.2644500000000001</v>
      </c>
      <c r="AS17" s="133"/>
      <c r="AT17" s="133">
        <v>0</v>
      </c>
      <c r="AU17" s="133">
        <v>110.41591</v>
      </c>
      <c r="AV17" s="133">
        <v>3.8466300000000002</v>
      </c>
      <c r="AW17" s="133"/>
      <c r="AX17" s="133">
        <v>21.477250000000002</v>
      </c>
      <c r="AY17" s="343">
        <v>110</v>
      </c>
      <c r="AZ17" s="133"/>
      <c r="BA17" s="133"/>
      <c r="BB17" s="133"/>
      <c r="BC17" s="133"/>
      <c r="BD17" s="133"/>
      <c r="BE17" s="133"/>
      <c r="BF17" s="133"/>
      <c r="BG17" s="133">
        <v>178.52956</v>
      </c>
      <c r="BH17" s="133">
        <v>178.52956</v>
      </c>
      <c r="BI17" s="133">
        <v>178.52956</v>
      </c>
      <c r="BJ17" s="133">
        <v>267.79433</v>
      </c>
      <c r="BK17" s="133">
        <v>69.971130000000002</v>
      </c>
      <c r="BL17" s="133">
        <v>34.985570000000003</v>
      </c>
      <c r="BM17" s="133">
        <v>18.082000000000001</v>
      </c>
      <c r="BN17" s="133">
        <v>39.19</v>
      </c>
      <c r="BO17" s="133">
        <v>40.299999999999997</v>
      </c>
      <c r="BP17" s="133">
        <v>5.9</v>
      </c>
      <c r="BQ17" s="133">
        <v>1.27</v>
      </c>
      <c r="BR17" s="343">
        <v>6.8787000000000003</v>
      </c>
      <c r="BS17" s="343">
        <v>15.021509999999999</v>
      </c>
      <c r="BT17" s="343">
        <v>74.838660000000004</v>
      </c>
      <c r="BU17" s="343"/>
      <c r="BV17" s="343"/>
      <c r="BW17" s="343"/>
      <c r="BX17" s="343"/>
      <c r="BY17" s="133">
        <v>0</v>
      </c>
      <c r="BZ17" s="133"/>
      <c r="CA17" s="133">
        <v>194.44479000000001</v>
      </c>
      <c r="CB17" s="133">
        <v>194.44479000000001</v>
      </c>
      <c r="CC17" s="133">
        <v>194.44479000000001</v>
      </c>
      <c r="CD17" s="133">
        <v>291.66717999999997</v>
      </c>
      <c r="CE17" s="133">
        <v>209.70738</v>
      </c>
      <c r="CF17" s="133">
        <v>104.85369</v>
      </c>
      <c r="CG17" s="133">
        <v>184</v>
      </c>
      <c r="CH17" s="133">
        <v>3.2402199999999999</v>
      </c>
      <c r="CI17" s="133">
        <v>170</v>
      </c>
      <c r="CJ17" s="133">
        <v>170</v>
      </c>
      <c r="CK17" s="133">
        <v>217.19309000000001</v>
      </c>
      <c r="CL17" s="133">
        <v>189.51328000000001</v>
      </c>
      <c r="CM17" s="133">
        <v>94.756640000000004</v>
      </c>
      <c r="CN17" s="133"/>
      <c r="CO17" s="133"/>
      <c r="CP17" s="133"/>
      <c r="CQ17" s="133"/>
      <c r="CR17" s="133"/>
      <c r="CS17" s="133"/>
      <c r="CT17" s="133"/>
      <c r="CU17" s="133">
        <v>74.444220000000001</v>
      </c>
      <c r="CV17" s="133">
        <v>16.261299999999999</v>
      </c>
      <c r="CW17" s="133">
        <v>15.73725</v>
      </c>
      <c r="CX17" s="133">
        <v>60.427019999999999</v>
      </c>
      <c r="CY17" s="133">
        <v>6.39</v>
      </c>
      <c r="CZ17" s="133">
        <v>0</v>
      </c>
      <c r="DA17" s="133"/>
      <c r="DB17" s="133"/>
      <c r="DC17" s="133">
        <v>30</v>
      </c>
      <c r="DD17" s="133"/>
      <c r="DE17" s="133">
        <v>13</v>
      </c>
      <c r="DF17" s="133">
        <v>15</v>
      </c>
      <c r="DG17" s="133">
        <v>2.7989999999999999</v>
      </c>
      <c r="DH17" s="133">
        <v>1.4</v>
      </c>
      <c r="DI17" s="133">
        <v>1.2</v>
      </c>
      <c r="DJ17" s="133">
        <v>2.2000000000000002</v>
      </c>
      <c r="DK17" s="133">
        <v>7.2</v>
      </c>
      <c r="DL17" s="133">
        <v>11.143700000000001</v>
      </c>
      <c r="DM17" s="133">
        <v>8</v>
      </c>
      <c r="DN17" s="133">
        <v>10.752689999999999</v>
      </c>
      <c r="DO17" s="133">
        <v>6.4</v>
      </c>
      <c r="DP17" s="133">
        <v>16.617789999999999</v>
      </c>
      <c r="DQ17" s="133">
        <v>3.6</v>
      </c>
      <c r="DR17" s="133">
        <v>6</v>
      </c>
      <c r="DS17" s="133">
        <v>2.8</v>
      </c>
      <c r="DT17" s="133">
        <v>1.5</v>
      </c>
      <c r="DU17" s="133">
        <v>5.6</v>
      </c>
      <c r="DV17" s="133">
        <v>5</v>
      </c>
      <c r="DW17" s="133">
        <v>5.5</v>
      </c>
      <c r="DX17" s="133">
        <v>5.7</v>
      </c>
      <c r="DY17" s="133">
        <v>3.5</v>
      </c>
      <c r="DZ17" s="133">
        <v>2.5</v>
      </c>
      <c r="EA17" s="133">
        <v>10</v>
      </c>
      <c r="EB17" s="133">
        <v>12.218959999999999</v>
      </c>
      <c r="EC17" s="133">
        <v>16.813289999999999</v>
      </c>
      <c r="ED17" s="133">
        <v>19.550339999999998</v>
      </c>
      <c r="EE17" s="133">
        <v>37.57996</v>
      </c>
      <c r="EF17" s="133">
        <v>3.7871000000000001</v>
      </c>
      <c r="EG17" s="133">
        <v>8.33</v>
      </c>
      <c r="EH17" s="133">
        <v>9.6</v>
      </c>
      <c r="EI17" s="133">
        <v>10.752689999999999</v>
      </c>
      <c r="EJ17" s="133">
        <v>15.640269999999999</v>
      </c>
      <c r="EK17" s="133">
        <v>7</v>
      </c>
      <c r="EL17" s="133">
        <v>9</v>
      </c>
      <c r="EM17" s="133">
        <v>0.54</v>
      </c>
      <c r="EN17" s="133">
        <v>1.05</v>
      </c>
      <c r="EO17" s="133">
        <v>5.8620000000000001</v>
      </c>
      <c r="EP17" s="133">
        <v>5.6050000000000004</v>
      </c>
      <c r="EQ17" s="133">
        <v>2.3220000000000001</v>
      </c>
      <c r="ER17" s="133">
        <v>13.291</v>
      </c>
      <c r="ES17" s="133">
        <v>11.162000000000001</v>
      </c>
      <c r="ET17" s="133">
        <v>0.03</v>
      </c>
      <c r="EU17" s="133">
        <v>12.372999999999999</v>
      </c>
      <c r="EV17" s="133">
        <v>22.92</v>
      </c>
      <c r="EW17" s="133"/>
      <c r="EX17" s="133"/>
      <c r="EY17" s="133">
        <v>15.734</v>
      </c>
      <c r="EZ17" s="133"/>
      <c r="FA17" s="133">
        <v>0</v>
      </c>
      <c r="FB17" s="133">
        <v>5.5</v>
      </c>
      <c r="FC17" s="133">
        <v>5.7</v>
      </c>
      <c r="FD17" s="133">
        <v>10.3030303</v>
      </c>
      <c r="FE17" s="133">
        <v>4.5</v>
      </c>
      <c r="FF17" s="133">
        <v>27</v>
      </c>
      <c r="FG17" s="133">
        <v>18</v>
      </c>
      <c r="FH17" s="133">
        <v>7.5</v>
      </c>
      <c r="FI17" s="133">
        <v>0</v>
      </c>
      <c r="FJ17" s="133">
        <v>0</v>
      </c>
      <c r="FK17" s="133">
        <v>6221.81466</v>
      </c>
      <c r="FL17" s="133"/>
      <c r="FM17" s="133"/>
      <c r="FN17" s="133">
        <v>6296.3322399999988</v>
      </c>
      <c r="FO17" s="133">
        <v>6296.3322399999988</v>
      </c>
      <c r="FP17" s="133">
        <v>3576.7065999999995</v>
      </c>
      <c r="FQ17" s="133">
        <v>2431.6016399999994</v>
      </c>
      <c r="FR17" s="133">
        <v>141.33700000000002</v>
      </c>
      <c r="FS17" s="133">
        <v>146.68700000000001</v>
      </c>
      <c r="FT17" s="133">
        <v>3576.7065999999995</v>
      </c>
      <c r="FU17" s="133">
        <v>2135.0909799999995</v>
      </c>
      <c r="FV17" s="133">
        <v>0.03</v>
      </c>
      <c r="FW17" s="133">
        <v>146.68700000000001</v>
      </c>
      <c r="FX17" s="133">
        <v>5858.5145799999982</v>
      </c>
      <c r="FY17" s="133">
        <v>0</v>
      </c>
      <c r="FZ17" s="133">
        <v>296.51065999999997</v>
      </c>
      <c r="GA17" s="133">
        <v>141.30700000000002</v>
      </c>
      <c r="GB17" s="133"/>
      <c r="GC17" s="133">
        <v>437.81765999999999</v>
      </c>
    </row>
    <row r="18" spans="1:185" ht="12.75" x14ac:dyDescent="0.2">
      <c r="A18" s="376"/>
      <c r="B18" s="342" t="str">
        <f>+UPPER(TEXT([1]SINAC!$B$4,"DDD"))</f>
        <v>JUE</v>
      </c>
      <c r="C18" s="71">
        <v>0.29166666666666669</v>
      </c>
      <c r="D18" s="133">
        <v>514.19730000000004</v>
      </c>
      <c r="E18" s="133">
        <v>163.85343</v>
      </c>
      <c r="F18" s="133"/>
      <c r="G18" s="133">
        <v>110</v>
      </c>
      <c r="H18" s="133">
        <v>81.069109999999995</v>
      </c>
      <c r="I18" s="133">
        <v>65.984009999999998</v>
      </c>
      <c r="J18" s="133">
        <v>67.593350000000001</v>
      </c>
      <c r="K18" s="133">
        <v>27.49391</v>
      </c>
      <c r="L18" s="133">
        <v>0.6</v>
      </c>
      <c r="M18" s="133"/>
      <c r="N18" s="133"/>
      <c r="O18" s="133"/>
      <c r="P18" s="133"/>
      <c r="Q18" s="133">
        <v>149.11167</v>
      </c>
      <c r="R18" s="133">
        <v>149.11167</v>
      </c>
      <c r="S18" s="133">
        <v>149.11167</v>
      </c>
      <c r="T18" s="133">
        <v>85</v>
      </c>
      <c r="U18" s="133">
        <v>72.034000000000006</v>
      </c>
      <c r="V18" s="133">
        <v>16.899999999999999</v>
      </c>
      <c r="W18" s="133">
        <v>73.019549999999995</v>
      </c>
      <c r="X18" s="133">
        <v>16.95936</v>
      </c>
      <c r="Y18" s="133">
        <v>69.302769999999995</v>
      </c>
      <c r="Z18" s="133">
        <v>98</v>
      </c>
      <c r="AA18" s="133">
        <v>16</v>
      </c>
      <c r="AB18" s="133">
        <v>3.8533499999999998</v>
      </c>
      <c r="AC18" s="133">
        <v>4.1034499999999996</v>
      </c>
      <c r="AD18" s="133">
        <v>43.80059</v>
      </c>
      <c r="AE18" s="133">
        <v>3.2822300000000002</v>
      </c>
      <c r="AF18" s="133">
        <v>3.0992700000000002</v>
      </c>
      <c r="AG18" s="133"/>
      <c r="AH18" s="133"/>
      <c r="AI18" s="133"/>
      <c r="AJ18" s="133"/>
      <c r="AK18" s="133"/>
      <c r="AL18" s="343"/>
      <c r="AM18" s="343">
        <v>85</v>
      </c>
      <c r="AN18" s="343"/>
      <c r="AO18" s="133">
        <v>138.4384</v>
      </c>
      <c r="AP18" s="133">
        <v>13.511620000000001</v>
      </c>
      <c r="AQ18" s="133">
        <v>8</v>
      </c>
      <c r="AR18" s="133">
        <v>1.4776100000000001</v>
      </c>
      <c r="AS18" s="133"/>
      <c r="AT18" s="133">
        <v>0</v>
      </c>
      <c r="AU18" s="133">
        <v>110.41591</v>
      </c>
      <c r="AV18" s="133">
        <v>3.8466300000000002</v>
      </c>
      <c r="AW18" s="133"/>
      <c r="AX18" s="133">
        <v>21.477250000000002</v>
      </c>
      <c r="AY18" s="343">
        <v>110</v>
      </c>
      <c r="AZ18" s="133"/>
      <c r="BA18" s="133"/>
      <c r="BB18" s="133"/>
      <c r="BC18" s="133"/>
      <c r="BD18" s="133"/>
      <c r="BE18" s="133"/>
      <c r="BF18" s="133"/>
      <c r="BG18" s="133">
        <v>178.52956</v>
      </c>
      <c r="BH18" s="133">
        <v>178.52956</v>
      </c>
      <c r="BI18" s="133">
        <v>178.52956</v>
      </c>
      <c r="BJ18" s="133">
        <v>267.79433</v>
      </c>
      <c r="BK18" s="133">
        <v>69.971130000000002</v>
      </c>
      <c r="BL18" s="133">
        <v>34.985570000000003</v>
      </c>
      <c r="BM18" s="133">
        <v>26.712</v>
      </c>
      <c r="BN18" s="133">
        <v>39.19</v>
      </c>
      <c r="BO18" s="133">
        <v>40.299999999999997</v>
      </c>
      <c r="BP18" s="133">
        <v>5.9</v>
      </c>
      <c r="BQ18" s="133">
        <v>1.27</v>
      </c>
      <c r="BR18" s="343">
        <v>6.8787000000000003</v>
      </c>
      <c r="BS18" s="343">
        <v>15.021509999999999</v>
      </c>
      <c r="BT18" s="343">
        <v>25.603909999999999</v>
      </c>
      <c r="BU18" s="343"/>
      <c r="BV18" s="343"/>
      <c r="BW18" s="343"/>
      <c r="BX18" s="343"/>
      <c r="BY18" s="133">
        <v>73.401079999999993</v>
      </c>
      <c r="BZ18" s="133"/>
      <c r="CA18" s="133">
        <v>194.44479000000001</v>
      </c>
      <c r="CB18" s="133">
        <v>194.44479000000001</v>
      </c>
      <c r="CC18" s="133">
        <v>194.44479000000001</v>
      </c>
      <c r="CD18" s="133">
        <v>291.66717999999997</v>
      </c>
      <c r="CE18" s="133">
        <v>209.70738</v>
      </c>
      <c r="CF18" s="133">
        <v>104.85369</v>
      </c>
      <c r="CG18" s="133">
        <v>110.54248</v>
      </c>
      <c r="CH18" s="133">
        <v>3.2402199999999999</v>
      </c>
      <c r="CI18" s="133">
        <v>170</v>
      </c>
      <c r="CJ18" s="133">
        <v>170</v>
      </c>
      <c r="CK18" s="133">
        <v>217.19309000000001</v>
      </c>
      <c r="CL18" s="133">
        <v>189.51328000000001</v>
      </c>
      <c r="CM18" s="133">
        <v>94.756640000000004</v>
      </c>
      <c r="CN18" s="133"/>
      <c r="CO18" s="133"/>
      <c r="CP18" s="133"/>
      <c r="CQ18" s="133"/>
      <c r="CR18" s="133"/>
      <c r="CS18" s="133"/>
      <c r="CT18" s="133"/>
      <c r="CU18" s="133">
        <v>113.10133</v>
      </c>
      <c r="CV18" s="133">
        <v>16.261299999999999</v>
      </c>
      <c r="CW18" s="133">
        <v>15.73725</v>
      </c>
      <c r="CX18" s="133">
        <v>60.427019999999999</v>
      </c>
      <c r="CY18" s="133">
        <v>6.39</v>
      </c>
      <c r="CZ18" s="133">
        <v>0</v>
      </c>
      <c r="DA18" s="133"/>
      <c r="DB18" s="133"/>
      <c r="DC18" s="133">
        <v>30</v>
      </c>
      <c r="DD18" s="133"/>
      <c r="DE18" s="133">
        <v>13</v>
      </c>
      <c r="DF18" s="133">
        <v>15</v>
      </c>
      <c r="DG18" s="133">
        <v>2.7989999999999999</v>
      </c>
      <c r="DH18" s="133">
        <v>1.4</v>
      </c>
      <c r="DI18" s="133">
        <v>1.2</v>
      </c>
      <c r="DJ18" s="133">
        <v>2.2000000000000002</v>
      </c>
      <c r="DK18" s="133">
        <v>7.2</v>
      </c>
      <c r="DL18" s="133">
        <v>11.143700000000001</v>
      </c>
      <c r="DM18" s="133">
        <v>8</v>
      </c>
      <c r="DN18" s="133">
        <v>10.752689999999999</v>
      </c>
      <c r="DO18" s="133">
        <v>6.4</v>
      </c>
      <c r="DP18" s="133">
        <v>16.617789999999999</v>
      </c>
      <c r="DQ18" s="133">
        <v>3.6</v>
      </c>
      <c r="DR18" s="133">
        <v>6</v>
      </c>
      <c r="DS18" s="133">
        <v>2.8</v>
      </c>
      <c r="DT18" s="133">
        <v>1.5</v>
      </c>
      <c r="DU18" s="133">
        <v>5.6</v>
      </c>
      <c r="DV18" s="133">
        <v>5</v>
      </c>
      <c r="DW18" s="133">
        <v>5.5</v>
      </c>
      <c r="DX18" s="133">
        <v>5.7</v>
      </c>
      <c r="DY18" s="133">
        <v>3.5</v>
      </c>
      <c r="DZ18" s="133">
        <v>2.5</v>
      </c>
      <c r="EA18" s="133">
        <v>10</v>
      </c>
      <c r="EB18" s="133">
        <v>12.218959999999999</v>
      </c>
      <c r="EC18" s="133">
        <v>16.813289999999999</v>
      </c>
      <c r="ED18" s="133">
        <v>19.550339999999998</v>
      </c>
      <c r="EE18" s="133">
        <v>37.57996</v>
      </c>
      <c r="EF18" s="133">
        <v>3.7871000000000001</v>
      </c>
      <c r="EG18" s="133">
        <v>8.33</v>
      </c>
      <c r="EH18" s="133">
        <v>9.6</v>
      </c>
      <c r="EI18" s="133">
        <v>10.752689999999999</v>
      </c>
      <c r="EJ18" s="133">
        <v>15.640269999999999</v>
      </c>
      <c r="EK18" s="133">
        <v>7</v>
      </c>
      <c r="EL18" s="133">
        <v>9</v>
      </c>
      <c r="EM18" s="133">
        <v>0.54</v>
      </c>
      <c r="EN18" s="133">
        <v>1.05</v>
      </c>
      <c r="EO18" s="133">
        <v>8.4429999999999996</v>
      </c>
      <c r="EP18" s="133">
        <v>8.1579999999999995</v>
      </c>
      <c r="EQ18" s="133">
        <v>4.3049999999999997</v>
      </c>
      <c r="ER18" s="133">
        <v>16.006</v>
      </c>
      <c r="ES18" s="133">
        <v>13.282999999999999</v>
      </c>
      <c r="ET18" s="133">
        <v>0.06</v>
      </c>
      <c r="EU18" s="133">
        <v>12.398</v>
      </c>
      <c r="EV18" s="133">
        <v>23.36</v>
      </c>
      <c r="EW18" s="133"/>
      <c r="EX18" s="133"/>
      <c r="EY18" s="133">
        <v>14.523</v>
      </c>
      <c r="EZ18" s="133"/>
      <c r="FA18" s="133">
        <v>0</v>
      </c>
      <c r="FB18" s="133">
        <v>5.5</v>
      </c>
      <c r="FC18" s="133">
        <v>5.7</v>
      </c>
      <c r="FD18" s="133">
        <v>10.283479959999999</v>
      </c>
      <c r="FE18" s="133">
        <v>4.5</v>
      </c>
      <c r="FF18" s="133">
        <v>27</v>
      </c>
      <c r="FG18" s="133">
        <v>18</v>
      </c>
      <c r="FH18" s="133">
        <v>7.5</v>
      </c>
      <c r="FI18" s="133">
        <v>0</v>
      </c>
      <c r="FJ18" s="133">
        <v>0</v>
      </c>
      <c r="FK18" s="133">
        <v>6343.1842699999997</v>
      </c>
      <c r="FL18" s="133"/>
      <c r="FM18" s="133"/>
      <c r="FN18" s="133">
        <v>6404.8020399999996</v>
      </c>
      <c r="FO18" s="133">
        <v>6404.8020399999996</v>
      </c>
      <c r="FP18" s="133">
        <v>3576.7065999999995</v>
      </c>
      <c r="FQ18" s="133">
        <v>2440.2534399999995</v>
      </c>
      <c r="FR18" s="133">
        <v>234.00099999999998</v>
      </c>
      <c r="FS18" s="133">
        <v>153.84099999999998</v>
      </c>
      <c r="FT18" s="133">
        <v>3576.7065999999995</v>
      </c>
      <c r="FU18" s="133">
        <v>2119.5764499999996</v>
      </c>
      <c r="FV18" s="133">
        <v>0.06</v>
      </c>
      <c r="FW18" s="133">
        <v>153.84099999999998</v>
      </c>
      <c r="FX18" s="133">
        <v>5850.1840499999998</v>
      </c>
      <c r="FY18" s="133">
        <v>0</v>
      </c>
      <c r="FZ18" s="133">
        <v>320.67698999999999</v>
      </c>
      <c r="GA18" s="133">
        <v>233.94099999999997</v>
      </c>
      <c r="GB18" s="133"/>
      <c r="GC18" s="133">
        <v>554.61798999999996</v>
      </c>
    </row>
    <row r="19" spans="1:185" ht="12.75" x14ac:dyDescent="0.2">
      <c r="A19" s="376"/>
      <c r="B19" s="342" t="str">
        <f>+UPPER(TEXT([1]SINAC!$B$4,"DDD"))</f>
        <v>JUE</v>
      </c>
      <c r="C19" s="71">
        <v>0.3125</v>
      </c>
      <c r="D19" s="133">
        <v>535.97685999999999</v>
      </c>
      <c r="E19" s="133">
        <v>170.79366999999999</v>
      </c>
      <c r="F19" s="133"/>
      <c r="G19" s="133">
        <v>110</v>
      </c>
      <c r="H19" s="133">
        <v>59.628540000000001</v>
      </c>
      <c r="I19" s="133">
        <v>59.415019999999998</v>
      </c>
      <c r="J19" s="133">
        <v>60.864139999999999</v>
      </c>
      <c r="K19" s="133">
        <v>24.756769999999999</v>
      </c>
      <c r="L19" s="133">
        <v>0.6</v>
      </c>
      <c r="M19" s="133"/>
      <c r="N19" s="133"/>
      <c r="O19" s="133"/>
      <c r="P19" s="133"/>
      <c r="Q19" s="133">
        <v>158.72166999999999</v>
      </c>
      <c r="R19" s="133">
        <v>158.72166999999999</v>
      </c>
      <c r="S19" s="133">
        <v>158.72166999999999</v>
      </c>
      <c r="T19" s="133">
        <v>113</v>
      </c>
      <c r="U19" s="133">
        <v>97.716999999999999</v>
      </c>
      <c r="V19" s="133">
        <v>19.559999999999999</v>
      </c>
      <c r="W19" s="133">
        <v>73.019549999999995</v>
      </c>
      <c r="X19" s="133">
        <v>16.95936</v>
      </c>
      <c r="Y19" s="133">
        <v>85</v>
      </c>
      <c r="Z19" s="133">
        <v>98</v>
      </c>
      <c r="AA19" s="133">
        <v>16</v>
      </c>
      <c r="AB19" s="133">
        <v>3.8533499999999998</v>
      </c>
      <c r="AC19" s="133">
        <v>4.1034499999999996</v>
      </c>
      <c r="AD19" s="133">
        <v>43.80059</v>
      </c>
      <c r="AE19" s="133">
        <v>3.2822300000000002</v>
      </c>
      <c r="AF19" s="133">
        <v>3.0992700000000002</v>
      </c>
      <c r="AG19" s="133"/>
      <c r="AH19" s="133"/>
      <c r="AI19" s="133"/>
      <c r="AJ19" s="133"/>
      <c r="AK19" s="133"/>
      <c r="AL19" s="343"/>
      <c r="AM19" s="343">
        <v>85</v>
      </c>
      <c r="AN19" s="343"/>
      <c r="AO19" s="133">
        <v>157.31394</v>
      </c>
      <c r="AP19" s="133">
        <v>38.914850000000001</v>
      </c>
      <c r="AQ19" s="133">
        <v>8</v>
      </c>
      <c r="AR19" s="133">
        <v>3.1304099999999999</v>
      </c>
      <c r="AS19" s="133"/>
      <c r="AT19" s="133">
        <v>0</v>
      </c>
      <c r="AU19" s="133">
        <v>110.41591</v>
      </c>
      <c r="AV19" s="133">
        <v>3.8466300000000002</v>
      </c>
      <c r="AW19" s="133"/>
      <c r="AX19" s="133">
        <v>21.477250000000002</v>
      </c>
      <c r="AY19" s="343">
        <v>110</v>
      </c>
      <c r="AZ19" s="133"/>
      <c r="BA19" s="133"/>
      <c r="BB19" s="133"/>
      <c r="BC19" s="133"/>
      <c r="BD19" s="133"/>
      <c r="BE19" s="133"/>
      <c r="BF19" s="133"/>
      <c r="BG19" s="133">
        <v>178.52956</v>
      </c>
      <c r="BH19" s="133">
        <v>178.52956</v>
      </c>
      <c r="BI19" s="133">
        <v>178.52956</v>
      </c>
      <c r="BJ19" s="133">
        <v>267.79433</v>
      </c>
      <c r="BK19" s="133">
        <v>69.971130000000002</v>
      </c>
      <c r="BL19" s="133">
        <v>34.985570000000003</v>
      </c>
      <c r="BM19" s="133">
        <v>31.931999999999999</v>
      </c>
      <c r="BN19" s="133">
        <v>52.8</v>
      </c>
      <c r="BO19" s="133">
        <v>51.19</v>
      </c>
      <c r="BP19" s="133">
        <v>8.24</v>
      </c>
      <c r="BQ19" s="133">
        <v>1.98</v>
      </c>
      <c r="BR19" s="343">
        <v>6.8787000000000003</v>
      </c>
      <c r="BS19" s="343">
        <v>15.021509999999999</v>
      </c>
      <c r="BT19" s="343">
        <v>15.95368</v>
      </c>
      <c r="BU19" s="343"/>
      <c r="BV19" s="343"/>
      <c r="BW19" s="343"/>
      <c r="BX19" s="343"/>
      <c r="BY19" s="133">
        <v>73.034559999999999</v>
      </c>
      <c r="BZ19" s="133"/>
      <c r="CA19" s="133">
        <v>194.44479000000001</v>
      </c>
      <c r="CB19" s="133">
        <v>194.44479000000001</v>
      </c>
      <c r="CC19" s="133">
        <v>194.44479000000001</v>
      </c>
      <c r="CD19" s="133">
        <v>291.66717999999997</v>
      </c>
      <c r="CE19" s="133">
        <v>209.70738</v>
      </c>
      <c r="CF19" s="133">
        <v>104.85369</v>
      </c>
      <c r="CG19" s="133">
        <v>86.95496</v>
      </c>
      <c r="CH19" s="133">
        <v>3.2402199999999999</v>
      </c>
      <c r="CI19" s="133">
        <v>170</v>
      </c>
      <c r="CJ19" s="133">
        <v>170</v>
      </c>
      <c r="CK19" s="133">
        <v>217.19309000000001</v>
      </c>
      <c r="CL19" s="133">
        <v>189.51328000000001</v>
      </c>
      <c r="CM19" s="133">
        <v>94.756640000000004</v>
      </c>
      <c r="CN19" s="133"/>
      <c r="CO19" s="133"/>
      <c r="CP19" s="133"/>
      <c r="CQ19" s="133"/>
      <c r="CR19" s="133"/>
      <c r="CS19" s="133"/>
      <c r="CT19" s="133"/>
      <c r="CU19" s="133">
        <v>113.10133</v>
      </c>
      <c r="CV19" s="133">
        <v>30.837759999999999</v>
      </c>
      <c r="CW19" s="133">
        <v>15.73725</v>
      </c>
      <c r="CX19" s="133">
        <v>60.427019999999999</v>
      </c>
      <c r="CY19" s="133">
        <v>6.39</v>
      </c>
      <c r="CZ19" s="133">
        <v>0</v>
      </c>
      <c r="DA19" s="133"/>
      <c r="DB19" s="133"/>
      <c r="DC19" s="133">
        <v>30</v>
      </c>
      <c r="DD19" s="133"/>
      <c r="DE19" s="133">
        <v>13</v>
      </c>
      <c r="DF19" s="133">
        <v>15</v>
      </c>
      <c r="DG19" s="133">
        <v>2.7989999999999999</v>
      </c>
      <c r="DH19" s="133">
        <v>1.4</v>
      </c>
      <c r="DI19" s="133">
        <v>1.2</v>
      </c>
      <c r="DJ19" s="133">
        <v>2.2000000000000002</v>
      </c>
      <c r="DK19" s="133">
        <v>7.2</v>
      </c>
      <c r="DL19" s="133">
        <v>11.143700000000001</v>
      </c>
      <c r="DM19" s="133">
        <v>8</v>
      </c>
      <c r="DN19" s="133">
        <v>10.752689999999999</v>
      </c>
      <c r="DO19" s="133">
        <v>6.4</v>
      </c>
      <c r="DP19" s="133">
        <v>16.617789999999999</v>
      </c>
      <c r="DQ19" s="133">
        <v>3.6</v>
      </c>
      <c r="DR19" s="133">
        <v>6</v>
      </c>
      <c r="DS19" s="133">
        <v>2.8</v>
      </c>
      <c r="DT19" s="133">
        <v>1.5</v>
      </c>
      <c r="DU19" s="133">
        <v>5.6</v>
      </c>
      <c r="DV19" s="133">
        <v>5</v>
      </c>
      <c r="DW19" s="133">
        <v>5.5</v>
      </c>
      <c r="DX19" s="133">
        <v>5.7</v>
      </c>
      <c r="DY19" s="133">
        <v>3.5</v>
      </c>
      <c r="DZ19" s="133">
        <v>2.5</v>
      </c>
      <c r="EA19" s="133">
        <v>10</v>
      </c>
      <c r="EB19" s="133">
        <v>12.218959999999999</v>
      </c>
      <c r="EC19" s="133">
        <v>16.813289999999999</v>
      </c>
      <c r="ED19" s="133">
        <v>19.550339999999998</v>
      </c>
      <c r="EE19" s="133">
        <v>37.57996</v>
      </c>
      <c r="EF19" s="133">
        <v>7.1818200000000001</v>
      </c>
      <c r="EG19" s="133">
        <v>8.33</v>
      </c>
      <c r="EH19" s="133">
        <v>9.6</v>
      </c>
      <c r="EI19" s="133">
        <v>10.752689999999999</v>
      </c>
      <c r="EJ19" s="133">
        <v>15.640269999999999</v>
      </c>
      <c r="EK19" s="133">
        <v>7</v>
      </c>
      <c r="EL19" s="133">
        <v>9</v>
      </c>
      <c r="EM19" s="133">
        <v>0.54</v>
      </c>
      <c r="EN19" s="133">
        <v>1.05</v>
      </c>
      <c r="EO19" s="133">
        <v>10.778</v>
      </c>
      <c r="EP19" s="133">
        <v>10.42</v>
      </c>
      <c r="EQ19" s="133">
        <v>8.2129999999999992</v>
      </c>
      <c r="ER19" s="133">
        <v>16.88</v>
      </c>
      <c r="ES19" s="133">
        <v>14.000999999999999</v>
      </c>
      <c r="ET19" s="133">
        <v>0.08</v>
      </c>
      <c r="EU19" s="133">
        <v>12.507</v>
      </c>
      <c r="EV19" s="133">
        <v>24.08</v>
      </c>
      <c r="EW19" s="133"/>
      <c r="EX19" s="133"/>
      <c r="EY19" s="133">
        <v>13.712999999999999</v>
      </c>
      <c r="EZ19" s="133"/>
      <c r="FA19" s="133">
        <v>0.5</v>
      </c>
      <c r="FB19" s="133">
        <v>5.5</v>
      </c>
      <c r="FC19" s="133">
        <v>5.7</v>
      </c>
      <c r="FD19" s="133">
        <v>10.29325513</v>
      </c>
      <c r="FE19" s="133">
        <v>4.5</v>
      </c>
      <c r="FF19" s="133">
        <v>27</v>
      </c>
      <c r="FG19" s="133">
        <v>18</v>
      </c>
      <c r="FH19" s="133">
        <v>7.5</v>
      </c>
      <c r="FI19" s="133">
        <v>0</v>
      </c>
      <c r="FJ19" s="133">
        <v>0</v>
      </c>
      <c r="FK19" s="133">
        <v>6518.3822799999998</v>
      </c>
      <c r="FL19" s="133"/>
      <c r="FM19" s="133"/>
      <c r="FN19" s="133">
        <v>6570.1206399999983</v>
      </c>
      <c r="FO19" s="133">
        <v>6570.1206399999983</v>
      </c>
      <c r="FP19" s="133">
        <v>3605.5365999999995</v>
      </c>
      <c r="FQ19" s="133">
        <v>2477.4930399999994</v>
      </c>
      <c r="FR19" s="133">
        <v>303.02099999999996</v>
      </c>
      <c r="FS19" s="133">
        <v>184.06999999999996</v>
      </c>
      <c r="FT19" s="133">
        <v>3605.5365999999995</v>
      </c>
      <c r="FU19" s="133">
        <v>2166.8327999999992</v>
      </c>
      <c r="FV19" s="133">
        <v>0.08</v>
      </c>
      <c r="FW19" s="133">
        <v>184.06999999999996</v>
      </c>
      <c r="FX19" s="133">
        <v>5956.5193999999983</v>
      </c>
      <c r="FY19" s="133">
        <v>0</v>
      </c>
      <c r="FZ19" s="133">
        <v>310.66023999999999</v>
      </c>
      <c r="GA19" s="133">
        <v>302.94099999999997</v>
      </c>
      <c r="GB19" s="133"/>
      <c r="GC19" s="133">
        <v>613.60123999999996</v>
      </c>
    </row>
    <row r="20" spans="1:185" ht="12.75" x14ac:dyDescent="0.2">
      <c r="A20" s="376"/>
      <c r="B20" s="346" t="str">
        <f>+UPPER(TEXT([1]SINAC!$B$4,"DDD"))</f>
        <v>JUE</v>
      </c>
      <c r="C20" s="75">
        <v>0.33333333333333331</v>
      </c>
      <c r="D20" s="140">
        <v>525.65989000000002</v>
      </c>
      <c r="E20" s="140">
        <v>167.50608</v>
      </c>
      <c r="F20" s="140"/>
      <c r="G20" s="140">
        <v>110</v>
      </c>
      <c r="H20" s="140">
        <v>59.628540000000001</v>
      </c>
      <c r="I20" s="140">
        <v>61.31279</v>
      </c>
      <c r="J20" s="140">
        <v>62.808199999999999</v>
      </c>
      <c r="K20" s="140">
        <v>25.547519999999999</v>
      </c>
      <c r="L20" s="140">
        <v>0.6</v>
      </c>
      <c r="M20" s="140"/>
      <c r="N20" s="140"/>
      <c r="O20" s="140"/>
      <c r="P20" s="140"/>
      <c r="Q20" s="140">
        <v>158.72166999999999</v>
      </c>
      <c r="R20" s="140">
        <v>158.72166999999999</v>
      </c>
      <c r="S20" s="140">
        <v>158.72166999999999</v>
      </c>
      <c r="T20" s="140">
        <v>127</v>
      </c>
      <c r="U20" s="140">
        <v>101.998</v>
      </c>
      <c r="V20" s="140">
        <v>32</v>
      </c>
      <c r="W20" s="140">
        <v>73.019549999999995</v>
      </c>
      <c r="X20" s="140">
        <v>16.95936</v>
      </c>
      <c r="Y20" s="140">
        <v>77.223849999999999</v>
      </c>
      <c r="Z20" s="140">
        <v>98</v>
      </c>
      <c r="AA20" s="140">
        <v>16</v>
      </c>
      <c r="AB20" s="140">
        <v>3.8533499999999998</v>
      </c>
      <c r="AC20" s="140">
        <v>4.1034499999999996</v>
      </c>
      <c r="AD20" s="140">
        <v>43.80059</v>
      </c>
      <c r="AE20" s="140">
        <v>3.2822300000000002</v>
      </c>
      <c r="AF20" s="140">
        <v>3.0992700000000002</v>
      </c>
      <c r="AG20" s="140"/>
      <c r="AH20" s="140"/>
      <c r="AI20" s="140"/>
      <c r="AJ20" s="140"/>
      <c r="AK20" s="140"/>
      <c r="AL20" s="140"/>
      <c r="AM20" s="140">
        <v>85</v>
      </c>
      <c r="AN20" s="140"/>
      <c r="AO20" s="140">
        <v>166.67013</v>
      </c>
      <c r="AP20" s="140">
        <v>49.531739999999999</v>
      </c>
      <c r="AQ20" s="140">
        <v>8</v>
      </c>
      <c r="AR20" s="140">
        <v>3.82117</v>
      </c>
      <c r="AS20" s="140"/>
      <c r="AT20" s="140">
        <v>0</v>
      </c>
      <c r="AU20" s="140">
        <v>110.41591</v>
      </c>
      <c r="AV20" s="140">
        <v>3.8466300000000002</v>
      </c>
      <c r="AW20" s="140"/>
      <c r="AX20" s="140">
        <v>21.477250000000002</v>
      </c>
      <c r="AY20" s="140">
        <v>110</v>
      </c>
      <c r="AZ20" s="140"/>
      <c r="BA20" s="140"/>
      <c r="BB20" s="140"/>
      <c r="BC20" s="140"/>
      <c r="BD20" s="140"/>
      <c r="BE20" s="140"/>
      <c r="BF20" s="140"/>
      <c r="BG20" s="140">
        <v>178.51884999999999</v>
      </c>
      <c r="BH20" s="140">
        <v>178.51884999999999</v>
      </c>
      <c r="BI20" s="140">
        <v>178.51884999999999</v>
      </c>
      <c r="BJ20" s="140">
        <v>267.77828</v>
      </c>
      <c r="BK20" s="140">
        <v>69.971130000000002</v>
      </c>
      <c r="BL20" s="140">
        <v>34.985570000000003</v>
      </c>
      <c r="BM20" s="140">
        <v>34.116999999999997</v>
      </c>
      <c r="BN20" s="140">
        <v>52.8</v>
      </c>
      <c r="BO20" s="140">
        <v>51.19</v>
      </c>
      <c r="BP20" s="140">
        <v>8.24</v>
      </c>
      <c r="BQ20" s="140">
        <v>1.98</v>
      </c>
      <c r="BR20" s="140">
        <v>6.8787000000000003</v>
      </c>
      <c r="BS20" s="140">
        <v>15.021509999999999</v>
      </c>
      <c r="BT20" s="140">
        <v>15.353120000000001</v>
      </c>
      <c r="BU20" s="140"/>
      <c r="BV20" s="140"/>
      <c r="BW20" s="140"/>
      <c r="BX20" s="140"/>
      <c r="BY20" s="140">
        <v>72.240920000000003</v>
      </c>
      <c r="BZ20" s="140"/>
      <c r="CA20" s="140">
        <v>194.44479000000001</v>
      </c>
      <c r="CB20" s="140">
        <v>194.44479000000001</v>
      </c>
      <c r="CC20" s="140">
        <v>194.44479000000001</v>
      </c>
      <c r="CD20" s="140">
        <v>291.66717999999997</v>
      </c>
      <c r="CE20" s="140">
        <v>209.70738</v>
      </c>
      <c r="CF20" s="140">
        <v>104.85369</v>
      </c>
      <c r="CG20" s="140">
        <v>66.018420000000006</v>
      </c>
      <c r="CH20" s="140">
        <v>3.2402199999999999</v>
      </c>
      <c r="CI20" s="140">
        <v>170</v>
      </c>
      <c r="CJ20" s="140">
        <v>170</v>
      </c>
      <c r="CK20" s="140">
        <v>217.19309000000001</v>
      </c>
      <c r="CL20" s="140">
        <v>189.51328000000001</v>
      </c>
      <c r="CM20" s="140">
        <v>94.756640000000004</v>
      </c>
      <c r="CN20" s="140"/>
      <c r="CO20" s="140"/>
      <c r="CP20" s="140"/>
      <c r="CQ20" s="140"/>
      <c r="CR20" s="140"/>
      <c r="CS20" s="140"/>
      <c r="CT20" s="140"/>
      <c r="CU20" s="140">
        <v>113.10133</v>
      </c>
      <c r="CV20" s="140">
        <v>54.205739999999999</v>
      </c>
      <c r="CW20" s="140">
        <v>15.73725</v>
      </c>
      <c r="CX20" s="140">
        <v>60.427019999999999</v>
      </c>
      <c r="CY20" s="140">
        <v>6.39</v>
      </c>
      <c r="CZ20" s="140">
        <v>0</v>
      </c>
      <c r="DA20" s="140"/>
      <c r="DB20" s="140"/>
      <c r="DC20" s="140">
        <v>30</v>
      </c>
      <c r="DD20" s="140"/>
      <c r="DE20" s="140">
        <v>13</v>
      </c>
      <c r="DF20" s="140">
        <v>15</v>
      </c>
      <c r="DG20" s="140">
        <v>2.7989999999999999</v>
      </c>
      <c r="DH20" s="140">
        <v>1.4</v>
      </c>
      <c r="DI20" s="140">
        <v>1.2</v>
      </c>
      <c r="DJ20" s="140">
        <v>2.2000000000000002</v>
      </c>
      <c r="DK20" s="140">
        <v>7.2</v>
      </c>
      <c r="DL20" s="140">
        <v>11.143700000000001</v>
      </c>
      <c r="DM20" s="140">
        <v>8</v>
      </c>
      <c r="DN20" s="140">
        <v>10.752689999999999</v>
      </c>
      <c r="DO20" s="140">
        <v>6.4</v>
      </c>
      <c r="DP20" s="140">
        <v>16.617789999999999</v>
      </c>
      <c r="DQ20" s="140">
        <v>3.6</v>
      </c>
      <c r="DR20" s="140">
        <v>6</v>
      </c>
      <c r="DS20" s="140">
        <v>2.8</v>
      </c>
      <c r="DT20" s="140">
        <v>1.5</v>
      </c>
      <c r="DU20" s="140">
        <v>5.6</v>
      </c>
      <c r="DV20" s="140">
        <v>5</v>
      </c>
      <c r="DW20" s="140">
        <v>5.5</v>
      </c>
      <c r="DX20" s="140">
        <v>5.7</v>
      </c>
      <c r="DY20" s="140">
        <v>3.5</v>
      </c>
      <c r="DZ20" s="140">
        <v>2.5</v>
      </c>
      <c r="EA20" s="140">
        <v>10</v>
      </c>
      <c r="EB20" s="140">
        <v>12.218959999999999</v>
      </c>
      <c r="EC20" s="140">
        <v>16.813289999999999</v>
      </c>
      <c r="ED20" s="140">
        <v>19.550339999999998</v>
      </c>
      <c r="EE20" s="140">
        <v>37.57996</v>
      </c>
      <c r="EF20" s="140">
        <v>12.624000000000001</v>
      </c>
      <c r="EG20" s="140">
        <v>8.33</v>
      </c>
      <c r="EH20" s="140">
        <v>9.6</v>
      </c>
      <c r="EI20" s="140">
        <v>10.752689999999999</v>
      </c>
      <c r="EJ20" s="140">
        <v>15.640269999999999</v>
      </c>
      <c r="EK20" s="140">
        <v>7</v>
      </c>
      <c r="EL20" s="140">
        <v>9</v>
      </c>
      <c r="EM20" s="140">
        <v>0.54</v>
      </c>
      <c r="EN20" s="140">
        <v>1.05</v>
      </c>
      <c r="EO20" s="140">
        <v>12.936</v>
      </c>
      <c r="EP20" s="140">
        <v>12.411</v>
      </c>
      <c r="EQ20" s="140">
        <v>15.407999999999999</v>
      </c>
      <c r="ER20" s="140">
        <v>17.486000000000001</v>
      </c>
      <c r="ES20" s="140">
        <v>14.257</v>
      </c>
      <c r="ET20" s="140">
        <v>0.12</v>
      </c>
      <c r="EU20" s="140">
        <v>12.771000000000001</v>
      </c>
      <c r="EV20" s="140">
        <v>25.49</v>
      </c>
      <c r="EW20" s="140"/>
      <c r="EX20" s="140"/>
      <c r="EY20" s="140">
        <v>13.02</v>
      </c>
      <c r="EZ20" s="140"/>
      <c r="FA20" s="140">
        <v>0.5</v>
      </c>
      <c r="FB20" s="140">
        <v>5.5</v>
      </c>
      <c r="FC20" s="140">
        <v>5.7</v>
      </c>
      <c r="FD20" s="140">
        <v>10.371456500000001</v>
      </c>
      <c r="FE20" s="140">
        <v>4.5</v>
      </c>
      <c r="FF20" s="140">
        <v>27</v>
      </c>
      <c r="FG20" s="140">
        <v>18</v>
      </c>
      <c r="FH20" s="140">
        <v>7.5</v>
      </c>
      <c r="FI20" s="140">
        <v>0</v>
      </c>
      <c r="FJ20" s="140">
        <v>0</v>
      </c>
      <c r="FK20" s="140">
        <v>6581.75036</v>
      </c>
      <c r="FL20" s="140"/>
      <c r="FM20" s="140"/>
      <c r="FN20" s="140">
        <v>6626.6005899999982</v>
      </c>
      <c r="FO20" s="140">
        <v>6626.6005899999982</v>
      </c>
      <c r="FP20" s="140">
        <v>3605.4884199999992</v>
      </c>
      <c r="FQ20" s="140">
        <v>2487.8881699999993</v>
      </c>
      <c r="FR20" s="140">
        <v>335.733</v>
      </c>
      <c r="FS20" s="140">
        <v>197.49100000000001</v>
      </c>
      <c r="FT20" s="140">
        <v>3605.4884199999992</v>
      </c>
      <c r="FU20" s="140">
        <v>2178.6221299999997</v>
      </c>
      <c r="FV20" s="140">
        <v>0.12</v>
      </c>
      <c r="FW20" s="140">
        <v>197.49100000000001</v>
      </c>
      <c r="FX20" s="140">
        <v>5981.7215499999993</v>
      </c>
      <c r="FY20" s="140">
        <v>0</v>
      </c>
      <c r="FZ20" s="140">
        <v>309.26604000000003</v>
      </c>
      <c r="GA20" s="140">
        <v>335.613</v>
      </c>
      <c r="GB20" s="140"/>
      <c r="GC20" s="140">
        <v>644.87904000000003</v>
      </c>
    </row>
    <row r="21" spans="1:185" ht="12.75" x14ac:dyDescent="0.2">
      <c r="A21" s="376"/>
      <c r="B21" s="342" t="str">
        <f>+UPPER(TEXT([1]SINAC!$B$4,"DDD"))</f>
        <v>JUE</v>
      </c>
      <c r="C21" s="71">
        <v>0.35416666666666669</v>
      </c>
      <c r="D21" s="133">
        <v>606.06573000000003</v>
      </c>
      <c r="E21" s="133">
        <v>193.12809999999999</v>
      </c>
      <c r="F21" s="133"/>
      <c r="G21" s="133">
        <v>110</v>
      </c>
      <c r="H21" s="133">
        <v>59.628540000000001</v>
      </c>
      <c r="I21" s="133">
        <v>59.415019999999998</v>
      </c>
      <c r="J21" s="133">
        <v>60.864139999999999</v>
      </c>
      <c r="K21" s="133">
        <v>24.756769999999999</v>
      </c>
      <c r="L21" s="133">
        <v>0.6</v>
      </c>
      <c r="M21" s="133"/>
      <c r="N21" s="133"/>
      <c r="O21" s="133"/>
      <c r="P21" s="133"/>
      <c r="Q21" s="133">
        <v>158.72166999999999</v>
      </c>
      <c r="R21" s="133">
        <v>158.72166999999999</v>
      </c>
      <c r="S21" s="133">
        <v>158.72166999999999</v>
      </c>
      <c r="T21" s="133">
        <v>135</v>
      </c>
      <c r="U21" s="133">
        <v>105.042</v>
      </c>
      <c r="V21" s="133">
        <v>54</v>
      </c>
      <c r="W21" s="133">
        <v>73.019549999999995</v>
      </c>
      <c r="X21" s="133">
        <v>16.95936</v>
      </c>
      <c r="Y21" s="133">
        <v>95.675160000000005</v>
      </c>
      <c r="Z21" s="133">
        <v>98</v>
      </c>
      <c r="AA21" s="133">
        <v>16</v>
      </c>
      <c r="AB21" s="133">
        <v>3.8533499999999998</v>
      </c>
      <c r="AC21" s="133">
        <v>4.1034499999999996</v>
      </c>
      <c r="AD21" s="133">
        <v>43.80059</v>
      </c>
      <c r="AE21" s="133">
        <v>3.2822300000000002</v>
      </c>
      <c r="AF21" s="133">
        <v>3.0992700000000002</v>
      </c>
      <c r="AG21" s="133"/>
      <c r="AH21" s="133"/>
      <c r="AI21" s="133"/>
      <c r="AJ21" s="133"/>
      <c r="AK21" s="133"/>
      <c r="AL21" s="133"/>
      <c r="AM21" s="133">
        <v>85</v>
      </c>
      <c r="AN21" s="133"/>
      <c r="AO21" s="133">
        <v>162.64243999999999</v>
      </c>
      <c r="AP21" s="133">
        <v>49.934370000000001</v>
      </c>
      <c r="AQ21" s="133">
        <v>8</v>
      </c>
      <c r="AR21" s="133">
        <v>3.8473600000000001</v>
      </c>
      <c r="AS21" s="133"/>
      <c r="AT21" s="133">
        <v>0</v>
      </c>
      <c r="AU21" s="133">
        <v>110.41591</v>
      </c>
      <c r="AV21" s="133">
        <v>3.8466300000000002</v>
      </c>
      <c r="AW21" s="133"/>
      <c r="AX21" s="133">
        <v>21.477250000000002</v>
      </c>
      <c r="AY21" s="133">
        <v>110</v>
      </c>
      <c r="AZ21" s="133"/>
      <c r="BA21" s="133"/>
      <c r="BB21" s="133"/>
      <c r="BC21" s="133"/>
      <c r="BD21" s="133"/>
      <c r="BE21" s="133"/>
      <c r="BF21" s="133"/>
      <c r="BG21" s="133">
        <v>178.31532999999999</v>
      </c>
      <c r="BH21" s="133">
        <v>178.31532999999999</v>
      </c>
      <c r="BI21" s="133">
        <v>178.31532999999999</v>
      </c>
      <c r="BJ21" s="133">
        <v>267.47298999999998</v>
      </c>
      <c r="BK21" s="133">
        <v>69.971130000000002</v>
      </c>
      <c r="BL21" s="133">
        <v>34.985570000000003</v>
      </c>
      <c r="BM21" s="133">
        <v>35.302</v>
      </c>
      <c r="BN21" s="133">
        <v>57.29</v>
      </c>
      <c r="BO21" s="133">
        <v>55.6</v>
      </c>
      <c r="BP21" s="133">
        <v>8.6199999999999992</v>
      </c>
      <c r="BQ21" s="133">
        <v>1.98</v>
      </c>
      <c r="BR21" s="133">
        <v>6.8787000000000003</v>
      </c>
      <c r="BS21" s="133">
        <v>15.021509999999999</v>
      </c>
      <c r="BT21" s="133">
        <v>15.353120000000001</v>
      </c>
      <c r="BU21" s="133"/>
      <c r="BV21" s="133"/>
      <c r="BW21" s="133"/>
      <c r="BX21" s="133"/>
      <c r="BY21" s="133">
        <v>70.273470000000003</v>
      </c>
      <c r="BZ21" s="133"/>
      <c r="CA21" s="133">
        <v>194.44479000000001</v>
      </c>
      <c r="CB21" s="133">
        <v>194.44479000000001</v>
      </c>
      <c r="CC21" s="133">
        <v>194.44479000000001</v>
      </c>
      <c r="CD21" s="133">
        <v>291.66717999999997</v>
      </c>
      <c r="CE21" s="133">
        <v>209.70738</v>
      </c>
      <c r="CF21" s="133">
        <v>104.85369</v>
      </c>
      <c r="CG21" s="133">
        <v>97.811610000000002</v>
      </c>
      <c r="CH21" s="133">
        <v>3.2402199999999999</v>
      </c>
      <c r="CI21" s="133">
        <v>170</v>
      </c>
      <c r="CJ21" s="133">
        <v>170</v>
      </c>
      <c r="CK21" s="133">
        <v>217.19309000000001</v>
      </c>
      <c r="CL21" s="133">
        <v>189.51328000000001</v>
      </c>
      <c r="CM21" s="133">
        <v>94.756640000000004</v>
      </c>
      <c r="CN21" s="133"/>
      <c r="CO21" s="133"/>
      <c r="CP21" s="133"/>
      <c r="CQ21" s="133"/>
      <c r="CR21" s="133"/>
      <c r="CS21" s="133"/>
      <c r="CT21" s="133"/>
      <c r="CU21" s="133">
        <v>112.04036000000001</v>
      </c>
      <c r="CV21" s="133">
        <v>40.708190000000002</v>
      </c>
      <c r="CW21" s="133">
        <v>15.73725</v>
      </c>
      <c r="CX21" s="133">
        <v>60.427019999999999</v>
      </c>
      <c r="CY21" s="133">
        <v>6.39</v>
      </c>
      <c r="CZ21" s="133">
        <v>0</v>
      </c>
      <c r="DA21" s="133"/>
      <c r="DB21" s="133"/>
      <c r="DC21" s="133">
        <v>30</v>
      </c>
      <c r="DD21" s="133"/>
      <c r="DE21" s="133">
        <v>13</v>
      </c>
      <c r="DF21" s="133">
        <v>15</v>
      </c>
      <c r="DG21" s="133">
        <v>2.7989999999999999</v>
      </c>
      <c r="DH21" s="133">
        <v>1.4</v>
      </c>
      <c r="DI21" s="133">
        <v>1.2</v>
      </c>
      <c r="DJ21" s="133">
        <v>2.2000000000000002</v>
      </c>
      <c r="DK21" s="133">
        <v>7.2</v>
      </c>
      <c r="DL21" s="133">
        <v>11.143700000000001</v>
      </c>
      <c r="DM21" s="133">
        <v>8</v>
      </c>
      <c r="DN21" s="133">
        <v>10.752689999999999</v>
      </c>
      <c r="DO21" s="133">
        <v>6.4</v>
      </c>
      <c r="DP21" s="133">
        <v>16.617789999999999</v>
      </c>
      <c r="DQ21" s="133">
        <v>3.6</v>
      </c>
      <c r="DR21" s="133">
        <v>6</v>
      </c>
      <c r="DS21" s="133">
        <v>2.8</v>
      </c>
      <c r="DT21" s="133">
        <v>1.5</v>
      </c>
      <c r="DU21" s="133">
        <v>5.6</v>
      </c>
      <c r="DV21" s="133">
        <v>5</v>
      </c>
      <c r="DW21" s="133">
        <v>5.5</v>
      </c>
      <c r="DX21" s="133">
        <v>5.7</v>
      </c>
      <c r="DY21" s="133">
        <v>3.5</v>
      </c>
      <c r="DZ21" s="133">
        <v>2.5</v>
      </c>
      <c r="EA21" s="133">
        <v>10</v>
      </c>
      <c r="EB21" s="133">
        <v>12.218959999999999</v>
      </c>
      <c r="EC21" s="133">
        <v>16.813289999999999</v>
      </c>
      <c r="ED21" s="133">
        <v>19.550339999999998</v>
      </c>
      <c r="EE21" s="133">
        <v>37.57996</v>
      </c>
      <c r="EF21" s="133">
        <v>9.4805499999999991</v>
      </c>
      <c r="EG21" s="133">
        <v>8.33</v>
      </c>
      <c r="EH21" s="133">
        <v>9.6</v>
      </c>
      <c r="EI21" s="133">
        <v>10.752689999999999</v>
      </c>
      <c r="EJ21" s="133">
        <v>15.640269999999999</v>
      </c>
      <c r="EK21" s="133">
        <v>7</v>
      </c>
      <c r="EL21" s="133">
        <v>9</v>
      </c>
      <c r="EM21" s="133">
        <v>0.54</v>
      </c>
      <c r="EN21" s="133">
        <v>1.05</v>
      </c>
      <c r="EO21" s="133">
        <v>14.952</v>
      </c>
      <c r="EP21" s="133">
        <v>14.228999999999999</v>
      </c>
      <c r="EQ21" s="133">
        <v>18.414000000000001</v>
      </c>
      <c r="ER21" s="133">
        <v>17.933</v>
      </c>
      <c r="ES21" s="133">
        <v>14.436999999999999</v>
      </c>
      <c r="ET21" s="133">
        <v>0.55000000000000004</v>
      </c>
      <c r="EU21" s="133">
        <v>13.42</v>
      </c>
      <c r="EV21" s="133">
        <v>34.396999999999998</v>
      </c>
      <c r="EW21" s="133"/>
      <c r="EX21" s="133"/>
      <c r="EY21" s="133">
        <v>12.598000000000001</v>
      </c>
      <c r="EZ21" s="133"/>
      <c r="FA21" s="133">
        <v>0.5</v>
      </c>
      <c r="FB21" s="133">
        <v>5.5</v>
      </c>
      <c r="FC21" s="133">
        <v>5.7</v>
      </c>
      <c r="FD21" s="133">
        <v>10.156402740000001</v>
      </c>
      <c r="FE21" s="133">
        <v>4.5</v>
      </c>
      <c r="FF21" s="133">
        <v>27</v>
      </c>
      <c r="FG21" s="133">
        <v>18</v>
      </c>
      <c r="FH21" s="133">
        <v>7.5</v>
      </c>
      <c r="FI21" s="133">
        <v>0</v>
      </c>
      <c r="FJ21" s="133">
        <v>0</v>
      </c>
      <c r="FK21" s="133">
        <v>6771.8805700000003</v>
      </c>
      <c r="FL21" s="133"/>
      <c r="FM21" s="133"/>
      <c r="FN21" s="133">
        <v>6814.5962300000001</v>
      </c>
      <c r="FO21" s="133">
        <v>6814.5962300000001</v>
      </c>
      <c r="FP21" s="133">
        <v>3604.5725699999998</v>
      </c>
      <c r="FQ21" s="133">
        <v>2616.2596599999997</v>
      </c>
      <c r="FR21" s="133">
        <v>355.85899999999998</v>
      </c>
      <c r="FS21" s="133">
        <v>237.90499999999997</v>
      </c>
      <c r="FT21" s="133">
        <v>3604.5725699999998</v>
      </c>
      <c r="FU21" s="133">
        <v>2308.9610699999994</v>
      </c>
      <c r="FV21" s="133">
        <v>0.55000000000000004</v>
      </c>
      <c r="FW21" s="133">
        <v>237.90499999999997</v>
      </c>
      <c r="FX21" s="133">
        <v>6151.9886399999996</v>
      </c>
      <c r="FY21" s="133">
        <v>0</v>
      </c>
      <c r="FZ21" s="133">
        <v>307.29858999999999</v>
      </c>
      <c r="GA21" s="133">
        <v>355.30899999999997</v>
      </c>
      <c r="GB21" s="133"/>
      <c r="GC21" s="133">
        <v>662.60758999999996</v>
      </c>
    </row>
    <row r="22" spans="1:185" ht="12.75" x14ac:dyDescent="0.2">
      <c r="A22" s="376"/>
      <c r="B22" s="342" t="str">
        <f>+UPPER(TEXT([1]SINAC!$B$4,"DDD"))</f>
        <v>JUE</v>
      </c>
      <c r="C22" s="71">
        <v>0.375</v>
      </c>
      <c r="D22" s="133">
        <v>606.06573000000003</v>
      </c>
      <c r="E22" s="133">
        <v>193.12809999999999</v>
      </c>
      <c r="F22" s="133"/>
      <c r="G22" s="133">
        <v>110</v>
      </c>
      <c r="H22" s="133">
        <v>81.069100000000006</v>
      </c>
      <c r="I22" s="133">
        <v>65.984009999999998</v>
      </c>
      <c r="J22" s="133">
        <v>67.593350000000001</v>
      </c>
      <c r="K22" s="133">
        <v>27.4939</v>
      </c>
      <c r="L22" s="133">
        <v>0.6</v>
      </c>
      <c r="M22" s="133"/>
      <c r="N22" s="133"/>
      <c r="O22" s="133"/>
      <c r="P22" s="133"/>
      <c r="Q22" s="133">
        <v>149.11167</v>
      </c>
      <c r="R22" s="133">
        <v>149.11167</v>
      </c>
      <c r="S22" s="133">
        <v>149.11167</v>
      </c>
      <c r="T22" s="133">
        <v>138</v>
      </c>
      <c r="U22" s="133">
        <v>106.702</v>
      </c>
      <c r="V22" s="133">
        <v>90.3</v>
      </c>
      <c r="W22" s="133">
        <v>73.019549999999995</v>
      </c>
      <c r="X22" s="133">
        <v>16.95936</v>
      </c>
      <c r="Y22" s="133">
        <v>85</v>
      </c>
      <c r="Z22" s="133">
        <v>98</v>
      </c>
      <c r="AA22" s="133">
        <v>16</v>
      </c>
      <c r="AB22" s="133">
        <v>3.8533499999999998</v>
      </c>
      <c r="AC22" s="133">
        <v>4.1034499999999996</v>
      </c>
      <c r="AD22" s="133">
        <v>43.80059</v>
      </c>
      <c r="AE22" s="133">
        <v>3.2822300000000002</v>
      </c>
      <c r="AF22" s="133">
        <v>3.0992700000000002</v>
      </c>
      <c r="AG22" s="133"/>
      <c r="AH22" s="133"/>
      <c r="AI22" s="133"/>
      <c r="AJ22" s="133"/>
      <c r="AK22" s="133"/>
      <c r="AL22" s="133"/>
      <c r="AM22" s="133">
        <v>40</v>
      </c>
      <c r="AN22" s="133"/>
      <c r="AO22" s="133">
        <v>222.20796999999999</v>
      </c>
      <c r="AP22" s="133">
        <v>64.991519999999994</v>
      </c>
      <c r="AQ22" s="133">
        <v>8</v>
      </c>
      <c r="AR22" s="133">
        <v>4.8270200000000001</v>
      </c>
      <c r="AS22" s="133"/>
      <c r="AT22" s="133">
        <v>0</v>
      </c>
      <c r="AU22" s="133">
        <v>110.41591</v>
      </c>
      <c r="AV22" s="133">
        <v>3.8466300000000002</v>
      </c>
      <c r="AW22" s="133"/>
      <c r="AX22" s="133">
        <v>0</v>
      </c>
      <c r="AY22" s="133">
        <v>100</v>
      </c>
      <c r="AZ22" s="133"/>
      <c r="BA22" s="133"/>
      <c r="BB22" s="133"/>
      <c r="BC22" s="133"/>
      <c r="BD22" s="133"/>
      <c r="BE22" s="133"/>
      <c r="BF22" s="133"/>
      <c r="BG22" s="133">
        <v>178.11180999999999</v>
      </c>
      <c r="BH22" s="133">
        <v>178.11180999999999</v>
      </c>
      <c r="BI22" s="133">
        <v>178.11180999999999</v>
      </c>
      <c r="BJ22" s="133">
        <v>267.16771</v>
      </c>
      <c r="BK22" s="133">
        <v>69.971130000000002</v>
      </c>
      <c r="BL22" s="133">
        <v>34.985570000000003</v>
      </c>
      <c r="BM22" s="133">
        <v>36.057000000000002</v>
      </c>
      <c r="BN22" s="133">
        <v>57.29</v>
      </c>
      <c r="BO22" s="133">
        <v>55.6</v>
      </c>
      <c r="BP22" s="133">
        <v>8.6199999999999992</v>
      </c>
      <c r="BQ22" s="133">
        <v>1.98</v>
      </c>
      <c r="BR22" s="133">
        <v>6.8787000000000003</v>
      </c>
      <c r="BS22" s="133">
        <v>15.021509999999999</v>
      </c>
      <c r="BT22" s="133">
        <v>30.973009999999999</v>
      </c>
      <c r="BU22" s="133"/>
      <c r="BV22" s="133"/>
      <c r="BW22" s="133"/>
      <c r="BX22" s="133"/>
      <c r="BY22" s="133">
        <v>50.98706</v>
      </c>
      <c r="BZ22" s="133"/>
      <c r="CA22" s="133">
        <v>194.44479000000001</v>
      </c>
      <c r="CB22" s="133">
        <v>194.44479000000001</v>
      </c>
      <c r="CC22" s="133">
        <v>194.44479000000001</v>
      </c>
      <c r="CD22" s="133">
        <v>291.66717999999997</v>
      </c>
      <c r="CE22" s="133">
        <v>209.70738</v>
      </c>
      <c r="CF22" s="133">
        <v>104.85369</v>
      </c>
      <c r="CG22" s="133">
        <v>66.018420000000006</v>
      </c>
      <c r="CH22" s="133">
        <v>3.2402199999999999</v>
      </c>
      <c r="CI22" s="133">
        <v>170</v>
      </c>
      <c r="CJ22" s="133">
        <v>170</v>
      </c>
      <c r="CK22" s="133">
        <v>217.19309000000001</v>
      </c>
      <c r="CL22" s="133">
        <v>167.55609999999999</v>
      </c>
      <c r="CM22" s="133">
        <v>83.778049999999993</v>
      </c>
      <c r="CN22" s="133"/>
      <c r="CO22" s="133"/>
      <c r="CP22" s="133"/>
      <c r="CQ22" s="133"/>
      <c r="CR22" s="133"/>
      <c r="CS22" s="133"/>
      <c r="CT22" s="133"/>
      <c r="CU22" s="133">
        <v>113.10132</v>
      </c>
      <c r="CV22" s="133">
        <v>0</v>
      </c>
      <c r="CW22" s="133">
        <v>15.56043</v>
      </c>
      <c r="CX22" s="133">
        <v>60.427019999999999</v>
      </c>
      <c r="CY22" s="133">
        <v>6.39</v>
      </c>
      <c r="CZ22" s="133">
        <v>190.45184</v>
      </c>
      <c r="DA22" s="133"/>
      <c r="DB22" s="133"/>
      <c r="DC22" s="133">
        <v>30</v>
      </c>
      <c r="DD22" s="133"/>
      <c r="DE22" s="133">
        <v>13</v>
      </c>
      <c r="DF22" s="133">
        <v>15</v>
      </c>
      <c r="DG22" s="133">
        <v>2.7989999999999999</v>
      </c>
      <c r="DH22" s="133">
        <v>1.4</v>
      </c>
      <c r="DI22" s="133">
        <v>1.2</v>
      </c>
      <c r="DJ22" s="133">
        <v>2.2000000000000002</v>
      </c>
      <c r="DK22" s="133">
        <v>7.2</v>
      </c>
      <c r="DL22" s="133">
        <v>11.143700000000001</v>
      </c>
      <c r="DM22" s="133">
        <v>8</v>
      </c>
      <c r="DN22" s="133">
        <v>10.752689999999999</v>
      </c>
      <c r="DO22" s="133">
        <v>6.4</v>
      </c>
      <c r="DP22" s="133">
        <v>16.617789999999999</v>
      </c>
      <c r="DQ22" s="133">
        <v>3.6</v>
      </c>
      <c r="DR22" s="133">
        <v>6</v>
      </c>
      <c r="DS22" s="133">
        <v>2.8</v>
      </c>
      <c r="DT22" s="133">
        <v>1.5</v>
      </c>
      <c r="DU22" s="133">
        <v>5.6</v>
      </c>
      <c r="DV22" s="133">
        <v>5</v>
      </c>
      <c r="DW22" s="133">
        <v>5.5</v>
      </c>
      <c r="DX22" s="133">
        <v>5.7</v>
      </c>
      <c r="DY22" s="133">
        <v>3.5</v>
      </c>
      <c r="DZ22" s="133">
        <v>2.5</v>
      </c>
      <c r="EA22" s="133">
        <v>10</v>
      </c>
      <c r="EB22" s="133">
        <v>12.218959999999999</v>
      </c>
      <c r="EC22" s="133">
        <v>16.813289999999999</v>
      </c>
      <c r="ED22" s="133">
        <v>19.550339999999998</v>
      </c>
      <c r="EE22" s="133">
        <v>37.57996</v>
      </c>
      <c r="EF22" s="133">
        <v>0</v>
      </c>
      <c r="EG22" s="133">
        <v>8.33</v>
      </c>
      <c r="EH22" s="133">
        <v>9.6</v>
      </c>
      <c r="EI22" s="133">
        <v>10.752689999999999</v>
      </c>
      <c r="EJ22" s="133">
        <v>15.640269999999999</v>
      </c>
      <c r="EK22" s="133">
        <v>7</v>
      </c>
      <c r="EL22" s="133">
        <v>9</v>
      </c>
      <c r="EM22" s="133">
        <v>0.54</v>
      </c>
      <c r="EN22" s="133">
        <v>1.05</v>
      </c>
      <c r="EO22" s="133">
        <v>16.911999999999999</v>
      </c>
      <c r="EP22" s="133">
        <v>15.935</v>
      </c>
      <c r="EQ22" s="133">
        <v>19.445</v>
      </c>
      <c r="ER22" s="133">
        <v>18.202000000000002</v>
      </c>
      <c r="ES22" s="133">
        <v>14.569000000000001</v>
      </c>
      <c r="ET22" s="133">
        <v>0.75</v>
      </c>
      <c r="EU22" s="133">
        <v>14.083</v>
      </c>
      <c r="EV22" s="133">
        <v>55.16</v>
      </c>
      <c r="EW22" s="133"/>
      <c r="EX22" s="133"/>
      <c r="EY22" s="133">
        <v>12.257</v>
      </c>
      <c r="EZ22" s="133"/>
      <c r="FA22" s="133">
        <v>0.6</v>
      </c>
      <c r="FB22" s="133">
        <v>5.5</v>
      </c>
      <c r="FC22" s="133">
        <v>5.7</v>
      </c>
      <c r="FD22" s="133">
        <v>10.25415445</v>
      </c>
      <c r="FE22" s="133">
        <v>4.5</v>
      </c>
      <c r="FF22" s="133">
        <v>27</v>
      </c>
      <c r="FG22" s="133">
        <v>18</v>
      </c>
      <c r="FH22" s="133">
        <v>7.5</v>
      </c>
      <c r="FI22" s="133">
        <v>0</v>
      </c>
      <c r="FJ22" s="133">
        <v>0</v>
      </c>
      <c r="FK22" s="133">
        <v>6909.3611799999999</v>
      </c>
      <c r="FL22" s="133"/>
      <c r="FM22" s="133"/>
      <c r="FN22" s="133">
        <v>6951.6259699999991</v>
      </c>
      <c r="FO22" s="133">
        <v>6951.6259699999991</v>
      </c>
      <c r="FP22" s="133">
        <v>3475.4137099999994</v>
      </c>
      <c r="FQ22" s="133">
        <v>2814.3502599999997</v>
      </c>
      <c r="FR22" s="133">
        <v>366.572</v>
      </c>
      <c r="FS22" s="133">
        <v>295.29000000000002</v>
      </c>
      <c r="FT22" s="133">
        <v>3475.4137099999994</v>
      </c>
      <c r="FU22" s="133">
        <v>2510.7181899999996</v>
      </c>
      <c r="FV22" s="133">
        <v>0.75</v>
      </c>
      <c r="FW22" s="133">
        <v>295.29000000000002</v>
      </c>
      <c r="FX22" s="133">
        <v>6282.1718999999985</v>
      </c>
      <c r="FY22" s="133">
        <v>0</v>
      </c>
      <c r="FZ22" s="133">
        <v>303.63206999999994</v>
      </c>
      <c r="GA22" s="133">
        <v>365.822</v>
      </c>
      <c r="GB22" s="133"/>
      <c r="GC22" s="133">
        <v>669.45407</v>
      </c>
    </row>
    <row r="23" spans="1:185" ht="12.75" x14ac:dyDescent="0.2">
      <c r="A23" s="376"/>
      <c r="B23" s="342" t="str">
        <f>+UPPER(TEXT([1]SINAC!$B$4,"DDD"))</f>
        <v>JUE</v>
      </c>
      <c r="C23" s="71">
        <v>0.39583333333333331</v>
      </c>
      <c r="D23" s="133">
        <v>606.06573000000003</v>
      </c>
      <c r="E23" s="133">
        <v>193.12809999999999</v>
      </c>
      <c r="F23" s="133"/>
      <c r="G23" s="133">
        <v>110</v>
      </c>
      <c r="H23" s="133">
        <v>76.263339999999999</v>
      </c>
      <c r="I23" s="133">
        <v>65.984009999999998</v>
      </c>
      <c r="J23" s="133">
        <v>67.593350000000001</v>
      </c>
      <c r="K23" s="133">
        <v>27.4939</v>
      </c>
      <c r="L23" s="133">
        <v>0.6</v>
      </c>
      <c r="M23" s="133"/>
      <c r="N23" s="133"/>
      <c r="O23" s="133"/>
      <c r="P23" s="133"/>
      <c r="Q23" s="133">
        <v>149.11167</v>
      </c>
      <c r="R23" s="133">
        <v>149.11167</v>
      </c>
      <c r="S23" s="133">
        <v>149.11167</v>
      </c>
      <c r="T23" s="133">
        <v>140</v>
      </c>
      <c r="U23" s="133">
        <v>108.30800000000001</v>
      </c>
      <c r="V23" s="133">
        <v>90.3</v>
      </c>
      <c r="W23" s="133">
        <v>73.019549999999995</v>
      </c>
      <c r="X23" s="133">
        <v>16.95936</v>
      </c>
      <c r="Y23" s="133">
        <v>85</v>
      </c>
      <c r="Z23" s="133">
        <v>98</v>
      </c>
      <c r="AA23" s="133">
        <v>16</v>
      </c>
      <c r="AB23" s="133">
        <v>3.8533499999999998</v>
      </c>
      <c r="AC23" s="133">
        <v>4.1034499999999996</v>
      </c>
      <c r="AD23" s="133">
        <v>43.80059</v>
      </c>
      <c r="AE23" s="133">
        <v>3.2822300000000002</v>
      </c>
      <c r="AF23" s="133">
        <v>3.0992700000000002</v>
      </c>
      <c r="AG23" s="133"/>
      <c r="AH23" s="133"/>
      <c r="AI23" s="133"/>
      <c r="AJ23" s="133"/>
      <c r="AK23" s="133"/>
      <c r="AL23" s="133"/>
      <c r="AM23" s="133">
        <v>40</v>
      </c>
      <c r="AN23" s="133"/>
      <c r="AO23" s="133">
        <v>223.33665999999999</v>
      </c>
      <c r="AP23" s="133">
        <v>68.290909999999997</v>
      </c>
      <c r="AQ23" s="133">
        <v>8</v>
      </c>
      <c r="AR23" s="133">
        <v>5.0416800000000004</v>
      </c>
      <c r="AS23" s="133"/>
      <c r="AT23" s="133">
        <v>0</v>
      </c>
      <c r="AU23" s="133">
        <v>110.41591</v>
      </c>
      <c r="AV23" s="133">
        <v>3.8466300000000002</v>
      </c>
      <c r="AW23" s="133"/>
      <c r="AX23" s="133">
        <v>0</v>
      </c>
      <c r="AY23" s="133">
        <v>100</v>
      </c>
      <c r="AZ23" s="133"/>
      <c r="BA23" s="133"/>
      <c r="BB23" s="133"/>
      <c r="BC23" s="133"/>
      <c r="BD23" s="133"/>
      <c r="BE23" s="133"/>
      <c r="BF23" s="133"/>
      <c r="BG23" s="133">
        <v>177.90827999999999</v>
      </c>
      <c r="BH23" s="133">
        <v>177.90827999999999</v>
      </c>
      <c r="BI23" s="133">
        <v>177.90827999999999</v>
      </c>
      <c r="BJ23" s="133">
        <v>266.86241999999999</v>
      </c>
      <c r="BK23" s="133">
        <v>69.971130000000002</v>
      </c>
      <c r="BL23" s="133">
        <v>34.985570000000003</v>
      </c>
      <c r="BM23" s="133">
        <v>36.796999999999997</v>
      </c>
      <c r="BN23" s="133">
        <v>59.45</v>
      </c>
      <c r="BO23" s="133">
        <v>55.6</v>
      </c>
      <c r="BP23" s="133">
        <v>9.48</v>
      </c>
      <c r="BQ23" s="133">
        <v>2.41</v>
      </c>
      <c r="BR23" s="133">
        <v>6.8787000000000003</v>
      </c>
      <c r="BS23" s="133">
        <v>15.021509999999999</v>
      </c>
      <c r="BT23" s="133">
        <v>49.660110000000003</v>
      </c>
      <c r="BU23" s="133"/>
      <c r="BV23" s="133"/>
      <c r="BW23" s="133"/>
      <c r="BX23" s="133"/>
      <c r="BY23" s="133">
        <v>51.191470000000002</v>
      </c>
      <c r="BZ23" s="133"/>
      <c r="CA23" s="133">
        <v>194.44479000000001</v>
      </c>
      <c r="CB23" s="133">
        <v>194.44479000000001</v>
      </c>
      <c r="CC23" s="133">
        <v>194.44479000000001</v>
      </c>
      <c r="CD23" s="133">
        <v>291.66717999999997</v>
      </c>
      <c r="CE23" s="133">
        <v>209.70738</v>
      </c>
      <c r="CF23" s="133">
        <v>104.85369</v>
      </c>
      <c r="CG23" s="133">
        <v>187.10168999999999</v>
      </c>
      <c r="CH23" s="133">
        <v>3.2402199999999999</v>
      </c>
      <c r="CI23" s="133">
        <v>170</v>
      </c>
      <c r="CJ23" s="133">
        <v>170</v>
      </c>
      <c r="CK23" s="133">
        <v>217.19309000000001</v>
      </c>
      <c r="CL23" s="133">
        <v>143.97817000000001</v>
      </c>
      <c r="CM23" s="133">
        <v>71.989080000000001</v>
      </c>
      <c r="CN23" s="133"/>
      <c r="CO23" s="133"/>
      <c r="CP23" s="133"/>
      <c r="CQ23" s="133"/>
      <c r="CR23" s="133"/>
      <c r="CS23" s="133"/>
      <c r="CT23" s="133"/>
      <c r="CU23" s="133">
        <v>108.85923</v>
      </c>
      <c r="CV23" s="133">
        <v>0</v>
      </c>
      <c r="CW23" s="133">
        <v>15.56043</v>
      </c>
      <c r="CX23" s="133">
        <v>60.427019999999999</v>
      </c>
      <c r="CY23" s="133">
        <v>6.39</v>
      </c>
      <c r="CZ23" s="133">
        <v>183.74388999999999</v>
      </c>
      <c r="DA23" s="133"/>
      <c r="DB23" s="133"/>
      <c r="DC23" s="133">
        <v>30</v>
      </c>
      <c r="DD23" s="133"/>
      <c r="DE23" s="133">
        <v>13</v>
      </c>
      <c r="DF23" s="133">
        <v>15</v>
      </c>
      <c r="DG23" s="133">
        <v>2.7989999999999999</v>
      </c>
      <c r="DH23" s="133">
        <v>1.4</v>
      </c>
      <c r="DI23" s="133">
        <v>1.2</v>
      </c>
      <c r="DJ23" s="133">
        <v>2.2000000000000002</v>
      </c>
      <c r="DK23" s="133">
        <v>7.2</v>
      </c>
      <c r="DL23" s="133">
        <v>11.143700000000001</v>
      </c>
      <c r="DM23" s="133">
        <v>8</v>
      </c>
      <c r="DN23" s="133">
        <v>10.752689999999999</v>
      </c>
      <c r="DO23" s="133">
        <v>6.4</v>
      </c>
      <c r="DP23" s="133">
        <v>16.617789999999999</v>
      </c>
      <c r="DQ23" s="133">
        <v>3.6</v>
      </c>
      <c r="DR23" s="133">
        <v>6</v>
      </c>
      <c r="DS23" s="133">
        <v>2.8</v>
      </c>
      <c r="DT23" s="133">
        <v>1.5</v>
      </c>
      <c r="DU23" s="133">
        <v>5.6</v>
      </c>
      <c r="DV23" s="133">
        <v>5</v>
      </c>
      <c r="DW23" s="133">
        <v>5.5</v>
      </c>
      <c r="DX23" s="133">
        <v>5.7</v>
      </c>
      <c r="DY23" s="133">
        <v>3.5</v>
      </c>
      <c r="DZ23" s="133">
        <v>2.5</v>
      </c>
      <c r="EA23" s="133">
        <v>10</v>
      </c>
      <c r="EB23" s="133">
        <v>12.218959999999999</v>
      </c>
      <c r="EC23" s="133">
        <v>16.813289999999999</v>
      </c>
      <c r="ED23" s="133">
        <v>19.550339999999998</v>
      </c>
      <c r="EE23" s="133">
        <v>37.57996</v>
      </c>
      <c r="EF23" s="133">
        <v>0</v>
      </c>
      <c r="EG23" s="133">
        <v>8.33</v>
      </c>
      <c r="EH23" s="133">
        <v>9.6</v>
      </c>
      <c r="EI23" s="133">
        <v>10.752689999999999</v>
      </c>
      <c r="EJ23" s="133">
        <v>15.640269999999999</v>
      </c>
      <c r="EK23" s="133">
        <v>7</v>
      </c>
      <c r="EL23" s="133">
        <v>9</v>
      </c>
      <c r="EM23" s="133">
        <v>0.54</v>
      </c>
      <c r="EN23" s="133">
        <v>1.05</v>
      </c>
      <c r="EO23" s="133">
        <v>18.324000000000002</v>
      </c>
      <c r="EP23" s="133">
        <v>17.36</v>
      </c>
      <c r="EQ23" s="133">
        <v>19.817</v>
      </c>
      <c r="ER23" s="133">
        <v>18.422000000000001</v>
      </c>
      <c r="ES23" s="133">
        <v>14.632999999999999</v>
      </c>
      <c r="ET23" s="133">
        <v>0.93</v>
      </c>
      <c r="EU23" s="133">
        <v>14.727</v>
      </c>
      <c r="EV23" s="133">
        <v>56.26</v>
      </c>
      <c r="EW23" s="133"/>
      <c r="EX23" s="133"/>
      <c r="EY23" s="133">
        <v>12.108000000000001</v>
      </c>
      <c r="EZ23" s="133"/>
      <c r="FA23" s="133">
        <v>0.7</v>
      </c>
      <c r="FB23" s="133">
        <v>5.5</v>
      </c>
      <c r="FC23" s="133">
        <v>5.7</v>
      </c>
      <c r="FD23" s="133">
        <v>10.322580650000001</v>
      </c>
      <c r="FE23" s="133">
        <v>4.5</v>
      </c>
      <c r="FF23" s="133">
        <v>27</v>
      </c>
      <c r="FG23" s="133">
        <v>18</v>
      </c>
      <c r="FH23" s="133">
        <v>7.5</v>
      </c>
      <c r="FI23" s="133">
        <v>0</v>
      </c>
      <c r="FJ23" s="133">
        <v>0</v>
      </c>
      <c r="FK23" s="133">
        <v>7018.3435300000001</v>
      </c>
      <c r="FL23" s="133"/>
      <c r="FM23" s="133"/>
      <c r="FN23" s="133">
        <v>7057.2689099999998</v>
      </c>
      <c r="FO23" s="133">
        <v>7057.2689099999998</v>
      </c>
      <c r="FP23" s="133">
        <v>3439.1309299999994</v>
      </c>
      <c r="FQ23" s="133">
        <v>2943.2119799999996</v>
      </c>
      <c r="FR23" s="133">
        <v>374.59100000000007</v>
      </c>
      <c r="FS23" s="133">
        <v>300.33499999999998</v>
      </c>
      <c r="FT23" s="133">
        <v>3439.1309299999994</v>
      </c>
      <c r="FU23" s="133">
        <v>2620.6884</v>
      </c>
      <c r="FV23" s="133">
        <v>0.93</v>
      </c>
      <c r="FW23" s="133">
        <v>300.33499999999998</v>
      </c>
      <c r="FX23" s="133">
        <v>6361.0843299999997</v>
      </c>
      <c r="FY23" s="133">
        <v>0</v>
      </c>
      <c r="FZ23" s="133">
        <v>322.52357999999998</v>
      </c>
      <c r="GA23" s="133">
        <v>373.66100000000006</v>
      </c>
      <c r="GB23" s="133"/>
      <c r="GC23" s="133">
        <v>696.1845800000001</v>
      </c>
    </row>
    <row r="24" spans="1:185" ht="12.75" x14ac:dyDescent="0.2">
      <c r="A24" s="376"/>
      <c r="B24" s="342" t="str">
        <f>+UPPER(TEXT([1]SINAC!$B$4,"DDD"))</f>
        <v>JUE</v>
      </c>
      <c r="C24" s="71">
        <v>0.41666666666666669</v>
      </c>
      <c r="D24" s="133">
        <v>606.06573000000003</v>
      </c>
      <c r="E24" s="133">
        <v>193.12809999999999</v>
      </c>
      <c r="F24" s="133"/>
      <c r="G24" s="133">
        <v>110</v>
      </c>
      <c r="H24" s="133">
        <v>69.509810000000002</v>
      </c>
      <c r="I24" s="133">
        <v>65.214849999999998</v>
      </c>
      <c r="J24" s="133">
        <v>66.805430000000001</v>
      </c>
      <c r="K24" s="133">
        <v>27.173410000000001</v>
      </c>
      <c r="L24" s="133">
        <v>0.6</v>
      </c>
      <c r="M24" s="133"/>
      <c r="N24" s="133"/>
      <c r="O24" s="133"/>
      <c r="P24" s="133"/>
      <c r="Q24" s="133">
        <v>149.11167</v>
      </c>
      <c r="R24" s="133">
        <v>149.11167</v>
      </c>
      <c r="S24" s="133">
        <v>149.11167</v>
      </c>
      <c r="T24" s="133">
        <v>143</v>
      </c>
      <c r="U24" s="133">
        <v>109.03400000000001</v>
      </c>
      <c r="V24" s="133">
        <v>90.3</v>
      </c>
      <c r="W24" s="133">
        <v>73.019549999999995</v>
      </c>
      <c r="X24" s="133">
        <v>16.95936</v>
      </c>
      <c r="Y24" s="133">
        <v>85</v>
      </c>
      <c r="Z24" s="133">
        <v>98</v>
      </c>
      <c r="AA24" s="133">
        <v>16</v>
      </c>
      <c r="AB24" s="133">
        <v>3.8533499999999998</v>
      </c>
      <c r="AC24" s="133">
        <v>4.1034499999999996</v>
      </c>
      <c r="AD24" s="133">
        <v>43.80059</v>
      </c>
      <c r="AE24" s="133">
        <v>3.2822300000000002</v>
      </c>
      <c r="AF24" s="133">
        <v>3.0992700000000002</v>
      </c>
      <c r="AG24" s="133"/>
      <c r="AH24" s="133"/>
      <c r="AI24" s="133"/>
      <c r="AJ24" s="133"/>
      <c r="AK24" s="133"/>
      <c r="AL24" s="133"/>
      <c r="AM24" s="133">
        <v>40</v>
      </c>
      <c r="AN24" s="133"/>
      <c r="AO24" s="133">
        <v>220.08481</v>
      </c>
      <c r="AP24" s="133">
        <v>73.753339999999994</v>
      </c>
      <c r="AQ24" s="133">
        <v>8</v>
      </c>
      <c r="AR24" s="133">
        <v>5.3970799999999999</v>
      </c>
      <c r="AS24" s="133"/>
      <c r="AT24" s="133">
        <v>0</v>
      </c>
      <c r="AU24" s="133">
        <v>110.41591</v>
      </c>
      <c r="AV24" s="133">
        <v>3.8466300000000002</v>
      </c>
      <c r="AW24" s="133"/>
      <c r="AX24" s="133">
        <v>0</v>
      </c>
      <c r="AY24" s="133">
        <v>100</v>
      </c>
      <c r="AZ24" s="133"/>
      <c r="BA24" s="133"/>
      <c r="BB24" s="133"/>
      <c r="BC24" s="133"/>
      <c r="BD24" s="133"/>
      <c r="BE24" s="133"/>
      <c r="BF24" s="133"/>
      <c r="BG24" s="133">
        <v>177.09419</v>
      </c>
      <c r="BH24" s="133">
        <v>177.09419</v>
      </c>
      <c r="BI24" s="133">
        <v>177.09419</v>
      </c>
      <c r="BJ24" s="133">
        <v>265.64127999999999</v>
      </c>
      <c r="BK24" s="133">
        <v>69.971130000000002</v>
      </c>
      <c r="BL24" s="133">
        <v>34.985570000000003</v>
      </c>
      <c r="BM24" s="133">
        <v>37.630000000000003</v>
      </c>
      <c r="BN24" s="133">
        <v>59.45</v>
      </c>
      <c r="BO24" s="133">
        <v>55.6</v>
      </c>
      <c r="BP24" s="133">
        <v>9.48</v>
      </c>
      <c r="BQ24" s="133">
        <v>2.41</v>
      </c>
      <c r="BR24" s="133">
        <v>6.8787000000000003</v>
      </c>
      <c r="BS24" s="133">
        <v>15.021509999999999</v>
      </c>
      <c r="BT24" s="133">
        <v>48.432630000000003</v>
      </c>
      <c r="BU24" s="133"/>
      <c r="BV24" s="133"/>
      <c r="BW24" s="133"/>
      <c r="BX24" s="133"/>
      <c r="BY24" s="133">
        <v>51.991959999999999</v>
      </c>
      <c r="BZ24" s="133"/>
      <c r="CA24" s="133">
        <v>194.44479000000001</v>
      </c>
      <c r="CB24" s="133">
        <v>194.44479000000001</v>
      </c>
      <c r="CC24" s="133">
        <v>194.44479000000001</v>
      </c>
      <c r="CD24" s="133">
        <v>291.66717999999997</v>
      </c>
      <c r="CE24" s="133">
        <v>209.70738</v>
      </c>
      <c r="CF24" s="133">
        <v>104.85369</v>
      </c>
      <c r="CG24" s="133">
        <v>176.82616999999999</v>
      </c>
      <c r="CH24" s="133">
        <v>3.2402199999999999</v>
      </c>
      <c r="CI24" s="133">
        <v>170</v>
      </c>
      <c r="CJ24" s="133">
        <v>170</v>
      </c>
      <c r="CK24" s="133">
        <v>217.19309000000001</v>
      </c>
      <c r="CL24" s="133">
        <v>143.97817000000001</v>
      </c>
      <c r="CM24" s="133">
        <v>71.989080000000001</v>
      </c>
      <c r="CN24" s="133"/>
      <c r="CO24" s="133"/>
      <c r="CP24" s="133"/>
      <c r="CQ24" s="133"/>
      <c r="CR24" s="133"/>
      <c r="CS24" s="133"/>
      <c r="CT24" s="133"/>
      <c r="CU24" s="133">
        <v>113.10132</v>
      </c>
      <c r="CV24" s="133">
        <v>59.504289999999997</v>
      </c>
      <c r="CW24" s="133">
        <v>15.56043</v>
      </c>
      <c r="CX24" s="133">
        <v>60.427019999999999</v>
      </c>
      <c r="CY24" s="133">
        <v>6.39</v>
      </c>
      <c r="CZ24" s="133">
        <v>186.84838999999999</v>
      </c>
      <c r="DA24" s="133"/>
      <c r="DB24" s="133"/>
      <c r="DC24" s="133">
        <v>30</v>
      </c>
      <c r="DD24" s="133"/>
      <c r="DE24" s="133">
        <v>13</v>
      </c>
      <c r="DF24" s="133">
        <v>15</v>
      </c>
      <c r="DG24" s="133">
        <v>2.7989999999999999</v>
      </c>
      <c r="DH24" s="133">
        <v>1.4</v>
      </c>
      <c r="DI24" s="133">
        <v>1.2</v>
      </c>
      <c r="DJ24" s="133">
        <v>2.2000000000000002</v>
      </c>
      <c r="DK24" s="133">
        <v>7.2</v>
      </c>
      <c r="DL24" s="133">
        <v>11.143700000000001</v>
      </c>
      <c r="DM24" s="133">
        <v>8</v>
      </c>
      <c r="DN24" s="133">
        <v>10.752689999999999</v>
      </c>
      <c r="DO24" s="133">
        <v>6.4</v>
      </c>
      <c r="DP24" s="133">
        <v>16.617789999999999</v>
      </c>
      <c r="DQ24" s="133">
        <v>3.6</v>
      </c>
      <c r="DR24" s="133">
        <v>6</v>
      </c>
      <c r="DS24" s="133">
        <v>2.8</v>
      </c>
      <c r="DT24" s="133">
        <v>1.5</v>
      </c>
      <c r="DU24" s="133">
        <v>5.6</v>
      </c>
      <c r="DV24" s="133">
        <v>5</v>
      </c>
      <c r="DW24" s="133">
        <v>5.5</v>
      </c>
      <c r="DX24" s="133">
        <v>5.7</v>
      </c>
      <c r="DY24" s="133">
        <v>3.5</v>
      </c>
      <c r="DZ24" s="133">
        <v>2.5</v>
      </c>
      <c r="EA24" s="133">
        <v>10</v>
      </c>
      <c r="EB24" s="133">
        <v>12.218959999999999</v>
      </c>
      <c r="EC24" s="133">
        <v>16.813289999999999</v>
      </c>
      <c r="ED24" s="133">
        <v>19.550339999999998</v>
      </c>
      <c r="EE24" s="133">
        <v>37.57996</v>
      </c>
      <c r="EF24" s="133">
        <v>13.857989999999999</v>
      </c>
      <c r="EG24" s="133">
        <v>8.33</v>
      </c>
      <c r="EH24" s="133">
        <v>9.6</v>
      </c>
      <c r="EI24" s="133">
        <v>10.752689999999999</v>
      </c>
      <c r="EJ24" s="133">
        <v>15.640269999999999</v>
      </c>
      <c r="EK24" s="133">
        <v>7</v>
      </c>
      <c r="EL24" s="133">
        <v>9</v>
      </c>
      <c r="EM24" s="133">
        <v>0.54</v>
      </c>
      <c r="EN24" s="133">
        <v>1.05</v>
      </c>
      <c r="EO24" s="133">
        <v>18.87</v>
      </c>
      <c r="EP24" s="133">
        <v>18.216000000000001</v>
      </c>
      <c r="EQ24" s="133">
        <v>19.946000000000002</v>
      </c>
      <c r="ER24" s="133">
        <v>18.568000000000001</v>
      </c>
      <c r="ES24" s="133">
        <v>14.629</v>
      </c>
      <c r="ET24" s="133">
        <v>1.04</v>
      </c>
      <c r="EU24" s="133">
        <v>15.388999999999999</v>
      </c>
      <c r="EV24" s="133">
        <v>57.99</v>
      </c>
      <c r="EW24" s="133"/>
      <c r="EX24" s="133"/>
      <c r="EY24" s="133">
        <v>12.763</v>
      </c>
      <c r="EZ24" s="133"/>
      <c r="FA24" s="133">
        <v>0.7</v>
      </c>
      <c r="FB24" s="133">
        <v>5.5</v>
      </c>
      <c r="FC24" s="133">
        <v>5.7</v>
      </c>
      <c r="FD24" s="133">
        <v>10.07820137</v>
      </c>
      <c r="FE24" s="133">
        <v>4.5</v>
      </c>
      <c r="FF24" s="133">
        <v>27</v>
      </c>
      <c r="FG24" s="133">
        <v>18</v>
      </c>
      <c r="FH24" s="133">
        <v>7.5</v>
      </c>
      <c r="FI24" s="133">
        <v>0</v>
      </c>
      <c r="FJ24" s="133">
        <v>0</v>
      </c>
      <c r="FK24" s="133">
        <v>7093.8772300000001</v>
      </c>
      <c r="FL24" s="133"/>
      <c r="FM24" s="133"/>
      <c r="FN24" s="133">
        <v>7126.9357399999981</v>
      </c>
      <c r="FO24" s="133">
        <v>7126.9357399999981</v>
      </c>
      <c r="FP24" s="133">
        <v>3435.4675199999992</v>
      </c>
      <c r="FQ24" s="133">
        <v>3007.1532199999992</v>
      </c>
      <c r="FR24" s="133">
        <v>380.93300000000005</v>
      </c>
      <c r="FS24" s="133">
        <v>303.38199999999995</v>
      </c>
      <c r="FT24" s="133">
        <v>3435.4675199999992</v>
      </c>
      <c r="FU24" s="133">
        <v>2685.0566299999996</v>
      </c>
      <c r="FV24" s="133">
        <v>1.04</v>
      </c>
      <c r="FW24" s="133">
        <v>303.38199999999995</v>
      </c>
      <c r="FX24" s="133">
        <v>6424.9461499999989</v>
      </c>
      <c r="FY24" s="133">
        <v>0</v>
      </c>
      <c r="FZ24" s="133">
        <v>322.09659000000005</v>
      </c>
      <c r="GA24" s="133">
        <v>379.89300000000003</v>
      </c>
      <c r="GB24" s="133"/>
      <c r="GC24" s="133">
        <v>701.98959000000013</v>
      </c>
    </row>
    <row r="25" spans="1:185" ht="12.75" x14ac:dyDescent="0.2">
      <c r="A25" s="376"/>
      <c r="B25" s="342" t="str">
        <f>+UPPER(TEXT([1]SINAC!$B$4,"DDD"))</f>
        <v>JUE</v>
      </c>
      <c r="C25" s="71">
        <v>0.4375</v>
      </c>
      <c r="D25" s="133">
        <v>606.06573000000003</v>
      </c>
      <c r="E25" s="133">
        <v>193.12809999999999</v>
      </c>
      <c r="F25" s="133"/>
      <c r="G25" s="133">
        <v>110</v>
      </c>
      <c r="H25" s="133">
        <v>76.263369999999995</v>
      </c>
      <c r="I25" s="133">
        <v>65.984009999999998</v>
      </c>
      <c r="J25" s="133">
        <v>67.593350000000001</v>
      </c>
      <c r="K25" s="133">
        <v>27.4939</v>
      </c>
      <c r="L25" s="133">
        <v>0.6</v>
      </c>
      <c r="M25" s="133"/>
      <c r="N25" s="133"/>
      <c r="O25" s="133"/>
      <c r="P25" s="133"/>
      <c r="Q25" s="133">
        <v>149.11167</v>
      </c>
      <c r="R25" s="133">
        <v>149.11167</v>
      </c>
      <c r="S25" s="133">
        <v>149.11167</v>
      </c>
      <c r="T25" s="133">
        <v>143</v>
      </c>
      <c r="U25" s="133">
        <v>109.746</v>
      </c>
      <c r="V25" s="133">
        <v>90.3</v>
      </c>
      <c r="W25" s="133">
        <v>73.019549999999995</v>
      </c>
      <c r="X25" s="133">
        <v>16.95936</v>
      </c>
      <c r="Y25" s="133">
        <v>85</v>
      </c>
      <c r="Z25" s="133">
        <v>98</v>
      </c>
      <c r="AA25" s="133">
        <v>16</v>
      </c>
      <c r="AB25" s="133">
        <v>3.8533499999999998</v>
      </c>
      <c r="AC25" s="133">
        <v>4.1034499999999996</v>
      </c>
      <c r="AD25" s="133">
        <v>43.80059</v>
      </c>
      <c r="AE25" s="133">
        <v>3.2822300000000002</v>
      </c>
      <c r="AF25" s="133">
        <v>3.0992700000000002</v>
      </c>
      <c r="AG25" s="133"/>
      <c r="AH25" s="133"/>
      <c r="AI25" s="133"/>
      <c r="AJ25" s="133"/>
      <c r="AK25" s="133"/>
      <c r="AL25" s="133"/>
      <c r="AM25" s="133">
        <v>40</v>
      </c>
      <c r="AN25" s="133"/>
      <c r="AO25" s="133">
        <v>225.52364</v>
      </c>
      <c r="AP25" s="133">
        <v>72.584959999999995</v>
      </c>
      <c r="AQ25" s="133">
        <v>8</v>
      </c>
      <c r="AR25" s="133">
        <v>5.3210699999999997</v>
      </c>
      <c r="AS25" s="133"/>
      <c r="AT25" s="133">
        <v>0</v>
      </c>
      <c r="AU25" s="133">
        <v>110.41591</v>
      </c>
      <c r="AV25" s="133">
        <v>3.8466300000000002</v>
      </c>
      <c r="AW25" s="133"/>
      <c r="AX25" s="133">
        <v>0</v>
      </c>
      <c r="AY25" s="133">
        <v>100</v>
      </c>
      <c r="AZ25" s="133"/>
      <c r="BA25" s="133"/>
      <c r="BB25" s="133"/>
      <c r="BC25" s="133"/>
      <c r="BD25" s="133"/>
      <c r="BE25" s="133"/>
      <c r="BF25" s="133"/>
      <c r="BG25" s="133">
        <v>176.17653999999999</v>
      </c>
      <c r="BH25" s="133">
        <v>176.17653999999999</v>
      </c>
      <c r="BI25" s="133">
        <v>176.17653999999999</v>
      </c>
      <c r="BJ25" s="133">
        <v>264.26481999999999</v>
      </c>
      <c r="BK25" s="133">
        <v>69.971130000000002</v>
      </c>
      <c r="BL25" s="133">
        <v>34.985570000000003</v>
      </c>
      <c r="BM25" s="133">
        <v>38.167000000000002</v>
      </c>
      <c r="BN25" s="133">
        <v>63.22</v>
      </c>
      <c r="BO25" s="133">
        <v>58.95</v>
      </c>
      <c r="BP25" s="133">
        <v>9.77</v>
      </c>
      <c r="BQ25" s="133">
        <v>2.41</v>
      </c>
      <c r="BR25" s="133">
        <v>6.8787000000000003</v>
      </c>
      <c r="BS25" s="133">
        <v>15.021509999999999</v>
      </c>
      <c r="BT25" s="133">
        <v>62.24259</v>
      </c>
      <c r="BU25" s="133"/>
      <c r="BV25" s="133"/>
      <c r="BW25" s="133"/>
      <c r="BX25" s="133"/>
      <c r="BY25" s="133">
        <v>0</v>
      </c>
      <c r="BZ25" s="133"/>
      <c r="CA25" s="133">
        <v>194.44479000000001</v>
      </c>
      <c r="CB25" s="133">
        <v>194.44479000000001</v>
      </c>
      <c r="CC25" s="133">
        <v>194.44479000000001</v>
      </c>
      <c r="CD25" s="133">
        <v>291.66717999999997</v>
      </c>
      <c r="CE25" s="133">
        <v>209.70738</v>
      </c>
      <c r="CF25" s="133">
        <v>104.85369</v>
      </c>
      <c r="CG25" s="133">
        <v>207.29299</v>
      </c>
      <c r="CH25" s="133">
        <v>3.2402199999999999</v>
      </c>
      <c r="CI25" s="133">
        <v>170</v>
      </c>
      <c r="CJ25" s="133">
        <v>170</v>
      </c>
      <c r="CK25" s="133">
        <v>217.19309000000001</v>
      </c>
      <c r="CL25" s="133">
        <v>176.27436</v>
      </c>
      <c r="CM25" s="133">
        <v>88.137180000000001</v>
      </c>
      <c r="CN25" s="133"/>
      <c r="CO25" s="133"/>
      <c r="CP25" s="133"/>
      <c r="CQ25" s="133"/>
      <c r="CR25" s="133"/>
      <c r="CS25" s="133"/>
      <c r="CT25" s="133"/>
      <c r="CU25" s="133">
        <v>113.10133</v>
      </c>
      <c r="CV25" s="133">
        <v>72.002759999999995</v>
      </c>
      <c r="CW25" s="133">
        <v>15.56043</v>
      </c>
      <c r="CX25" s="133">
        <v>60.427019999999999</v>
      </c>
      <c r="CY25" s="133">
        <v>6.39</v>
      </c>
      <c r="CZ25" s="133">
        <v>198.42477</v>
      </c>
      <c r="DA25" s="133"/>
      <c r="DB25" s="133"/>
      <c r="DC25" s="133">
        <v>30</v>
      </c>
      <c r="DD25" s="133"/>
      <c r="DE25" s="133">
        <v>13</v>
      </c>
      <c r="DF25" s="133">
        <v>15</v>
      </c>
      <c r="DG25" s="133">
        <v>2.7989999999999999</v>
      </c>
      <c r="DH25" s="133">
        <v>1.4</v>
      </c>
      <c r="DI25" s="133">
        <v>1.2</v>
      </c>
      <c r="DJ25" s="133">
        <v>2.2000000000000002</v>
      </c>
      <c r="DK25" s="133">
        <v>7.2</v>
      </c>
      <c r="DL25" s="133">
        <v>11.143700000000001</v>
      </c>
      <c r="DM25" s="133">
        <v>8</v>
      </c>
      <c r="DN25" s="133">
        <v>10.752689999999999</v>
      </c>
      <c r="DO25" s="133">
        <v>6.4</v>
      </c>
      <c r="DP25" s="133">
        <v>16.617789999999999</v>
      </c>
      <c r="DQ25" s="133">
        <v>3.6</v>
      </c>
      <c r="DR25" s="133">
        <v>6</v>
      </c>
      <c r="DS25" s="133">
        <v>2.8</v>
      </c>
      <c r="DT25" s="133">
        <v>1.5</v>
      </c>
      <c r="DU25" s="133">
        <v>5.6</v>
      </c>
      <c r="DV25" s="133">
        <v>5</v>
      </c>
      <c r="DW25" s="133">
        <v>5.5</v>
      </c>
      <c r="DX25" s="133">
        <v>5.7</v>
      </c>
      <c r="DY25" s="133">
        <v>3.5</v>
      </c>
      <c r="DZ25" s="133">
        <v>2.5</v>
      </c>
      <c r="EA25" s="133">
        <v>10</v>
      </c>
      <c r="EB25" s="133">
        <v>12.218959999999999</v>
      </c>
      <c r="EC25" s="133">
        <v>16.813289999999999</v>
      </c>
      <c r="ED25" s="133">
        <v>19.550339999999998</v>
      </c>
      <c r="EE25" s="133">
        <v>37.57996</v>
      </c>
      <c r="EF25" s="133">
        <v>16.76876</v>
      </c>
      <c r="EG25" s="133">
        <v>8.33</v>
      </c>
      <c r="EH25" s="133">
        <v>9.6</v>
      </c>
      <c r="EI25" s="133">
        <v>10.752689999999999</v>
      </c>
      <c r="EJ25" s="133">
        <v>15.640269999999999</v>
      </c>
      <c r="EK25" s="133">
        <v>7</v>
      </c>
      <c r="EL25" s="133">
        <v>9</v>
      </c>
      <c r="EM25" s="133">
        <v>0.54</v>
      </c>
      <c r="EN25" s="133">
        <v>1.05</v>
      </c>
      <c r="EO25" s="133">
        <v>19.036999999999999</v>
      </c>
      <c r="EP25" s="133">
        <v>18.603000000000002</v>
      </c>
      <c r="EQ25" s="133">
        <v>20</v>
      </c>
      <c r="ER25" s="133">
        <v>18.638000000000002</v>
      </c>
      <c r="ES25" s="133">
        <v>14.601000000000001</v>
      </c>
      <c r="ET25" s="133">
        <v>1.1299999999999999</v>
      </c>
      <c r="EU25" s="133">
        <v>15.927</v>
      </c>
      <c r="EV25" s="133">
        <v>61.81</v>
      </c>
      <c r="EW25" s="133"/>
      <c r="EX25" s="133"/>
      <c r="EY25" s="133">
        <v>15.766999999999999</v>
      </c>
      <c r="EZ25" s="133"/>
      <c r="FA25" s="133">
        <v>0.7</v>
      </c>
      <c r="FB25" s="133">
        <v>5.5</v>
      </c>
      <c r="FC25" s="133">
        <v>5.7</v>
      </c>
      <c r="FD25" s="133">
        <v>10.02932551</v>
      </c>
      <c r="FE25" s="133">
        <v>4.5</v>
      </c>
      <c r="FF25" s="133">
        <v>27</v>
      </c>
      <c r="FG25" s="133">
        <v>18</v>
      </c>
      <c r="FH25" s="133">
        <v>7.5</v>
      </c>
      <c r="FI25" s="133">
        <v>0</v>
      </c>
      <c r="FJ25" s="133">
        <v>0</v>
      </c>
      <c r="FK25" s="133">
        <v>7185.7727599999998</v>
      </c>
      <c r="FL25" s="133"/>
      <c r="FM25" s="133"/>
      <c r="FN25" s="133">
        <v>7220.1076399999984</v>
      </c>
      <c r="FO25" s="133">
        <v>7220.1076399999984</v>
      </c>
      <c r="FP25" s="133">
        <v>3479.7823999999996</v>
      </c>
      <c r="FQ25" s="133">
        <v>3039.2492399999992</v>
      </c>
      <c r="FR25" s="133">
        <v>382.92199999999997</v>
      </c>
      <c r="FS25" s="133">
        <v>318.15399999999994</v>
      </c>
      <c r="FT25" s="133">
        <v>3479.7823999999996</v>
      </c>
      <c r="FU25" s="133">
        <v>2755.3346499999993</v>
      </c>
      <c r="FV25" s="133">
        <v>1.1299999999999999</v>
      </c>
      <c r="FW25" s="133">
        <v>318.15399999999994</v>
      </c>
      <c r="FX25" s="133">
        <v>6554.4010499999986</v>
      </c>
      <c r="FY25" s="133">
        <v>0</v>
      </c>
      <c r="FZ25" s="133">
        <v>283.91459000000003</v>
      </c>
      <c r="GA25" s="133">
        <v>381.79199999999997</v>
      </c>
      <c r="GB25" s="133"/>
      <c r="GC25" s="133">
        <v>665.70659000000001</v>
      </c>
    </row>
    <row r="26" spans="1:185" ht="12.75" x14ac:dyDescent="0.2">
      <c r="A26" s="376"/>
      <c r="B26" s="342" t="str">
        <f>+UPPER(TEXT([1]SINAC!$B$4,"DDD"))</f>
        <v>JUE</v>
      </c>
      <c r="C26" s="71">
        <v>0.45833333333333331</v>
      </c>
      <c r="D26" s="133">
        <v>606.06573000000003</v>
      </c>
      <c r="E26" s="133">
        <v>193.12809999999999</v>
      </c>
      <c r="F26" s="133"/>
      <c r="G26" s="133">
        <v>110</v>
      </c>
      <c r="H26" s="133">
        <v>80.44014</v>
      </c>
      <c r="I26" s="133">
        <v>65.984009999999998</v>
      </c>
      <c r="J26" s="133">
        <v>67.593350000000001</v>
      </c>
      <c r="K26" s="133">
        <v>27.4939</v>
      </c>
      <c r="L26" s="133">
        <v>0.6</v>
      </c>
      <c r="M26" s="133"/>
      <c r="N26" s="133"/>
      <c r="O26" s="133"/>
      <c r="P26" s="133"/>
      <c r="Q26" s="133">
        <v>149.11167</v>
      </c>
      <c r="R26" s="133">
        <v>149.11167</v>
      </c>
      <c r="S26" s="133">
        <v>149.11167</v>
      </c>
      <c r="T26" s="133">
        <v>143</v>
      </c>
      <c r="U26" s="133">
        <v>110.297</v>
      </c>
      <c r="V26" s="133">
        <v>90.3</v>
      </c>
      <c r="W26" s="133">
        <v>73.019549999999995</v>
      </c>
      <c r="X26" s="133">
        <v>16.95936</v>
      </c>
      <c r="Y26" s="133">
        <v>85</v>
      </c>
      <c r="Z26" s="133">
        <v>98</v>
      </c>
      <c r="AA26" s="133">
        <v>16</v>
      </c>
      <c r="AB26" s="133">
        <v>3.8533499999999998</v>
      </c>
      <c r="AC26" s="133">
        <v>4.1034499999999996</v>
      </c>
      <c r="AD26" s="133">
        <v>43.80059</v>
      </c>
      <c r="AE26" s="133">
        <v>3.2822300000000002</v>
      </c>
      <c r="AF26" s="133">
        <v>3.0992700000000002</v>
      </c>
      <c r="AG26" s="133"/>
      <c r="AH26" s="133"/>
      <c r="AI26" s="133"/>
      <c r="AJ26" s="133"/>
      <c r="AK26" s="133"/>
      <c r="AL26" s="133"/>
      <c r="AM26" s="133">
        <v>40</v>
      </c>
      <c r="AN26" s="133"/>
      <c r="AO26" s="133">
        <v>220.08483000000001</v>
      </c>
      <c r="AP26" s="133">
        <v>77.948040000000006</v>
      </c>
      <c r="AQ26" s="133">
        <v>8</v>
      </c>
      <c r="AR26" s="133">
        <v>5.67</v>
      </c>
      <c r="AS26" s="133"/>
      <c r="AT26" s="133">
        <v>0</v>
      </c>
      <c r="AU26" s="133">
        <v>110.41591</v>
      </c>
      <c r="AV26" s="133">
        <v>3.8466300000000002</v>
      </c>
      <c r="AW26" s="133"/>
      <c r="AX26" s="133">
        <v>0</v>
      </c>
      <c r="AY26" s="133">
        <v>100</v>
      </c>
      <c r="AZ26" s="133"/>
      <c r="BA26" s="133"/>
      <c r="BB26" s="133"/>
      <c r="BC26" s="133"/>
      <c r="BD26" s="133"/>
      <c r="BE26" s="133"/>
      <c r="BF26" s="133"/>
      <c r="BG26" s="133">
        <v>175.66774000000001</v>
      </c>
      <c r="BH26" s="133">
        <v>175.66774000000001</v>
      </c>
      <c r="BI26" s="133">
        <v>175.66774000000001</v>
      </c>
      <c r="BJ26" s="133">
        <v>263.5016</v>
      </c>
      <c r="BK26" s="133">
        <v>69.971130000000002</v>
      </c>
      <c r="BL26" s="133">
        <v>34.985570000000003</v>
      </c>
      <c r="BM26" s="133">
        <v>38.451999999999998</v>
      </c>
      <c r="BN26" s="133">
        <v>63.22</v>
      </c>
      <c r="BO26" s="133">
        <v>58.95</v>
      </c>
      <c r="BP26" s="133">
        <v>9.77</v>
      </c>
      <c r="BQ26" s="133">
        <v>2.41</v>
      </c>
      <c r="BR26" s="133">
        <v>6.8787000000000003</v>
      </c>
      <c r="BS26" s="133">
        <v>15.021509999999999</v>
      </c>
      <c r="BT26" s="133">
        <v>63.148989999999998</v>
      </c>
      <c r="BU26" s="133"/>
      <c r="BV26" s="133"/>
      <c r="BW26" s="133"/>
      <c r="BX26" s="133"/>
      <c r="BY26" s="133">
        <v>0</v>
      </c>
      <c r="BZ26" s="133"/>
      <c r="CA26" s="133">
        <v>194.44479000000001</v>
      </c>
      <c r="CB26" s="133">
        <v>194.44479000000001</v>
      </c>
      <c r="CC26" s="133">
        <v>194.44479000000001</v>
      </c>
      <c r="CD26" s="133">
        <v>291.66717999999997</v>
      </c>
      <c r="CE26" s="133">
        <v>209.70738</v>
      </c>
      <c r="CF26" s="133">
        <v>104.85369</v>
      </c>
      <c r="CG26" s="133">
        <v>224.13767000000001</v>
      </c>
      <c r="CH26" s="133">
        <v>3.2402199999999999</v>
      </c>
      <c r="CI26" s="133">
        <v>170</v>
      </c>
      <c r="CJ26" s="133">
        <v>170</v>
      </c>
      <c r="CK26" s="133">
        <v>217.19309000000001</v>
      </c>
      <c r="CL26" s="133">
        <v>189.51327000000001</v>
      </c>
      <c r="CM26" s="133">
        <v>94.756640000000004</v>
      </c>
      <c r="CN26" s="133"/>
      <c r="CO26" s="133"/>
      <c r="CP26" s="133"/>
      <c r="CQ26" s="133"/>
      <c r="CR26" s="133"/>
      <c r="CS26" s="133"/>
      <c r="CT26" s="133"/>
      <c r="CU26" s="133">
        <v>113.10133</v>
      </c>
      <c r="CV26" s="133">
        <v>78.224090000000004</v>
      </c>
      <c r="CW26" s="133">
        <v>15.56043</v>
      </c>
      <c r="CX26" s="133">
        <v>60.427019999999999</v>
      </c>
      <c r="CY26" s="133">
        <v>6.39</v>
      </c>
      <c r="CZ26" s="133">
        <v>200.72192000000001</v>
      </c>
      <c r="DA26" s="133"/>
      <c r="DB26" s="133"/>
      <c r="DC26" s="133">
        <v>30</v>
      </c>
      <c r="DD26" s="133"/>
      <c r="DE26" s="133">
        <v>13</v>
      </c>
      <c r="DF26" s="133">
        <v>15</v>
      </c>
      <c r="DG26" s="133">
        <v>2.7989999999999999</v>
      </c>
      <c r="DH26" s="133">
        <v>1.4</v>
      </c>
      <c r="DI26" s="133">
        <v>1.2</v>
      </c>
      <c r="DJ26" s="133">
        <v>2.2000000000000002</v>
      </c>
      <c r="DK26" s="133">
        <v>7.2</v>
      </c>
      <c r="DL26" s="133">
        <v>11.143700000000001</v>
      </c>
      <c r="DM26" s="133">
        <v>8</v>
      </c>
      <c r="DN26" s="133">
        <v>10.752689999999999</v>
      </c>
      <c r="DO26" s="133">
        <v>6.4</v>
      </c>
      <c r="DP26" s="133">
        <v>16.617789999999999</v>
      </c>
      <c r="DQ26" s="133">
        <v>3.6</v>
      </c>
      <c r="DR26" s="133">
        <v>6</v>
      </c>
      <c r="DS26" s="133">
        <v>2.8</v>
      </c>
      <c r="DT26" s="133">
        <v>1.5</v>
      </c>
      <c r="DU26" s="133">
        <v>5.6</v>
      </c>
      <c r="DV26" s="133">
        <v>5</v>
      </c>
      <c r="DW26" s="133">
        <v>5.5</v>
      </c>
      <c r="DX26" s="133">
        <v>5.7</v>
      </c>
      <c r="DY26" s="133">
        <v>3.5</v>
      </c>
      <c r="DZ26" s="133">
        <v>2.5</v>
      </c>
      <c r="EA26" s="133">
        <v>10</v>
      </c>
      <c r="EB26" s="133">
        <v>12.218959999999999</v>
      </c>
      <c r="EC26" s="133">
        <v>16.813289999999999</v>
      </c>
      <c r="ED26" s="133">
        <v>19.550339999999998</v>
      </c>
      <c r="EE26" s="133">
        <v>37.57996</v>
      </c>
      <c r="EF26" s="133">
        <v>18.217649999999999</v>
      </c>
      <c r="EG26" s="133">
        <v>8.33</v>
      </c>
      <c r="EH26" s="133">
        <v>9.6</v>
      </c>
      <c r="EI26" s="133">
        <v>10.752689999999999</v>
      </c>
      <c r="EJ26" s="133">
        <v>15.640269999999999</v>
      </c>
      <c r="EK26" s="133">
        <v>7</v>
      </c>
      <c r="EL26" s="133">
        <v>9</v>
      </c>
      <c r="EM26" s="133">
        <v>0.54</v>
      </c>
      <c r="EN26" s="133">
        <v>1.05</v>
      </c>
      <c r="EO26" s="133">
        <v>19.106000000000002</v>
      </c>
      <c r="EP26" s="133">
        <v>18.669</v>
      </c>
      <c r="EQ26" s="133">
        <v>20</v>
      </c>
      <c r="ER26" s="133">
        <v>18.721</v>
      </c>
      <c r="ES26" s="133">
        <v>14.596</v>
      </c>
      <c r="ET26" s="133">
        <v>1.1599999999999999</v>
      </c>
      <c r="EU26" s="133">
        <v>16.449000000000002</v>
      </c>
      <c r="EV26" s="133">
        <v>66.23</v>
      </c>
      <c r="EW26" s="133"/>
      <c r="EX26" s="133"/>
      <c r="EY26" s="133">
        <v>18.815999999999999</v>
      </c>
      <c r="EZ26" s="133"/>
      <c r="FA26" s="133">
        <v>1.9</v>
      </c>
      <c r="FB26" s="133">
        <v>5.5</v>
      </c>
      <c r="FC26" s="133">
        <v>5.7</v>
      </c>
      <c r="FD26" s="133">
        <v>9.94134897</v>
      </c>
      <c r="FE26" s="133">
        <v>4.5</v>
      </c>
      <c r="FF26" s="133">
        <v>27</v>
      </c>
      <c r="FG26" s="133">
        <v>18</v>
      </c>
      <c r="FH26" s="133">
        <v>7.5</v>
      </c>
      <c r="FI26" s="133">
        <v>0</v>
      </c>
      <c r="FJ26" s="133">
        <v>0</v>
      </c>
      <c r="FK26" s="133">
        <v>7252.0449900000003</v>
      </c>
      <c r="FL26" s="133"/>
      <c r="FM26" s="133"/>
      <c r="FN26" s="133">
        <v>7278.9148100000002</v>
      </c>
      <c r="FO26" s="133">
        <v>7278.9148100000002</v>
      </c>
      <c r="FP26" s="133">
        <v>3497.3511499999995</v>
      </c>
      <c r="FQ26" s="133">
        <v>3071.4176599999996</v>
      </c>
      <c r="FR26" s="133">
        <v>384.00100000000003</v>
      </c>
      <c r="FS26" s="133">
        <v>326.14499999999998</v>
      </c>
      <c r="FT26" s="133">
        <v>3497.3511499999995</v>
      </c>
      <c r="FU26" s="133">
        <v>2786.5966699999999</v>
      </c>
      <c r="FV26" s="133">
        <v>1.1599999999999999</v>
      </c>
      <c r="FW26" s="133">
        <v>326.14499999999998</v>
      </c>
      <c r="FX26" s="133">
        <v>6611.2528199999997</v>
      </c>
      <c r="FY26" s="133">
        <v>0</v>
      </c>
      <c r="FZ26" s="133">
        <v>284.82098999999999</v>
      </c>
      <c r="GA26" s="133">
        <v>382.84100000000001</v>
      </c>
      <c r="GB26" s="133"/>
      <c r="GC26" s="133">
        <v>667.66199000000006</v>
      </c>
    </row>
    <row r="27" spans="1:185" ht="12.75" x14ac:dyDescent="0.2">
      <c r="A27" s="376"/>
      <c r="B27" s="342" t="str">
        <f>+UPPER(TEXT([1]SINAC!$B$4,"DDD"))</f>
        <v>JUE</v>
      </c>
      <c r="C27" s="71">
        <v>0.47916666666666669</v>
      </c>
      <c r="D27" s="133">
        <v>606.06573000000003</v>
      </c>
      <c r="E27" s="133">
        <v>193.12809999999999</v>
      </c>
      <c r="F27" s="133"/>
      <c r="G27" s="133">
        <v>110</v>
      </c>
      <c r="H27" s="133">
        <v>76.881929999999997</v>
      </c>
      <c r="I27" s="133">
        <v>65.984009999999998</v>
      </c>
      <c r="J27" s="133">
        <v>67.593350000000001</v>
      </c>
      <c r="K27" s="133">
        <v>27.4939</v>
      </c>
      <c r="L27" s="133">
        <v>0.6</v>
      </c>
      <c r="M27" s="133"/>
      <c r="N27" s="133"/>
      <c r="O27" s="133"/>
      <c r="P27" s="133"/>
      <c r="Q27" s="133">
        <v>149.11167</v>
      </c>
      <c r="R27" s="133">
        <v>149.11167</v>
      </c>
      <c r="S27" s="133">
        <v>149.11167</v>
      </c>
      <c r="T27" s="133">
        <v>143</v>
      </c>
      <c r="U27" s="133">
        <v>110.672</v>
      </c>
      <c r="V27" s="133">
        <v>90.3</v>
      </c>
      <c r="W27" s="133">
        <v>73.019549999999995</v>
      </c>
      <c r="X27" s="133">
        <v>16.95936</v>
      </c>
      <c r="Y27" s="133">
        <v>85</v>
      </c>
      <c r="Z27" s="133">
        <v>98</v>
      </c>
      <c r="AA27" s="133">
        <v>16</v>
      </c>
      <c r="AB27" s="133">
        <v>3.8533499999999998</v>
      </c>
      <c r="AC27" s="133">
        <v>4.1034499999999996</v>
      </c>
      <c r="AD27" s="133">
        <v>43.80059</v>
      </c>
      <c r="AE27" s="133">
        <v>3.2822300000000002</v>
      </c>
      <c r="AF27" s="133">
        <v>3.0992700000000002</v>
      </c>
      <c r="AG27" s="133"/>
      <c r="AH27" s="133"/>
      <c r="AI27" s="133"/>
      <c r="AJ27" s="133"/>
      <c r="AK27" s="133"/>
      <c r="AL27" s="133"/>
      <c r="AM27" s="133">
        <v>40</v>
      </c>
      <c r="AN27" s="133"/>
      <c r="AO27" s="133">
        <v>241.98468</v>
      </c>
      <c r="AP27" s="133">
        <v>77.948040000000006</v>
      </c>
      <c r="AQ27" s="133">
        <v>8</v>
      </c>
      <c r="AR27" s="133">
        <v>5.67</v>
      </c>
      <c r="AS27" s="133"/>
      <c r="AT27" s="133">
        <v>0</v>
      </c>
      <c r="AU27" s="133">
        <v>110.41591</v>
      </c>
      <c r="AV27" s="133">
        <v>3.8466300000000002</v>
      </c>
      <c r="AW27" s="133"/>
      <c r="AX27" s="133">
        <v>0</v>
      </c>
      <c r="AY27" s="133">
        <v>100</v>
      </c>
      <c r="AZ27" s="133"/>
      <c r="BA27" s="133"/>
      <c r="BB27" s="133"/>
      <c r="BC27" s="133"/>
      <c r="BD27" s="133"/>
      <c r="BE27" s="133"/>
      <c r="BF27" s="133"/>
      <c r="BG27" s="133">
        <v>175.46421000000001</v>
      </c>
      <c r="BH27" s="133">
        <v>175.46421000000001</v>
      </c>
      <c r="BI27" s="133">
        <v>175.46421000000001</v>
      </c>
      <c r="BJ27" s="133">
        <v>263.19632000000001</v>
      </c>
      <c r="BK27" s="133">
        <v>69.971130000000002</v>
      </c>
      <c r="BL27" s="133">
        <v>34.985570000000003</v>
      </c>
      <c r="BM27" s="133">
        <v>38.555999999999997</v>
      </c>
      <c r="BN27" s="133">
        <v>63.22</v>
      </c>
      <c r="BO27" s="133">
        <v>58.95</v>
      </c>
      <c r="BP27" s="133">
        <v>9.77</v>
      </c>
      <c r="BQ27" s="133">
        <v>2.41</v>
      </c>
      <c r="BR27" s="133">
        <v>6.8787000000000003</v>
      </c>
      <c r="BS27" s="133">
        <v>15.021509999999999</v>
      </c>
      <c r="BT27" s="133">
        <v>57.150840000000002</v>
      </c>
      <c r="BU27" s="133"/>
      <c r="BV27" s="133"/>
      <c r="BW27" s="133"/>
      <c r="BX27" s="133"/>
      <c r="BY27" s="133">
        <v>52.287439999999997</v>
      </c>
      <c r="BZ27" s="133"/>
      <c r="CA27" s="133">
        <v>194.44479000000001</v>
      </c>
      <c r="CB27" s="133">
        <v>194.44479000000001</v>
      </c>
      <c r="CC27" s="133">
        <v>194.44479000000001</v>
      </c>
      <c r="CD27" s="133">
        <v>291.66717999999997</v>
      </c>
      <c r="CE27" s="133">
        <v>209.70738</v>
      </c>
      <c r="CF27" s="133">
        <v>104.85369</v>
      </c>
      <c r="CG27" s="133">
        <v>206.20092</v>
      </c>
      <c r="CH27" s="133">
        <v>3.2402199999999999</v>
      </c>
      <c r="CI27" s="133">
        <v>170</v>
      </c>
      <c r="CJ27" s="133">
        <v>170</v>
      </c>
      <c r="CK27" s="133">
        <v>217.19309000000001</v>
      </c>
      <c r="CL27" s="133">
        <v>189.51324</v>
      </c>
      <c r="CM27" s="133">
        <v>94.756619999999998</v>
      </c>
      <c r="CN27" s="133"/>
      <c r="CO27" s="133"/>
      <c r="CP27" s="133"/>
      <c r="CQ27" s="133"/>
      <c r="CR27" s="133"/>
      <c r="CS27" s="133"/>
      <c r="CT27" s="133"/>
      <c r="CU27" s="133">
        <v>109.98464</v>
      </c>
      <c r="CV27" s="133">
        <v>75.46369</v>
      </c>
      <c r="CW27" s="133">
        <v>15.56043</v>
      </c>
      <c r="CX27" s="133">
        <v>60.427019999999999</v>
      </c>
      <c r="CY27" s="133">
        <v>6.39</v>
      </c>
      <c r="CZ27" s="133">
        <v>198.47139999999999</v>
      </c>
      <c r="DA27" s="133"/>
      <c r="DB27" s="133"/>
      <c r="DC27" s="133">
        <v>30</v>
      </c>
      <c r="DD27" s="133"/>
      <c r="DE27" s="133">
        <v>13</v>
      </c>
      <c r="DF27" s="133">
        <v>15</v>
      </c>
      <c r="DG27" s="133">
        <v>2.7989999999999999</v>
      </c>
      <c r="DH27" s="133">
        <v>1.4</v>
      </c>
      <c r="DI27" s="133">
        <v>1.2</v>
      </c>
      <c r="DJ27" s="133">
        <v>2.2000000000000002</v>
      </c>
      <c r="DK27" s="133">
        <v>7.2</v>
      </c>
      <c r="DL27" s="133">
        <v>11.143700000000001</v>
      </c>
      <c r="DM27" s="133">
        <v>8</v>
      </c>
      <c r="DN27" s="133">
        <v>10.752689999999999</v>
      </c>
      <c r="DO27" s="133">
        <v>6.4</v>
      </c>
      <c r="DP27" s="133">
        <v>16.617789999999999</v>
      </c>
      <c r="DQ27" s="133">
        <v>3.6</v>
      </c>
      <c r="DR27" s="133">
        <v>6</v>
      </c>
      <c r="DS27" s="133">
        <v>2.8</v>
      </c>
      <c r="DT27" s="133">
        <v>1.5</v>
      </c>
      <c r="DU27" s="133">
        <v>5.6</v>
      </c>
      <c r="DV27" s="133">
        <v>5</v>
      </c>
      <c r="DW27" s="133">
        <v>5.5</v>
      </c>
      <c r="DX27" s="133">
        <v>5.7</v>
      </c>
      <c r="DY27" s="133">
        <v>3.5</v>
      </c>
      <c r="DZ27" s="133">
        <v>2.5</v>
      </c>
      <c r="EA27" s="133">
        <v>10</v>
      </c>
      <c r="EB27" s="133">
        <v>12.218959999999999</v>
      </c>
      <c r="EC27" s="133">
        <v>16.813289999999999</v>
      </c>
      <c r="ED27" s="133">
        <v>19.550339999999998</v>
      </c>
      <c r="EE27" s="133">
        <v>37.57996</v>
      </c>
      <c r="EF27" s="133">
        <v>17.574780000000001</v>
      </c>
      <c r="EG27" s="133">
        <v>8.33</v>
      </c>
      <c r="EH27" s="133">
        <v>9.6</v>
      </c>
      <c r="EI27" s="133">
        <v>10.752689999999999</v>
      </c>
      <c r="EJ27" s="133">
        <v>15.640269999999999</v>
      </c>
      <c r="EK27" s="133">
        <v>7</v>
      </c>
      <c r="EL27" s="133">
        <v>9</v>
      </c>
      <c r="EM27" s="133">
        <v>0.54</v>
      </c>
      <c r="EN27" s="133">
        <v>1.05</v>
      </c>
      <c r="EO27" s="133">
        <v>19.138999999999999</v>
      </c>
      <c r="EP27" s="133">
        <v>18.518999999999998</v>
      </c>
      <c r="EQ27" s="133">
        <v>20</v>
      </c>
      <c r="ER27" s="133">
        <v>18.863</v>
      </c>
      <c r="ES27" s="133">
        <v>14.529</v>
      </c>
      <c r="ET27" s="133">
        <v>1.1499999999999999</v>
      </c>
      <c r="EU27" s="133">
        <v>16.88</v>
      </c>
      <c r="EV27" s="133">
        <v>72.16</v>
      </c>
      <c r="EW27" s="133"/>
      <c r="EX27" s="133"/>
      <c r="EY27" s="133">
        <v>21.574999999999999</v>
      </c>
      <c r="EZ27" s="133"/>
      <c r="FA27" s="133">
        <v>2.2000000000000002</v>
      </c>
      <c r="FB27" s="133">
        <v>5.5</v>
      </c>
      <c r="FC27" s="133">
        <v>5.7</v>
      </c>
      <c r="FD27" s="133">
        <v>9.9600000000000009</v>
      </c>
      <c r="FE27" s="133">
        <v>4.5</v>
      </c>
      <c r="FF27" s="133">
        <v>27</v>
      </c>
      <c r="FG27" s="133">
        <v>18</v>
      </c>
      <c r="FH27" s="133">
        <v>7.5</v>
      </c>
      <c r="FI27" s="133">
        <v>0</v>
      </c>
      <c r="FJ27" s="133">
        <v>0</v>
      </c>
      <c r="FK27" s="133">
        <v>7309.3023700000003</v>
      </c>
      <c r="FL27" s="133"/>
      <c r="FM27" s="133"/>
      <c r="FN27" s="133">
        <v>7325.4695899999997</v>
      </c>
      <c r="FO27" s="133">
        <v>7325.4695899999997</v>
      </c>
      <c r="FP27" s="133">
        <v>3496.43523</v>
      </c>
      <c r="FQ27" s="133">
        <v>3109.3413599999999</v>
      </c>
      <c r="FR27" s="133">
        <v>384.428</v>
      </c>
      <c r="FS27" s="133">
        <v>335.26499999999993</v>
      </c>
      <c r="FT27" s="133">
        <v>3496.43523</v>
      </c>
      <c r="FU27" s="133">
        <v>2778.2310799999996</v>
      </c>
      <c r="FV27" s="133">
        <v>1.1499999999999999</v>
      </c>
      <c r="FW27" s="133">
        <v>335.26499999999993</v>
      </c>
      <c r="FX27" s="133">
        <v>6611.0813099999996</v>
      </c>
      <c r="FY27" s="133">
        <v>0</v>
      </c>
      <c r="FZ27" s="133">
        <v>331.11028000000005</v>
      </c>
      <c r="GA27" s="133">
        <v>383.27800000000002</v>
      </c>
      <c r="GB27" s="133"/>
      <c r="GC27" s="133">
        <v>714.38828000000012</v>
      </c>
    </row>
    <row r="28" spans="1:185" ht="12.75" x14ac:dyDescent="0.2">
      <c r="A28" s="376"/>
      <c r="B28" s="342" t="str">
        <f>+UPPER(TEXT([1]SINAC!$B$4,"DDD"))</f>
        <v>JUE</v>
      </c>
      <c r="C28" s="71">
        <v>0.5</v>
      </c>
      <c r="D28" s="133">
        <v>606.06573000000003</v>
      </c>
      <c r="E28" s="133">
        <v>193.12809999999999</v>
      </c>
      <c r="F28" s="133"/>
      <c r="G28" s="133">
        <v>110</v>
      </c>
      <c r="H28" s="133">
        <v>76.27364</v>
      </c>
      <c r="I28" s="133">
        <v>65.984009999999998</v>
      </c>
      <c r="J28" s="133">
        <v>67.593350000000001</v>
      </c>
      <c r="K28" s="133">
        <v>27.4939</v>
      </c>
      <c r="L28" s="133">
        <v>0.6</v>
      </c>
      <c r="M28" s="133"/>
      <c r="N28" s="133"/>
      <c r="O28" s="133"/>
      <c r="P28" s="133"/>
      <c r="Q28" s="133">
        <v>149.11167</v>
      </c>
      <c r="R28" s="133">
        <v>149.11167</v>
      </c>
      <c r="S28" s="133">
        <v>149.11167</v>
      </c>
      <c r="T28" s="133">
        <v>143</v>
      </c>
      <c r="U28" s="133">
        <v>110.503</v>
      </c>
      <c r="V28" s="133">
        <v>90.3</v>
      </c>
      <c r="W28" s="133">
        <v>73.019549999999995</v>
      </c>
      <c r="X28" s="133">
        <v>16.95936</v>
      </c>
      <c r="Y28" s="133">
        <v>85</v>
      </c>
      <c r="Z28" s="133">
        <v>98</v>
      </c>
      <c r="AA28" s="133">
        <v>16</v>
      </c>
      <c r="AB28" s="133">
        <v>3.8533499999999998</v>
      </c>
      <c r="AC28" s="133">
        <v>4.1034499999999996</v>
      </c>
      <c r="AD28" s="133">
        <v>43.80059</v>
      </c>
      <c r="AE28" s="133">
        <v>3.2822300000000002</v>
      </c>
      <c r="AF28" s="133">
        <v>3.0992700000000002</v>
      </c>
      <c r="AG28" s="133"/>
      <c r="AH28" s="133"/>
      <c r="AI28" s="133"/>
      <c r="AJ28" s="133"/>
      <c r="AK28" s="133"/>
      <c r="AL28" s="133"/>
      <c r="AM28" s="133">
        <v>40</v>
      </c>
      <c r="AN28" s="133"/>
      <c r="AO28" s="133">
        <v>237.05241000000001</v>
      </c>
      <c r="AP28" s="133">
        <v>77.948040000000006</v>
      </c>
      <c r="AQ28" s="133">
        <v>8</v>
      </c>
      <c r="AR28" s="133">
        <v>5.67</v>
      </c>
      <c r="AS28" s="133"/>
      <c r="AT28" s="133">
        <v>0</v>
      </c>
      <c r="AU28" s="133">
        <v>110.41591</v>
      </c>
      <c r="AV28" s="133">
        <v>3.8466300000000002</v>
      </c>
      <c r="AW28" s="133"/>
      <c r="AX28" s="133">
        <v>0</v>
      </c>
      <c r="AY28" s="133">
        <v>100</v>
      </c>
      <c r="AZ28" s="133"/>
      <c r="BA28" s="133"/>
      <c r="BB28" s="133"/>
      <c r="BC28" s="133"/>
      <c r="BD28" s="133"/>
      <c r="BE28" s="133"/>
      <c r="BF28" s="133"/>
      <c r="BG28" s="133">
        <v>175.36245</v>
      </c>
      <c r="BH28" s="133">
        <v>175.36245</v>
      </c>
      <c r="BI28" s="133">
        <v>175.36245</v>
      </c>
      <c r="BJ28" s="133">
        <v>263.04367000000002</v>
      </c>
      <c r="BK28" s="133">
        <v>69.971130000000002</v>
      </c>
      <c r="BL28" s="133">
        <v>34.985570000000003</v>
      </c>
      <c r="BM28" s="133">
        <v>38.405999999999999</v>
      </c>
      <c r="BN28" s="133">
        <v>63.22</v>
      </c>
      <c r="BO28" s="133">
        <v>58.95</v>
      </c>
      <c r="BP28" s="133">
        <v>9.77</v>
      </c>
      <c r="BQ28" s="133">
        <v>2.41</v>
      </c>
      <c r="BR28" s="133">
        <v>6.8787000000000003</v>
      </c>
      <c r="BS28" s="133">
        <v>15.021509999999999</v>
      </c>
      <c r="BT28" s="133">
        <v>56.05583</v>
      </c>
      <c r="BU28" s="133"/>
      <c r="BV28" s="133"/>
      <c r="BW28" s="133"/>
      <c r="BX28" s="133"/>
      <c r="BY28" s="133">
        <v>50.59449</v>
      </c>
      <c r="BZ28" s="133"/>
      <c r="CA28" s="133">
        <v>194.44479000000001</v>
      </c>
      <c r="CB28" s="133">
        <v>194.44479000000001</v>
      </c>
      <c r="CC28" s="133">
        <v>194.44479000000001</v>
      </c>
      <c r="CD28" s="133">
        <v>291.66717999999997</v>
      </c>
      <c r="CE28" s="133">
        <v>209.70738</v>
      </c>
      <c r="CF28" s="133">
        <v>104.85369</v>
      </c>
      <c r="CG28" s="133">
        <v>198.32778999999999</v>
      </c>
      <c r="CH28" s="133">
        <v>3.2402199999999999</v>
      </c>
      <c r="CI28" s="133">
        <v>170</v>
      </c>
      <c r="CJ28" s="133">
        <v>170</v>
      </c>
      <c r="CK28" s="133">
        <v>217.19309000000001</v>
      </c>
      <c r="CL28" s="133">
        <v>187.70787999999999</v>
      </c>
      <c r="CM28" s="133">
        <v>93.853939999999994</v>
      </c>
      <c r="CN28" s="133"/>
      <c r="CO28" s="133"/>
      <c r="CP28" s="133"/>
      <c r="CQ28" s="133"/>
      <c r="CR28" s="133"/>
      <c r="CS28" s="133"/>
      <c r="CT28" s="133"/>
      <c r="CU28" s="133">
        <v>109.98464</v>
      </c>
      <c r="CV28" s="133">
        <v>74.203829999999996</v>
      </c>
      <c r="CW28" s="133">
        <v>15.56043</v>
      </c>
      <c r="CX28" s="133">
        <v>60.427019999999999</v>
      </c>
      <c r="CY28" s="133">
        <v>6.39</v>
      </c>
      <c r="CZ28" s="133">
        <v>195.63448</v>
      </c>
      <c r="DA28" s="133"/>
      <c r="DB28" s="133"/>
      <c r="DC28" s="133">
        <v>30</v>
      </c>
      <c r="DD28" s="133"/>
      <c r="DE28" s="133">
        <v>13</v>
      </c>
      <c r="DF28" s="133">
        <v>15</v>
      </c>
      <c r="DG28" s="133">
        <v>2.7989999999999999</v>
      </c>
      <c r="DH28" s="133">
        <v>1.4</v>
      </c>
      <c r="DI28" s="133">
        <v>1.2</v>
      </c>
      <c r="DJ28" s="133">
        <v>2.2000000000000002</v>
      </c>
      <c r="DK28" s="133">
        <v>7.2</v>
      </c>
      <c r="DL28" s="133">
        <v>11.143700000000001</v>
      </c>
      <c r="DM28" s="133">
        <v>8</v>
      </c>
      <c r="DN28" s="133">
        <v>10.752689999999999</v>
      </c>
      <c r="DO28" s="133">
        <v>6.4</v>
      </c>
      <c r="DP28" s="133">
        <v>16.617789999999999</v>
      </c>
      <c r="DQ28" s="133">
        <v>3.6</v>
      </c>
      <c r="DR28" s="133">
        <v>6</v>
      </c>
      <c r="DS28" s="133">
        <v>2.8</v>
      </c>
      <c r="DT28" s="133">
        <v>1.5</v>
      </c>
      <c r="DU28" s="133">
        <v>5.6</v>
      </c>
      <c r="DV28" s="133">
        <v>5</v>
      </c>
      <c r="DW28" s="133">
        <v>5.5</v>
      </c>
      <c r="DX28" s="133">
        <v>5.7</v>
      </c>
      <c r="DY28" s="133">
        <v>3.5</v>
      </c>
      <c r="DZ28" s="133">
        <v>2.5</v>
      </c>
      <c r="EA28" s="133">
        <v>10</v>
      </c>
      <c r="EB28" s="133">
        <v>12.218959999999999</v>
      </c>
      <c r="EC28" s="133">
        <v>16.813289999999999</v>
      </c>
      <c r="ED28" s="133">
        <v>19.550339999999998</v>
      </c>
      <c r="EE28" s="133">
        <v>37.57996</v>
      </c>
      <c r="EF28" s="133">
        <v>17.281369999999999</v>
      </c>
      <c r="EG28" s="133">
        <v>8.33</v>
      </c>
      <c r="EH28" s="133">
        <v>9.6</v>
      </c>
      <c r="EI28" s="133">
        <v>10.752689999999999</v>
      </c>
      <c r="EJ28" s="133">
        <v>15.640269999999999</v>
      </c>
      <c r="EK28" s="133">
        <v>7</v>
      </c>
      <c r="EL28" s="133">
        <v>9</v>
      </c>
      <c r="EM28" s="133">
        <v>0.54</v>
      </c>
      <c r="EN28" s="133">
        <v>1.05</v>
      </c>
      <c r="EO28" s="133">
        <v>19.138000000000002</v>
      </c>
      <c r="EP28" s="133">
        <v>18.404</v>
      </c>
      <c r="EQ28" s="133">
        <v>20</v>
      </c>
      <c r="ER28" s="133">
        <v>18.899000000000001</v>
      </c>
      <c r="ES28" s="133">
        <v>14.622</v>
      </c>
      <c r="ET28" s="133">
        <v>1.17</v>
      </c>
      <c r="EU28" s="133">
        <v>17.248999999999999</v>
      </c>
      <c r="EV28" s="133">
        <v>76.540000000000006</v>
      </c>
      <c r="EW28" s="133"/>
      <c r="EX28" s="133"/>
      <c r="EY28" s="133">
        <v>24.039000000000001</v>
      </c>
      <c r="EZ28" s="133"/>
      <c r="FA28" s="133">
        <v>2.2999999999999998</v>
      </c>
      <c r="FB28" s="133">
        <v>5.5</v>
      </c>
      <c r="FC28" s="133">
        <v>5.7</v>
      </c>
      <c r="FD28" s="133">
        <v>9.56</v>
      </c>
      <c r="FE28" s="133">
        <v>4.5</v>
      </c>
      <c r="FF28" s="133">
        <v>27</v>
      </c>
      <c r="FG28" s="133">
        <v>18</v>
      </c>
      <c r="FH28" s="133">
        <v>7.5</v>
      </c>
      <c r="FI28" s="133">
        <v>0</v>
      </c>
      <c r="FJ28" s="133">
        <v>0</v>
      </c>
      <c r="FK28" s="133">
        <v>7299.77873</v>
      </c>
      <c r="FL28" s="133"/>
      <c r="FM28" s="133"/>
      <c r="FN28" s="133">
        <v>7308.6387799999984</v>
      </c>
      <c r="FO28" s="133">
        <v>7308.6387799999984</v>
      </c>
      <c r="FP28" s="133">
        <v>3493.2692599999996</v>
      </c>
      <c r="FQ28" s="133">
        <v>3088.7495199999994</v>
      </c>
      <c r="FR28" s="133">
        <v>384.142</v>
      </c>
      <c r="FS28" s="133">
        <v>342.47799999999995</v>
      </c>
      <c r="FT28" s="133">
        <v>3493.2692599999996</v>
      </c>
      <c r="FU28" s="133">
        <v>2760.4272000000001</v>
      </c>
      <c r="FV28" s="133">
        <v>1.17</v>
      </c>
      <c r="FW28" s="133">
        <v>342.47799999999995</v>
      </c>
      <c r="FX28" s="133">
        <v>6597.3444599999993</v>
      </c>
      <c r="FY28" s="133">
        <v>0</v>
      </c>
      <c r="FZ28" s="133">
        <v>328.32232000000005</v>
      </c>
      <c r="GA28" s="133">
        <v>382.97199999999998</v>
      </c>
      <c r="GB28" s="133"/>
      <c r="GC28" s="133">
        <v>711.29431999999997</v>
      </c>
    </row>
    <row r="29" spans="1:185" ht="12.75" x14ac:dyDescent="0.2">
      <c r="A29" s="376"/>
      <c r="B29" s="344" t="str">
        <f>+UPPER(TEXT([1]SINAC!$B$4,"DDD"))</f>
        <v>JUE</v>
      </c>
      <c r="C29" s="67">
        <v>0.52083333333333337</v>
      </c>
      <c r="D29" s="136">
        <v>606.06573000000003</v>
      </c>
      <c r="E29" s="136">
        <v>193.12809999999999</v>
      </c>
      <c r="F29" s="136"/>
      <c r="G29" s="136">
        <v>110</v>
      </c>
      <c r="H29" s="136">
        <v>76.263329999999996</v>
      </c>
      <c r="I29" s="136">
        <v>65.984009999999998</v>
      </c>
      <c r="J29" s="136">
        <v>67.593350000000001</v>
      </c>
      <c r="K29" s="136">
        <v>27.4939</v>
      </c>
      <c r="L29" s="136">
        <v>0.6</v>
      </c>
      <c r="M29" s="136"/>
      <c r="N29" s="136"/>
      <c r="O29" s="136"/>
      <c r="P29" s="136"/>
      <c r="Q29" s="136">
        <v>149.11167</v>
      </c>
      <c r="R29" s="136">
        <v>149.11167</v>
      </c>
      <c r="S29" s="136">
        <v>149.11167</v>
      </c>
      <c r="T29" s="136">
        <v>143</v>
      </c>
      <c r="U29" s="136">
        <v>108.923</v>
      </c>
      <c r="V29" s="136">
        <v>96.6</v>
      </c>
      <c r="W29" s="136">
        <v>73.019549999999995</v>
      </c>
      <c r="X29" s="136">
        <v>16.95936</v>
      </c>
      <c r="Y29" s="136">
        <v>85</v>
      </c>
      <c r="Z29" s="136">
        <v>98</v>
      </c>
      <c r="AA29" s="136">
        <v>16</v>
      </c>
      <c r="AB29" s="136">
        <v>3.8533499999999998</v>
      </c>
      <c r="AC29" s="136">
        <v>4.1034499999999996</v>
      </c>
      <c r="AD29" s="136">
        <v>43.80059</v>
      </c>
      <c r="AE29" s="136">
        <v>3.2822300000000002</v>
      </c>
      <c r="AF29" s="136">
        <v>3.0992700000000002</v>
      </c>
      <c r="AG29" s="136"/>
      <c r="AH29" s="136"/>
      <c r="AI29" s="136"/>
      <c r="AJ29" s="136"/>
      <c r="AK29" s="136"/>
      <c r="AL29" s="136"/>
      <c r="AM29" s="136">
        <v>40</v>
      </c>
      <c r="AN29" s="136"/>
      <c r="AO29" s="136">
        <v>227.37093999999999</v>
      </c>
      <c r="AP29" s="136">
        <v>71.386520000000004</v>
      </c>
      <c r="AQ29" s="136">
        <v>8</v>
      </c>
      <c r="AR29" s="136">
        <v>5.2430899999999996</v>
      </c>
      <c r="AS29" s="136"/>
      <c r="AT29" s="136">
        <v>0</v>
      </c>
      <c r="AU29" s="136">
        <v>110.41591</v>
      </c>
      <c r="AV29" s="136">
        <v>3.8466300000000002</v>
      </c>
      <c r="AW29" s="136"/>
      <c r="AX29" s="136">
        <v>0</v>
      </c>
      <c r="AY29" s="136">
        <v>100</v>
      </c>
      <c r="AZ29" s="136"/>
      <c r="BA29" s="136"/>
      <c r="BB29" s="136"/>
      <c r="BC29" s="136"/>
      <c r="BD29" s="136"/>
      <c r="BE29" s="136"/>
      <c r="BF29" s="136"/>
      <c r="BG29" s="136">
        <v>175.15714</v>
      </c>
      <c r="BH29" s="136">
        <v>175.15714</v>
      </c>
      <c r="BI29" s="136">
        <v>175.15714</v>
      </c>
      <c r="BJ29" s="136">
        <v>262.73570999999998</v>
      </c>
      <c r="BK29" s="136">
        <v>69.971130000000002</v>
      </c>
      <c r="BL29" s="136">
        <v>34.985570000000003</v>
      </c>
      <c r="BM29" s="136">
        <v>38.164000000000001</v>
      </c>
      <c r="BN29" s="136">
        <v>67.150000000000006</v>
      </c>
      <c r="BO29" s="136">
        <v>59.66</v>
      </c>
      <c r="BP29" s="136">
        <v>10.74</v>
      </c>
      <c r="BQ29" s="136">
        <v>2.88</v>
      </c>
      <c r="BR29" s="136">
        <v>6.8787000000000003</v>
      </c>
      <c r="BS29" s="136">
        <v>15.021509999999999</v>
      </c>
      <c r="BT29" s="136">
        <v>51.397649999999999</v>
      </c>
      <c r="BU29" s="136"/>
      <c r="BV29" s="136"/>
      <c r="BW29" s="136"/>
      <c r="BX29" s="136"/>
      <c r="BY29" s="136">
        <v>48.58419</v>
      </c>
      <c r="BZ29" s="136"/>
      <c r="CA29" s="136">
        <v>194.44479000000001</v>
      </c>
      <c r="CB29" s="136">
        <v>194.44479000000001</v>
      </c>
      <c r="CC29" s="136">
        <v>194.44479000000001</v>
      </c>
      <c r="CD29" s="136">
        <v>291.66717999999997</v>
      </c>
      <c r="CE29" s="136">
        <v>209.70738</v>
      </c>
      <c r="CF29" s="136">
        <v>104.85369</v>
      </c>
      <c r="CG29" s="136">
        <v>205.94206</v>
      </c>
      <c r="CH29" s="136">
        <v>3.2402199999999999</v>
      </c>
      <c r="CI29" s="136">
        <v>170</v>
      </c>
      <c r="CJ29" s="136">
        <v>170</v>
      </c>
      <c r="CK29" s="136">
        <v>217.19309000000001</v>
      </c>
      <c r="CL29" s="136">
        <v>143.98651000000001</v>
      </c>
      <c r="CM29" s="136">
        <v>71.993260000000006</v>
      </c>
      <c r="CN29" s="136"/>
      <c r="CO29" s="136"/>
      <c r="CP29" s="136"/>
      <c r="CQ29" s="136"/>
      <c r="CR29" s="136"/>
      <c r="CS29" s="136"/>
      <c r="CT29" s="136"/>
      <c r="CU29" s="136">
        <v>109.98464</v>
      </c>
      <c r="CV29" s="136">
        <v>69.385750000000002</v>
      </c>
      <c r="CW29" s="136">
        <v>15.56043</v>
      </c>
      <c r="CX29" s="136">
        <v>60.427019999999999</v>
      </c>
      <c r="CY29" s="136">
        <v>6.39</v>
      </c>
      <c r="CZ29" s="136">
        <v>191.90038000000001</v>
      </c>
      <c r="DA29" s="136"/>
      <c r="DB29" s="136"/>
      <c r="DC29" s="136">
        <v>30</v>
      </c>
      <c r="DD29" s="136"/>
      <c r="DE29" s="136">
        <v>13</v>
      </c>
      <c r="DF29" s="136">
        <v>15</v>
      </c>
      <c r="DG29" s="136">
        <v>2.7989999999999999</v>
      </c>
      <c r="DH29" s="136">
        <v>1.4</v>
      </c>
      <c r="DI29" s="136">
        <v>1.2</v>
      </c>
      <c r="DJ29" s="136">
        <v>2.2000000000000002</v>
      </c>
      <c r="DK29" s="136">
        <v>7.2</v>
      </c>
      <c r="DL29" s="136">
        <v>11.143700000000001</v>
      </c>
      <c r="DM29" s="136">
        <v>8</v>
      </c>
      <c r="DN29" s="136">
        <v>10.752689999999999</v>
      </c>
      <c r="DO29" s="136">
        <v>6.4</v>
      </c>
      <c r="DP29" s="136">
        <v>16.617789999999999</v>
      </c>
      <c r="DQ29" s="136">
        <v>3.6</v>
      </c>
      <c r="DR29" s="136">
        <v>6</v>
      </c>
      <c r="DS29" s="136">
        <v>2.8</v>
      </c>
      <c r="DT29" s="136">
        <v>1.5</v>
      </c>
      <c r="DU29" s="136">
        <v>5.6</v>
      </c>
      <c r="DV29" s="136">
        <v>5</v>
      </c>
      <c r="DW29" s="136">
        <v>5.5</v>
      </c>
      <c r="DX29" s="136">
        <v>5.7</v>
      </c>
      <c r="DY29" s="136">
        <v>3.5</v>
      </c>
      <c r="DZ29" s="136">
        <v>2.5</v>
      </c>
      <c r="EA29" s="136">
        <v>10</v>
      </c>
      <c r="EB29" s="136">
        <v>12.218959999999999</v>
      </c>
      <c r="EC29" s="136">
        <v>16.813289999999999</v>
      </c>
      <c r="ED29" s="136">
        <v>19.550339999999998</v>
      </c>
      <c r="EE29" s="136">
        <v>37.57996</v>
      </c>
      <c r="EF29" s="136">
        <v>16.159279999999999</v>
      </c>
      <c r="EG29" s="136">
        <v>8.33</v>
      </c>
      <c r="EH29" s="136">
        <v>9.6</v>
      </c>
      <c r="EI29" s="136">
        <v>10.752689999999999</v>
      </c>
      <c r="EJ29" s="136">
        <v>15.640269999999999</v>
      </c>
      <c r="EK29" s="136">
        <v>7</v>
      </c>
      <c r="EL29" s="136">
        <v>9</v>
      </c>
      <c r="EM29" s="136">
        <v>0.54</v>
      </c>
      <c r="EN29" s="136">
        <v>1.05</v>
      </c>
      <c r="EO29" s="136">
        <v>19.097000000000001</v>
      </c>
      <c r="EP29" s="136">
        <v>18.192</v>
      </c>
      <c r="EQ29" s="136">
        <v>20</v>
      </c>
      <c r="ER29" s="136">
        <v>18.853000000000002</v>
      </c>
      <c r="ES29" s="136">
        <v>14.756</v>
      </c>
      <c r="ET29" s="136">
        <v>1.1599999999999999</v>
      </c>
      <c r="EU29" s="136">
        <v>17.443999999999999</v>
      </c>
      <c r="EV29" s="136">
        <v>79.349999999999994</v>
      </c>
      <c r="EW29" s="136"/>
      <c r="EX29" s="136"/>
      <c r="EY29" s="136">
        <v>25.73</v>
      </c>
      <c r="EZ29" s="136"/>
      <c r="FA29" s="136">
        <v>2.1</v>
      </c>
      <c r="FB29" s="136">
        <v>5.5</v>
      </c>
      <c r="FC29" s="136">
        <v>5.7</v>
      </c>
      <c r="FD29" s="136">
        <v>9.57</v>
      </c>
      <c r="FE29" s="136">
        <v>4.5</v>
      </c>
      <c r="FF29" s="136">
        <v>27</v>
      </c>
      <c r="FG29" s="136">
        <v>18</v>
      </c>
      <c r="FH29" s="136">
        <v>7.5</v>
      </c>
      <c r="FI29" s="136">
        <v>0</v>
      </c>
      <c r="FJ29" s="136">
        <v>0</v>
      </c>
      <c r="FK29" s="136">
        <v>7234.8944899999997</v>
      </c>
      <c r="FL29" s="136"/>
      <c r="FM29" s="136"/>
      <c r="FN29" s="136">
        <v>7231.8031499999997</v>
      </c>
      <c r="FO29" s="136">
        <v>7231.8031499999997</v>
      </c>
      <c r="FP29" s="136">
        <v>3426.76332</v>
      </c>
      <c r="FQ29" s="136">
        <v>3063.3408299999992</v>
      </c>
      <c r="FR29" s="136">
        <v>382.14500000000004</v>
      </c>
      <c r="FS29" s="136">
        <v>359.55399999999997</v>
      </c>
      <c r="FT29" s="136">
        <v>3426.76332</v>
      </c>
      <c r="FU29" s="136">
        <v>2741.6869899999997</v>
      </c>
      <c r="FV29" s="136">
        <v>1.1599999999999999</v>
      </c>
      <c r="FW29" s="136">
        <v>359.55399999999997</v>
      </c>
      <c r="FX29" s="136">
        <v>6529.1643100000001</v>
      </c>
      <c r="FY29" s="136">
        <v>0</v>
      </c>
      <c r="FZ29" s="136">
        <v>321.65384</v>
      </c>
      <c r="GA29" s="136">
        <v>380.98500000000001</v>
      </c>
      <c r="GB29" s="136"/>
      <c r="GC29" s="136">
        <v>702.63884000000007</v>
      </c>
    </row>
    <row r="30" spans="1:185" ht="12.75" x14ac:dyDescent="0.2">
      <c r="A30" s="376"/>
      <c r="B30" s="342" t="str">
        <f>+UPPER(TEXT([1]SINAC!$B$4,"DDD"))</f>
        <v>JUE</v>
      </c>
      <c r="C30" s="71">
        <v>0.54166666666666663</v>
      </c>
      <c r="D30" s="133">
        <v>606.06573000000003</v>
      </c>
      <c r="E30" s="133">
        <v>193.12809999999999</v>
      </c>
      <c r="F30" s="133"/>
      <c r="G30" s="133">
        <v>110</v>
      </c>
      <c r="H30" s="133">
        <v>71.491910000000004</v>
      </c>
      <c r="I30" s="133">
        <v>65.984009999999998</v>
      </c>
      <c r="J30" s="133">
        <v>67.593350000000001</v>
      </c>
      <c r="K30" s="133">
        <v>27.4939</v>
      </c>
      <c r="L30" s="133">
        <v>0.6</v>
      </c>
      <c r="M30" s="133"/>
      <c r="N30" s="133"/>
      <c r="O30" s="133"/>
      <c r="P30" s="133"/>
      <c r="Q30" s="133">
        <v>149.11167</v>
      </c>
      <c r="R30" s="133">
        <v>149.11167</v>
      </c>
      <c r="S30" s="133">
        <v>149.11167</v>
      </c>
      <c r="T30" s="133">
        <v>142</v>
      </c>
      <c r="U30" s="133">
        <v>109.619</v>
      </c>
      <c r="V30" s="133">
        <v>106.2</v>
      </c>
      <c r="W30" s="133">
        <v>73.019549999999995</v>
      </c>
      <c r="X30" s="133">
        <v>16.95936</v>
      </c>
      <c r="Y30" s="133">
        <v>85</v>
      </c>
      <c r="Z30" s="133">
        <v>98</v>
      </c>
      <c r="AA30" s="133">
        <v>16</v>
      </c>
      <c r="AB30" s="133">
        <v>3.8533499999999998</v>
      </c>
      <c r="AC30" s="133">
        <v>4.1034499999999996</v>
      </c>
      <c r="AD30" s="133">
        <v>43.80059</v>
      </c>
      <c r="AE30" s="133">
        <v>3.2822300000000002</v>
      </c>
      <c r="AF30" s="133">
        <v>3.0992700000000002</v>
      </c>
      <c r="AG30" s="133"/>
      <c r="AH30" s="133"/>
      <c r="AI30" s="133"/>
      <c r="AJ30" s="133"/>
      <c r="AK30" s="133"/>
      <c r="AL30" s="133"/>
      <c r="AM30" s="133">
        <v>40</v>
      </c>
      <c r="AN30" s="133"/>
      <c r="AO30" s="133">
        <v>222.29963000000001</v>
      </c>
      <c r="AP30" s="133">
        <v>59.850209999999997</v>
      </c>
      <c r="AQ30" s="133">
        <v>8</v>
      </c>
      <c r="AR30" s="133">
        <v>4.4925100000000002</v>
      </c>
      <c r="AS30" s="133"/>
      <c r="AT30" s="133">
        <v>0</v>
      </c>
      <c r="AU30" s="133">
        <v>110.41591</v>
      </c>
      <c r="AV30" s="133">
        <v>3.8466300000000002</v>
      </c>
      <c r="AW30" s="133"/>
      <c r="AX30" s="133">
        <v>0</v>
      </c>
      <c r="AY30" s="133">
        <v>100</v>
      </c>
      <c r="AZ30" s="133"/>
      <c r="BA30" s="133"/>
      <c r="BB30" s="133"/>
      <c r="BC30" s="133"/>
      <c r="BD30" s="133"/>
      <c r="BE30" s="133"/>
      <c r="BF30" s="133"/>
      <c r="BG30" s="133">
        <v>175.05538000000001</v>
      </c>
      <c r="BH30" s="133">
        <v>175.05538000000001</v>
      </c>
      <c r="BI30" s="133">
        <v>175.05538000000001</v>
      </c>
      <c r="BJ30" s="133">
        <v>262.58307000000002</v>
      </c>
      <c r="BK30" s="133">
        <v>69.971130000000002</v>
      </c>
      <c r="BL30" s="133">
        <v>34.985570000000003</v>
      </c>
      <c r="BM30" s="133">
        <v>38.027000000000001</v>
      </c>
      <c r="BN30" s="133">
        <v>67.150000000000006</v>
      </c>
      <c r="BO30" s="133">
        <v>59.66</v>
      </c>
      <c r="BP30" s="133">
        <v>10.74</v>
      </c>
      <c r="BQ30" s="133">
        <v>2.88</v>
      </c>
      <c r="BR30" s="133">
        <v>6.8787000000000003</v>
      </c>
      <c r="BS30" s="133">
        <v>15.021509999999999</v>
      </c>
      <c r="BT30" s="133">
        <v>45.359200000000001</v>
      </c>
      <c r="BU30" s="133"/>
      <c r="BV30" s="133"/>
      <c r="BW30" s="133"/>
      <c r="BX30" s="133"/>
      <c r="BY30" s="133">
        <v>45.312469999999998</v>
      </c>
      <c r="BZ30" s="133"/>
      <c r="CA30" s="133">
        <v>194.44479000000001</v>
      </c>
      <c r="CB30" s="133">
        <v>194.44479000000001</v>
      </c>
      <c r="CC30" s="133">
        <v>194.44479000000001</v>
      </c>
      <c r="CD30" s="133">
        <v>291.66717999999997</v>
      </c>
      <c r="CE30" s="133">
        <v>209.70738</v>
      </c>
      <c r="CF30" s="133">
        <v>104.85369</v>
      </c>
      <c r="CG30" s="133">
        <v>164.35225</v>
      </c>
      <c r="CH30" s="133">
        <v>3.2402199999999999</v>
      </c>
      <c r="CI30" s="133">
        <v>170</v>
      </c>
      <c r="CJ30" s="133">
        <v>170</v>
      </c>
      <c r="CK30" s="133">
        <v>217.19309000000001</v>
      </c>
      <c r="CL30" s="133">
        <v>143.97817000000001</v>
      </c>
      <c r="CM30" s="133">
        <v>71.989080000000001</v>
      </c>
      <c r="CN30" s="133"/>
      <c r="CO30" s="133"/>
      <c r="CP30" s="133"/>
      <c r="CQ30" s="133"/>
      <c r="CR30" s="133"/>
      <c r="CS30" s="133"/>
      <c r="CT30" s="133"/>
      <c r="CU30" s="133">
        <v>109.98464</v>
      </c>
      <c r="CV30" s="133">
        <v>59.894599999999997</v>
      </c>
      <c r="CW30" s="133">
        <v>15.56043</v>
      </c>
      <c r="CX30" s="133">
        <v>60.427019999999999</v>
      </c>
      <c r="CY30" s="133">
        <v>6.39</v>
      </c>
      <c r="CZ30" s="133">
        <v>186.30264</v>
      </c>
      <c r="DA30" s="133"/>
      <c r="DB30" s="133"/>
      <c r="DC30" s="133">
        <v>30</v>
      </c>
      <c r="DD30" s="133"/>
      <c r="DE30" s="133">
        <v>13</v>
      </c>
      <c r="DF30" s="133">
        <v>15</v>
      </c>
      <c r="DG30" s="133">
        <v>2.7989999999999999</v>
      </c>
      <c r="DH30" s="133">
        <v>1.4</v>
      </c>
      <c r="DI30" s="133">
        <v>1.2</v>
      </c>
      <c r="DJ30" s="133">
        <v>2.2000000000000002</v>
      </c>
      <c r="DK30" s="133">
        <v>7.2</v>
      </c>
      <c r="DL30" s="133">
        <v>11.143700000000001</v>
      </c>
      <c r="DM30" s="133">
        <v>8</v>
      </c>
      <c r="DN30" s="133">
        <v>10.752689999999999</v>
      </c>
      <c r="DO30" s="133">
        <v>6.4</v>
      </c>
      <c r="DP30" s="133">
        <v>16.617789999999999</v>
      </c>
      <c r="DQ30" s="133">
        <v>3.6</v>
      </c>
      <c r="DR30" s="133">
        <v>6</v>
      </c>
      <c r="DS30" s="133">
        <v>2.8</v>
      </c>
      <c r="DT30" s="133">
        <v>1.5</v>
      </c>
      <c r="DU30" s="133">
        <v>5.6</v>
      </c>
      <c r="DV30" s="133">
        <v>5</v>
      </c>
      <c r="DW30" s="133">
        <v>5.5</v>
      </c>
      <c r="DX30" s="133">
        <v>5.7</v>
      </c>
      <c r="DY30" s="133">
        <v>3.5</v>
      </c>
      <c r="DZ30" s="133">
        <v>2.5</v>
      </c>
      <c r="EA30" s="133">
        <v>10</v>
      </c>
      <c r="EB30" s="133">
        <v>12.218959999999999</v>
      </c>
      <c r="EC30" s="133">
        <v>16.813289999999999</v>
      </c>
      <c r="ED30" s="133">
        <v>19.550339999999998</v>
      </c>
      <c r="EE30" s="133">
        <v>37.57996</v>
      </c>
      <c r="EF30" s="133">
        <v>13.948880000000001</v>
      </c>
      <c r="EG30" s="133">
        <v>8.33</v>
      </c>
      <c r="EH30" s="133">
        <v>9.6</v>
      </c>
      <c r="EI30" s="133">
        <v>10.752689999999999</v>
      </c>
      <c r="EJ30" s="133">
        <v>15.640269999999999</v>
      </c>
      <c r="EK30" s="133">
        <v>7</v>
      </c>
      <c r="EL30" s="133">
        <v>9</v>
      </c>
      <c r="EM30" s="133">
        <v>0.54</v>
      </c>
      <c r="EN30" s="133">
        <v>1.05</v>
      </c>
      <c r="EO30" s="133">
        <v>18.805</v>
      </c>
      <c r="EP30" s="133">
        <v>17.391999999999999</v>
      </c>
      <c r="EQ30" s="133">
        <v>20</v>
      </c>
      <c r="ER30" s="133">
        <v>18.786000000000001</v>
      </c>
      <c r="ES30" s="133">
        <v>14.731999999999999</v>
      </c>
      <c r="ET30" s="133">
        <v>1.1599999999999999</v>
      </c>
      <c r="EU30" s="133">
        <v>17.73</v>
      </c>
      <c r="EV30" s="133">
        <v>81.39</v>
      </c>
      <c r="EW30" s="133"/>
      <c r="EX30" s="133"/>
      <c r="EY30" s="133">
        <v>26.859000000000002</v>
      </c>
      <c r="EZ30" s="133"/>
      <c r="FA30" s="133">
        <v>2</v>
      </c>
      <c r="FB30" s="133">
        <v>5.5</v>
      </c>
      <c r="FC30" s="133">
        <v>5.7</v>
      </c>
      <c r="FD30" s="133">
        <v>9.36</v>
      </c>
      <c r="FE30" s="133">
        <v>4.5</v>
      </c>
      <c r="FF30" s="133">
        <v>27</v>
      </c>
      <c r="FG30" s="133">
        <v>18</v>
      </c>
      <c r="FH30" s="133">
        <v>7.5</v>
      </c>
      <c r="FI30" s="133">
        <v>0</v>
      </c>
      <c r="FJ30" s="133">
        <v>0</v>
      </c>
      <c r="FK30" s="133">
        <v>7164.2106400000002</v>
      </c>
      <c r="FL30" s="133"/>
      <c r="FM30" s="133"/>
      <c r="FN30" s="133">
        <v>7152.4348199999995</v>
      </c>
      <c r="FO30" s="133">
        <v>7152.4348199999995</v>
      </c>
      <c r="FP30" s="133">
        <v>3426.2928799999995</v>
      </c>
      <c r="FQ30" s="133">
        <v>2973.0119399999994</v>
      </c>
      <c r="FR30" s="133">
        <v>380.52100000000002</v>
      </c>
      <c r="FS30" s="133">
        <v>372.60899999999998</v>
      </c>
      <c r="FT30" s="133">
        <v>3426.2928799999995</v>
      </c>
      <c r="FU30" s="133">
        <v>2660.6682699999997</v>
      </c>
      <c r="FV30" s="133">
        <v>1.1599999999999999</v>
      </c>
      <c r="FW30" s="133">
        <v>372.60899999999998</v>
      </c>
      <c r="FX30" s="133">
        <v>6460.7301499999994</v>
      </c>
      <c r="FY30" s="133">
        <v>0</v>
      </c>
      <c r="FZ30" s="133">
        <v>312.34366999999997</v>
      </c>
      <c r="GA30" s="133">
        <v>379.36099999999999</v>
      </c>
      <c r="GB30" s="133"/>
      <c r="GC30" s="133">
        <v>691.70466999999996</v>
      </c>
    </row>
    <row r="31" spans="1:185" ht="12.75" x14ac:dyDescent="0.2">
      <c r="A31" s="376"/>
      <c r="B31" s="342" t="str">
        <f>+UPPER(TEXT([1]SINAC!$B$4,"DDD"))</f>
        <v>JUE</v>
      </c>
      <c r="C31" s="71">
        <v>0.5625</v>
      </c>
      <c r="D31" s="133">
        <v>606.06573000000003</v>
      </c>
      <c r="E31" s="133">
        <v>193.12809999999999</v>
      </c>
      <c r="F31" s="133"/>
      <c r="G31" s="133">
        <v>140.19040000000001</v>
      </c>
      <c r="H31" s="133">
        <v>76.445639999999997</v>
      </c>
      <c r="I31" s="133">
        <v>65.984009999999998</v>
      </c>
      <c r="J31" s="133">
        <v>67.593350000000001</v>
      </c>
      <c r="K31" s="133">
        <v>27.4939</v>
      </c>
      <c r="L31" s="133">
        <v>0.6</v>
      </c>
      <c r="M31" s="133"/>
      <c r="N31" s="133"/>
      <c r="O31" s="133"/>
      <c r="P31" s="133"/>
      <c r="Q31" s="133">
        <v>149.11167</v>
      </c>
      <c r="R31" s="133">
        <v>149.11167</v>
      </c>
      <c r="S31" s="133">
        <v>149.11167</v>
      </c>
      <c r="T31" s="133">
        <v>141</v>
      </c>
      <c r="U31" s="133">
        <v>108.873</v>
      </c>
      <c r="V31" s="133">
        <v>111.8</v>
      </c>
      <c r="W31" s="133">
        <v>73.019549999999995</v>
      </c>
      <c r="X31" s="133">
        <v>16.95936</v>
      </c>
      <c r="Y31" s="133">
        <v>85</v>
      </c>
      <c r="Z31" s="133">
        <v>98</v>
      </c>
      <c r="AA31" s="133">
        <v>16</v>
      </c>
      <c r="AB31" s="133">
        <v>3.8533499999999998</v>
      </c>
      <c r="AC31" s="133">
        <v>4.1034499999999996</v>
      </c>
      <c r="AD31" s="133">
        <v>43.80059</v>
      </c>
      <c r="AE31" s="133">
        <v>3.2822300000000002</v>
      </c>
      <c r="AF31" s="133">
        <v>3.0992700000000002</v>
      </c>
      <c r="AG31" s="133"/>
      <c r="AH31" s="133"/>
      <c r="AI31" s="133"/>
      <c r="AJ31" s="133"/>
      <c r="AK31" s="133"/>
      <c r="AL31" s="133"/>
      <c r="AM31" s="133">
        <v>40</v>
      </c>
      <c r="AN31" s="133"/>
      <c r="AO31" s="133">
        <v>222.76279</v>
      </c>
      <c r="AP31" s="133">
        <v>59.98366</v>
      </c>
      <c r="AQ31" s="133">
        <v>8</v>
      </c>
      <c r="AR31" s="133">
        <v>4.5011900000000002</v>
      </c>
      <c r="AS31" s="133"/>
      <c r="AT31" s="133">
        <v>0</v>
      </c>
      <c r="AU31" s="133">
        <v>110.41591</v>
      </c>
      <c r="AV31" s="133">
        <v>3.8466300000000002</v>
      </c>
      <c r="AW31" s="133"/>
      <c r="AX31" s="133">
        <v>0</v>
      </c>
      <c r="AY31" s="133">
        <v>100</v>
      </c>
      <c r="AZ31" s="133"/>
      <c r="BA31" s="133"/>
      <c r="BB31" s="133"/>
      <c r="BC31" s="133"/>
      <c r="BD31" s="133"/>
      <c r="BE31" s="133"/>
      <c r="BF31" s="133"/>
      <c r="BG31" s="133">
        <v>175.05538000000001</v>
      </c>
      <c r="BH31" s="133">
        <v>175.05538000000001</v>
      </c>
      <c r="BI31" s="133">
        <v>175.05538000000001</v>
      </c>
      <c r="BJ31" s="133">
        <v>262.58307000000002</v>
      </c>
      <c r="BK31" s="133">
        <v>69.971130000000002</v>
      </c>
      <c r="BL31" s="133">
        <v>34.985570000000003</v>
      </c>
      <c r="BM31" s="133">
        <v>37.941000000000003</v>
      </c>
      <c r="BN31" s="133">
        <v>70.69</v>
      </c>
      <c r="BO31" s="133">
        <v>59.77</v>
      </c>
      <c r="BP31" s="133">
        <v>11.72</v>
      </c>
      <c r="BQ31" s="133">
        <v>3.37</v>
      </c>
      <c r="BR31" s="133">
        <v>6.8787000000000003</v>
      </c>
      <c r="BS31" s="133">
        <v>15.021509999999999</v>
      </c>
      <c r="BT31" s="133">
        <v>47.619129999999998</v>
      </c>
      <c r="BU31" s="133"/>
      <c r="BV31" s="133"/>
      <c r="BW31" s="133"/>
      <c r="BX31" s="133"/>
      <c r="BY31" s="133">
        <v>46.113430000000001</v>
      </c>
      <c r="BZ31" s="133"/>
      <c r="CA31" s="133">
        <v>194.44479000000001</v>
      </c>
      <c r="CB31" s="133">
        <v>194.44479000000001</v>
      </c>
      <c r="CC31" s="133">
        <v>194.44479000000001</v>
      </c>
      <c r="CD31" s="133">
        <v>291.66717999999997</v>
      </c>
      <c r="CE31" s="133">
        <v>209.70738</v>
      </c>
      <c r="CF31" s="133">
        <v>104.85369</v>
      </c>
      <c r="CG31" s="133">
        <v>183.25349</v>
      </c>
      <c r="CH31" s="133">
        <v>3.2402199999999999</v>
      </c>
      <c r="CI31" s="133">
        <v>170</v>
      </c>
      <c r="CJ31" s="133">
        <v>170</v>
      </c>
      <c r="CK31" s="133">
        <v>217.19309000000001</v>
      </c>
      <c r="CL31" s="133">
        <v>143.97818000000001</v>
      </c>
      <c r="CM31" s="133">
        <v>71.989090000000004</v>
      </c>
      <c r="CN31" s="133"/>
      <c r="CO31" s="133"/>
      <c r="CP31" s="133"/>
      <c r="CQ31" s="133"/>
      <c r="CR31" s="133"/>
      <c r="CS31" s="133"/>
      <c r="CT31" s="133"/>
      <c r="CU31" s="133">
        <v>37.348030000000001</v>
      </c>
      <c r="CV31" s="133">
        <v>62.656440000000003</v>
      </c>
      <c r="CW31" s="133">
        <v>15.56043</v>
      </c>
      <c r="CX31" s="133">
        <v>60.427019999999999</v>
      </c>
      <c r="CY31" s="133">
        <v>6.39</v>
      </c>
      <c r="CZ31" s="133">
        <v>191.44262000000001</v>
      </c>
      <c r="DA31" s="133"/>
      <c r="DB31" s="133"/>
      <c r="DC31" s="133">
        <v>30</v>
      </c>
      <c r="DD31" s="133"/>
      <c r="DE31" s="133">
        <v>13</v>
      </c>
      <c r="DF31" s="133">
        <v>15</v>
      </c>
      <c r="DG31" s="133">
        <v>2.7989999999999999</v>
      </c>
      <c r="DH31" s="133">
        <v>1.4</v>
      </c>
      <c r="DI31" s="133">
        <v>1.2</v>
      </c>
      <c r="DJ31" s="133">
        <v>2.2000000000000002</v>
      </c>
      <c r="DK31" s="133">
        <v>7.2</v>
      </c>
      <c r="DL31" s="133">
        <v>11.143700000000001</v>
      </c>
      <c r="DM31" s="133">
        <v>8</v>
      </c>
      <c r="DN31" s="133">
        <v>10.752689999999999</v>
      </c>
      <c r="DO31" s="133">
        <v>6.4</v>
      </c>
      <c r="DP31" s="133">
        <v>16.617789999999999</v>
      </c>
      <c r="DQ31" s="133">
        <v>3.6</v>
      </c>
      <c r="DR31" s="133">
        <v>6</v>
      </c>
      <c r="DS31" s="133">
        <v>2.8</v>
      </c>
      <c r="DT31" s="133">
        <v>1.5</v>
      </c>
      <c r="DU31" s="133">
        <v>5.6</v>
      </c>
      <c r="DV31" s="133">
        <v>5</v>
      </c>
      <c r="DW31" s="133">
        <v>5.5</v>
      </c>
      <c r="DX31" s="133">
        <v>5.7</v>
      </c>
      <c r="DY31" s="133">
        <v>3.5</v>
      </c>
      <c r="DZ31" s="133">
        <v>2.5</v>
      </c>
      <c r="EA31" s="133">
        <v>10</v>
      </c>
      <c r="EB31" s="133">
        <v>12.218959999999999</v>
      </c>
      <c r="EC31" s="133">
        <v>16.813289999999999</v>
      </c>
      <c r="ED31" s="133">
        <v>19.550339999999998</v>
      </c>
      <c r="EE31" s="133">
        <v>37.57996</v>
      </c>
      <c r="EF31" s="133">
        <v>14.592090000000001</v>
      </c>
      <c r="EG31" s="133">
        <v>8.33</v>
      </c>
      <c r="EH31" s="133">
        <v>9.6</v>
      </c>
      <c r="EI31" s="133">
        <v>10.752689999999999</v>
      </c>
      <c r="EJ31" s="133">
        <v>15.640269999999999</v>
      </c>
      <c r="EK31" s="133">
        <v>7</v>
      </c>
      <c r="EL31" s="133">
        <v>9</v>
      </c>
      <c r="EM31" s="133">
        <v>0.54</v>
      </c>
      <c r="EN31" s="133">
        <v>1.05</v>
      </c>
      <c r="EO31" s="133">
        <v>17.672000000000001</v>
      </c>
      <c r="EP31" s="133">
        <v>15.788</v>
      </c>
      <c r="EQ31" s="133">
        <v>19.95</v>
      </c>
      <c r="ER31" s="133">
        <v>18.672999999999998</v>
      </c>
      <c r="ES31" s="133">
        <v>14.677</v>
      </c>
      <c r="ET31" s="133">
        <v>1.1599999999999999</v>
      </c>
      <c r="EU31" s="133">
        <v>18.27</v>
      </c>
      <c r="EV31" s="133">
        <v>81.58</v>
      </c>
      <c r="EW31" s="133"/>
      <c r="EX31" s="133"/>
      <c r="EY31" s="133">
        <v>27.114000000000001</v>
      </c>
      <c r="EZ31" s="133"/>
      <c r="FA31" s="133">
        <v>2</v>
      </c>
      <c r="FB31" s="133">
        <v>5.5</v>
      </c>
      <c r="FC31" s="133">
        <v>5.7</v>
      </c>
      <c r="FD31" s="133">
        <v>9.39</v>
      </c>
      <c r="FE31" s="133">
        <v>7.7</v>
      </c>
      <c r="FF31" s="133">
        <v>27</v>
      </c>
      <c r="FG31" s="133">
        <v>18</v>
      </c>
      <c r="FH31" s="133">
        <v>7.5</v>
      </c>
      <c r="FI31" s="133">
        <v>0</v>
      </c>
      <c r="FJ31" s="133">
        <v>0</v>
      </c>
      <c r="FK31" s="133">
        <v>7169.8619500000004</v>
      </c>
      <c r="FL31" s="133"/>
      <c r="FM31" s="133"/>
      <c r="FN31" s="133">
        <v>7152.9728100000002</v>
      </c>
      <c r="FO31" s="133">
        <v>7152.9728100000002</v>
      </c>
      <c r="FP31" s="133">
        <v>3426.2928999999999</v>
      </c>
      <c r="FQ31" s="133">
        <v>2966.6319099999996</v>
      </c>
      <c r="FR31" s="133">
        <v>375.73400000000004</v>
      </c>
      <c r="FS31" s="133">
        <v>384.31399999999996</v>
      </c>
      <c r="FT31" s="133">
        <v>3426.2928999999999</v>
      </c>
      <c r="FU31" s="133">
        <v>2651.2273500000001</v>
      </c>
      <c r="FV31" s="133">
        <v>1.1599999999999999</v>
      </c>
      <c r="FW31" s="133">
        <v>384.31399999999996</v>
      </c>
      <c r="FX31" s="133">
        <v>6462.9942499999997</v>
      </c>
      <c r="FY31" s="133">
        <v>0</v>
      </c>
      <c r="FZ31" s="133">
        <v>315.40456</v>
      </c>
      <c r="GA31" s="133">
        <v>374.57400000000001</v>
      </c>
      <c r="GB31" s="133"/>
      <c r="GC31" s="133">
        <v>689.97856000000002</v>
      </c>
    </row>
    <row r="32" spans="1:185" ht="12.75" x14ac:dyDescent="0.2">
      <c r="A32" s="376"/>
      <c r="B32" s="342" t="str">
        <f>+UPPER(TEXT([1]SINAC!$B$4,"DDD"))</f>
        <v>JUE</v>
      </c>
      <c r="C32" s="71">
        <v>0.58333333333333337</v>
      </c>
      <c r="D32" s="133">
        <v>606.06573000000003</v>
      </c>
      <c r="E32" s="133">
        <v>193.12809999999999</v>
      </c>
      <c r="F32" s="133"/>
      <c r="G32" s="133">
        <v>139.80919</v>
      </c>
      <c r="H32" s="133">
        <v>80.852459999999994</v>
      </c>
      <c r="I32" s="133">
        <v>65.984009999999998</v>
      </c>
      <c r="J32" s="133">
        <v>67.593350000000001</v>
      </c>
      <c r="K32" s="133">
        <v>27.4939</v>
      </c>
      <c r="L32" s="133">
        <v>0.6</v>
      </c>
      <c r="M32" s="133"/>
      <c r="N32" s="133"/>
      <c r="O32" s="133"/>
      <c r="P32" s="133"/>
      <c r="Q32" s="133">
        <v>149.11167</v>
      </c>
      <c r="R32" s="133">
        <v>149.11167</v>
      </c>
      <c r="S32" s="133">
        <v>149.11167</v>
      </c>
      <c r="T32" s="133">
        <v>139</v>
      </c>
      <c r="U32" s="133">
        <v>107.56399999999999</v>
      </c>
      <c r="V32" s="133">
        <v>117.7</v>
      </c>
      <c r="W32" s="133">
        <v>73.019549999999995</v>
      </c>
      <c r="X32" s="133">
        <v>16.95936</v>
      </c>
      <c r="Y32" s="133">
        <v>85</v>
      </c>
      <c r="Z32" s="133">
        <v>98</v>
      </c>
      <c r="AA32" s="133">
        <v>16</v>
      </c>
      <c r="AB32" s="133">
        <v>3.8533499999999998</v>
      </c>
      <c r="AC32" s="133">
        <v>4.1034499999999996</v>
      </c>
      <c r="AD32" s="133">
        <v>43.80059</v>
      </c>
      <c r="AE32" s="133">
        <v>3.2822300000000002</v>
      </c>
      <c r="AF32" s="133">
        <v>3.0992700000000002</v>
      </c>
      <c r="AG32" s="133"/>
      <c r="AH32" s="133"/>
      <c r="AI32" s="133"/>
      <c r="AJ32" s="133"/>
      <c r="AK32" s="133"/>
      <c r="AL32" s="133"/>
      <c r="AM32" s="133">
        <v>40</v>
      </c>
      <c r="AN32" s="133"/>
      <c r="AO32" s="133">
        <v>224.75688</v>
      </c>
      <c r="AP32" s="133">
        <v>63.60933</v>
      </c>
      <c r="AQ32" s="133">
        <v>8</v>
      </c>
      <c r="AR32" s="133">
        <v>4.7370900000000002</v>
      </c>
      <c r="AS32" s="133"/>
      <c r="AT32" s="133">
        <v>0</v>
      </c>
      <c r="AU32" s="133">
        <v>110.41591</v>
      </c>
      <c r="AV32" s="133">
        <v>3.8466300000000002</v>
      </c>
      <c r="AW32" s="133"/>
      <c r="AX32" s="133">
        <v>0</v>
      </c>
      <c r="AY32" s="133">
        <v>100</v>
      </c>
      <c r="AZ32" s="133"/>
      <c r="BA32" s="133"/>
      <c r="BB32" s="133"/>
      <c r="BC32" s="133"/>
      <c r="BD32" s="133"/>
      <c r="BE32" s="133"/>
      <c r="BF32" s="133"/>
      <c r="BG32" s="133">
        <v>175.05538000000001</v>
      </c>
      <c r="BH32" s="133">
        <v>175.05538000000001</v>
      </c>
      <c r="BI32" s="133">
        <v>175.05538000000001</v>
      </c>
      <c r="BJ32" s="133">
        <v>262.58307000000002</v>
      </c>
      <c r="BK32" s="133">
        <v>69.971130000000002</v>
      </c>
      <c r="BL32" s="133">
        <v>34.985570000000003</v>
      </c>
      <c r="BM32" s="133">
        <v>37.677999999999997</v>
      </c>
      <c r="BN32" s="133">
        <v>70.69</v>
      </c>
      <c r="BO32" s="133">
        <v>59.77</v>
      </c>
      <c r="BP32" s="133">
        <v>11.72</v>
      </c>
      <c r="BQ32" s="133">
        <v>3.37</v>
      </c>
      <c r="BR32" s="133">
        <v>6.8787000000000003</v>
      </c>
      <c r="BS32" s="133">
        <v>15.021509999999999</v>
      </c>
      <c r="BT32" s="133">
        <v>52.318890000000003</v>
      </c>
      <c r="BU32" s="133"/>
      <c r="BV32" s="133"/>
      <c r="BW32" s="133"/>
      <c r="BX32" s="133"/>
      <c r="BY32" s="133">
        <v>48.341639999999998</v>
      </c>
      <c r="BZ32" s="133"/>
      <c r="CA32" s="133">
        <v>194.44479000000001</v>
      </c>
      <c r="CB32" s="133">
        <v>194.44479000000001</v>
      </c>
      <c r="CC32" s="133">
        <v>194.44479000000001</v>
      </c>
      <c r="CD32" s="133">
        <v>291.66717999999997</v>
      </c>
      <c r="CE32" s="133">
        <v>209.70738</v>
      </c>
      <c r="CF32" s="133">
        <v>104.85369</v>
      </c>
      <c r="CG32" s="133">
        <v>199.72483</v>
      </c>
      <c r="CH32" s="133">
        <v>3.2402199999999999</v>
      </c>
      <c r="CI32" s="133">
        <v>170</v>
      </c>
      <c r="CJ32" s="133">
        <v>170</v>
      </c>
      <c r="CK32" s="133">
        <v>217.19309000000001</v>
      </c>
      <c r="CL32" s="133">
        <v>146.97110000000001</v>
      </c>
      <c r="CM32" s="133">
        <v>73.485550000000003</v>
      </c>
      <c r="CN32" s="133"/>
      <c r="CO32" s="133"/>
      <c r="CP32" s="133"/>
      <c r="CQ32" s="133"/>
      <c r="CR32" s="133"/>
      <c r="CS32" s="133"/>
      <c r="CT32" s="133"/>
      <c r="CU32" s="133">
        <v>37.729300000000002</v>
      </c>
      <c r="CV32" s="133">
        <v>65.879760000000005</v>
      </c>
      <c r="CW32" s="133">
        <v>15.56043</v>
      </c>
      <c r="CX32" s="133">
        <v>60.427019999999999</v>
      </c>
      <c r="CY32" s="133">
        <v>6.39</v>
      </c>
      <c r="CZ32" s="133">
        <v>194.24713</v>
      </c>
      <c r="DA32" s="133"/>
      <c r="DB32" s="133"/>
      <c r="DC32" s="133">
        <v>30</v>
      </c>
      <c r="DD32" s="133"/>
      <c r="DE32" s="133">
        <v>13</v>
      </c>
      <c r="DF32" s="133">
        <v>15</v>
      </c>
      <c r="DG32" s="133">
        <v>2.7989999999999999</v>
      </c>
      <c r="DH32" s="133">
        <v>1.4</v>
      </c>
      <c r="DI32" s="133">
        <v>1.2</v>
      </c>
      <c r="DJ32" s="133">
        <v>2.2000000000000002</v>
      </c>
      <c r="DK32" s="133">
        <v>7.2</v>
      </c>
      <c r="DL32" s="133">
        <v>11.143700000000001</v>
      </c>
      <c r="DM32" s="133">
        <v>8</v>
      </c>
      <c r="DN32" s="133">
        <v>10.752689999999999</v>
      </c>
      <c r="DO32" s="133">
        <v>6.4</v>
      </c>
      <c r="DP32" s="133">
        <v>16.617789999999999</v>
      </c>
      <c r="DQ32" s="133">
        <v>3.6</v>
      </c>
      <c r="DR32" s="133">
        <v>6</v>
      </c>
      <c r="DS32" s="133">
        <v>2.8</v>
      </c>
      <c r="DT32" s="133">
        <v>1.5</v>
      </c>
      <c r="DU32" s="133">
        <v>5.6</v>
      </c>
      <c r="DV32" s="133">
        <v>5</v>
      </c>
      <c r="DW32" s="133">
        <v>5.5</v>
      </c>
      <c r="DX32" s="133">
        <v>5.7</v>
      </c>
      <c r="DY32" s="133">
        <v>3.5</v>
      </c>
      <c r="DZ32" s="133">
        <v>2.5</v>
      </c>
      <c r="EA32" s="133">
        <v>10</v>
      </c>
      <c r="EB32" s="133">
        <v>12.218959999999999</v>
      </c>
      <c r="EC32" s="133">
        <v>16.813289999999999</v>
      </c>
      <c r="ED32" s="133">
        <v>19.550339999999998</v>
      </c>
      <c r="EE32" s="133">
        <v>37.57996</v>
      </c>
      <c r="EF32" s="133">
        <v>15.34277</v>
      </c>
      <c r="EG32" s="133">
        <v>8.33</v>
      </c>
      <c r="EH32" s="133">
        <v>9.6</v>
      </c>
      <c r="EI32" s="133">
        <v>10.752689999999999</v>
      </c>
      <c r="EJ32" s="133">
        <v>15.640269999999999</v>
      </c>
      <c r="EK32" s="133">
        <v>7</v>
      </c>
      <c r="EL32" s="133">
        <v>9</v>
      </c>
      <c r="EM32" s="133">
        <v>0.54</v>
      </c>
      <c r="EN32" s="133">
        <v>1.05</v>
      </c>
      <c r="EO32" s="133">
        <v>15.452999999999999</v>
      </c>
      <c r="EP32" s="133">
        <v>14.013</v>
      </c>
      <c r="EQ32" s="133">
        <v>19.864000000000001</v>
      </c>
      <c r="ER32" s="133">
        <v>18.378</v>
      </c>
      <c r="ES32" s="133">
        <v>14.55</v>
      </c>
      <c r="ET32" s="133">
        <v>0.98</v>
      </c>
      <c r="EU32" s="133">
        <v>18.367000000000001</v>
      </c>
      <c r="EV32" s="133">
        <v>81.680000000000007</v>
      </c>
      <c r="EW32" s="133"/>
      <c r="EX32" s="133"/>
      <c r="EY32" s="133">
        <v>27.443999999999999</v>
      </c>
      <c r="EZ32" s="133"/>
      <c r="FA32" s="133">
        <v>2</v>
      </c>
      <c r="FB32" s="133">
        <v>5.5</v>
      </c>
      <c r="FC32" s="133">
        <v>5.7</v>
      </c>
      <c r="FD32" s="133">
        <v>9.43</v>
      </c>
      <c r="FE32" s="133">
        <v>7.7</v>
      </c>
      <c r="FF32" s="133">
        <v>27</v>
      </c>
      <c r="FG32" s="133">
        <v>18</v>
      </c>
      <c r="FH32" s="133">
        <v>7.5</v>
      </c>
      <c r="FI32" s="133">
        <v>0</v>
      </c>
      <c r="FJ32" s="133">
        <v>0</v>
      </c>
      <c r="FK32" s="133">
        <v>7210.0331800000004</v>
      </c>
      <c r="FL32" s="133"/>
      <c r="FM32" s="133"/>
      <c r="FN32" s="133">
        <v>7196.0755499999996</v>
      </c>
      <c r="FO32" s="133">
        <v>7196.0755499999996</v>
      </c>
      <c r="FP32" s="133">
        <v>3430.7822799999999</v>
      </c>
      <c r="FQ32" s="133">
        <v>3007.0722700000001</v>
      </c>
      <c r="FR32" s="133">
        <v>367.4799999999999</v>
      </c>
      <c r="FS32" s="133">
        <v>390.74100000000004</v>
      </c>
      <c r="FT32" s="133">
        <v>3430.7822799999999</v>
      </c>
      <c r="FU32" s="133">
        <v>2684.73974</v>
      </c>
      <c r="FV32" s="133">
        <v>0.98</v>
      </c>
      <c r="FW32" s="133">
        <v>390.74100000000004</v>
      </c>
      <c r="FX32" s="133">
        <v>6507.2430199999999</v>
      </c>
      <c r="FY32" s="133">
        <v>0</v>
      </c>
      <c r="FZ32" s="133">
        <v>322.33252999999996</v>
      </c>
      <c r="GA32" s="133">
        <v>366.49999999999989</v>
      </c>
      <c r="GB32" s="133"/>
      <c r="GC32" s="133">
        <v>688.83252999999991</v>
      </c>
    </row>
    <row r="33" spans="1:185" ht="12.75" x14ac:dyDescent="0.2">
      <c r="A33" s="376"/>
      <c r="B33" s="342" t="str">
        <f>+UPPER(TEXT([1]SINAC!$B$4,"DDD"))</f>
        <v>JUE</v>
      </c>
      <c r="C33" s="71">
        <v>0.60416666666666663</v>
      </c>
      <c r="D33" s="133">
        <v>606.06573000000003</v>
      </c>
      <c r="E33" s="133">
        <v>193.12809999999999</v>
      </c>
      <c r="F33" s="133"/>
      <c r="G33" s="133">
        <v>170.73325</v>
      </c>
      <c r="H33" s="133">
        <v>76.263329999999996</v>
      </c>
      <c r="I33" s="133">
        <v>65.984009999999998</v>
      </c>
      <c r="J33" s="133">
        <v>67.593350000000001</v>
      </c>
      <c r="K33" s="133">
        <v>27.49391</v>
      </c>
      <c r="L33" s="133">
        <v>0.6</v>
      </c>
      <c r="M33" s="133"/>
      <c r="N33" s="133"/>
      <c r="O33" s="133"/>
      <c r="P33" s="133"/>
      <c r="Q33" s="133">
        <v>149.11167</v>
      </c>
      <c r="R33" s="133">
        <v>149.11167</v>
      </c>
      <c r="S33" s="133">
        <v>149.11167</v>
      </c>
      <c r="T33" s="133">
        <v>138</v>
      </c>
      <c r="U33" s="133">
        <v>104.143</v>
      </c>
      <c r="V33" s="133">
        <v>78</v>
      </c>
      <c r="W33" s="133">
        <v>73.019549999999995</v>
      </c>
      <c r="X33" s="133">
        <v>16.95936</v>
      </c>
      <c r="Y33" s="133">
        <v>85</v>
      </c>
      <c r="Z33" s="133">
        <v>98</v>
      </c>
      <c r="AA33" s="133">
        <v>16</v>
      </c>
      <c r="AB33" s="133">
        <v>3.8533499999999998</v>
      </c>
      <c r="AC33" s="133">
        <v>4.1034499999999996</v>
      </c>
      <c r="AD33" s="133">
        <v>43.80059</v>
      </c>
      <c r="AE33" s="133">
        <v>3.2822300000000002</v>
      </c>
      <c r="AF33" s="133">
        <v>3.0992700000000002</v>
      </c>
      <c r="AG33" s="133"/>
      <c r="AH33" s="133"/>
      <c r="AI33" s="133"/>
      <c r="AJ33" s="133"/>
      <c r="AK33" s="133"/>
      <c r="AL33" s="133"/>
      <c r="AM33" s="133">
        <v>60</v>
      </c>
      <c r="AN33" s="133"/>
      <c r="AO33" s="133">
        <v>133.44926000000001</v>
      </c>
      <c r="AP33" s="133">
        <v>77.948049999999995</v>
      </c>
      <c r="AQ33" s="133">
        <v>8</v>
      </c>
      <c r="AR33" s="133">
        <v>5.67</v>
      </c>
      <c r="AS33" s="133"/>
      <c r="AT33" s="133">
        <v>0</v>
      </c>
      <c r="AU33" s="133">
        <v>110.41591</v>
      </c>
      <c r="AV33" s="133">
        <v>3.8466300000000002</v>
      </c>
      <c r="AW33" s="133"/>
      <c r="AX33" s="133">
        <v>0</v>
      </c>
      <c r="AY33" s="133">
        <v>95</v>
      </c>
      <c r="AZ33" s="133"/>
      <c r="BA33" s="133"/>
      <c r="BB33" s="133"/>
      <c r="BC33" s="133"/>
      <c r="BD33" s="133"/>
      <c r="BE33" s="133"/>
      <c r="BF33" s="133"/>
      <c r="BG33" s="133">
        <v>175.46421000000001</v>
      </c>
      <c r="BH33" s="133">
        <v>175.46421000000001</v>
      </c>
      <c r="BI33" s="133">
        <v>175.46421000000001</v>
      </c>
      <c r="BJ33" s="133">
        <v>263.19632000000001</v>
      </c>
      <c r="BK33" s="133">
        <v>69.971130000000002</v>
      </c>
      <c r="BL33" s="133">
        <v>34.985570000000003</v>
      </c>
      <c r="BM33" s="133">
        <v>37.101999999999997</v>
      </c>
      <c r="BN33" s="133">
        <v>70.760000000000005</v>
      </c>
      <c r="BO33" s="133">
        <v>59.84</v>
      </c>
      <c r="BP33" s="133">
        <v>11.72</v>
      </c>
      <c r="BQ33" s="133">
        <v>3.37</v>
      </c>
      <c r="BR33" s="133">
        <v>6.8787000000000003</v>
      </c>
      <c r="BS33" s="133">
        <v>15.021509999999999</v>
      </c>
      <c r="BT33" s="133">
        <v>32.466099999999997</v>
      </c>
      <c r="BU33" s="133"/>
      <c r="BV33" s="133"/>
      <c r="BW33" s="133"/>
      <c r="BX33" s="133"/>
      <c r="BY33" s="133">
        <v>43.709310000000002</v>
      </c>
      <c r="BZ33" s="133"/>
      <c r="CA33" s="133">
        <v>194.44479000000001</v>
      </c>
      <c r="CB33" s="133">
        <v>194.44479000000001</v>
      </c>
      <c r="CC33" s="133">
        <v>194.44479000000001</v>
      </c>
      <c r="CD33" s="133">
        <v>291.66717999999997</v>
      </c>
      <c r="CE33" s="133">
        <v>209.70738</v>
      </c>
      <c r="CF33" s="133">
        <v>104.85369</v>
      </c>
      <c r="CG33" s="133">
        <v>242.06464</v>
      </c>
      <c r="CH33" s="133">
        <v>3.2402199999999999</v>
      </c>
      <c r="CI33" s="133">
        <v>170</v>
      </c>
      <c r="CJ33" s="133">
        <v>170</v>
      </c>
      <c r="CK33" s="133">
        <v>217.19309000000001</v>
      </c>
      <c r="CL33" s="133">
        <v>189.51328000000001</v>
      </c>
      <c r="CM33" s="133">
        <v>94.756640000000004</v>
      </c>
      <c r="CN33" s="133"/>
      <c r="CO33" s="133"/>
      <c r="CP33" s="133"/>
      <c r="CQ33" s="133"/>
      <c r="CR33" s="133"/>
      <c r="CS33" s="133"/>
      <c r="CT33" s="133"/>
      <c r="CU33" s="133">
        <v>169.47591</v>
      </c>
      <c r="CV33" s="133">
        <v>80.801010000000005</v>
      </c>
      <c r="CW33" s="133">
        <v>15.56043</v>
      </c>
      <c r="CX33" s="133">
        <v>60.427019999999999</v>
      </c>
      <c r="CY33" s="133">
        <v>6.39</v>
      </c>
      <c r="CZ33" s="133">
        <v>230.01955000000001</v>
      </c>
      <c r="DA33" s="133"/>
      <c r="DB33" s="133"/>
      <c r="DC33" s="133">
        <v>30</v>
      </c>
      <c r="DD33" s="133"/>
      <c r="DE33" s="133">
        <v>13</v>
      </c>
      <c r="DF33" s="133">
        <v>15</v>
      </c>
      <c r="DG33" s="133">
        <v>2.7989999999999999</v>
      </c>
      <c r="DH33" s="133">
        <v>1.4</v>
      </c>
      <c r="DI33" s="133">
        <v>1.2</v>
      </c>
      <c r="DJ33" s="133">
        <v>2.2000000000000002</v>
      </c>
      <c r="DK33" s="133">
        <v>7.2</v>
      </c>
      <c r="DL33" s="133">
        <v>11.143700000000001</v>
      </c>
      <c r="DM33" s="133">
        <v>8</v>
      </c>
      <c r="DN33" s="133">
        <v>10.752689999999999</v>
      </c>
      <c r="DO33" s="133">
        <v>6.4</v>
      </c>
      <c r="DP33" s="133">
        <v>16.617789999999999</v>
      </c>
      <c r="DQ33" s="133">
        <v>3.6</v>
      </c>
      <c r="DR33" s="133">
        <v>6</v>
      </c>
      <c r="DS33" s="133">
        <v>2.8</v>
      </c>
      <c r="DT33" s="133">
        <v>1.5</v>
      </c>
      <c r="DU33" s="133">
        <v>5.6</v>
      </c>
      <c r="DV33" s="133">
        <v>5</v>
      </c>
      <c r="DW33" s="133">
        <v>5.5</v>
      </c>
      <c r="DX33" s="133">
        <v>5.7</v>
      </c>
      <c r="DY33" s="133">
        <v>3.5</v>
      </c>
      <c r="DZ33" s="133">
        <v>2.5</v>
      </c>
      <c r="EA33" s="133">
        <v>10</v>
      </c>
      <c r="EB33" s="133">
        <v>12.218959999999999</v>
      </c>
      <c r="EC33" s="133">
        <v>16.813289999999999</v>
      </c>
      <c r="ED33" s="133">
        <v>19.550339999999998</v>
      </c>
      <c r="EE33" s="133">
        <v>37.57996</v>
      </c>
      <c r="EF33" s="133">
        <v>18.817789999999999</v>
      </c>
      <c r="EG33" s="133">
        <v>8.33</v>
      </c>
      <c r="EH33" s="133">
        <v>9.6</v>
      </c>
      <c r="EI33" s="133">
        <v>10.752689999999999</v>
      </c>
      <c r="EJ33" s="133">
        <v>15.640269999999999</v>
      </c>
      <c r="EK33" s="133">
        <v>7</v>
      </c>
      <c r="EL33" s="133">
        <v>9</v>
      </c>
      <c r="EM33" s="133">
        <v>0.54</v>
      </c>
      <c r="EN33" s="133">
        <v>1.05</v>
      </c>
      <c r="EO33" s="133">
        <v>12.988</v>
      </c>
      <c r="EP33" s="133">
        <v>12.228999999999999</v>
      </c>
      <c r="EQ33" s="133">
        <v>19.818000000000001</v>
      </c>
      <c r="ER33" s="133">
        <v>18.081</v>
      </c>
      <c r="ES33" s="133">
        <v>14.359</v>
      </c>
      <c r="ET33" s="133">
        <v>0.95</v>
      </c>
      <c r="EU33" s="133">
        <v>17.236999999999998</v>
      </c>
      <c r="EV33" s="133">
        <v>56.54</v>
      </c>
      <c r="EW33" s="133"/>
      <c r="EX33" s="133"/>
      <c r="EY33" s="133">
        <v>28.309000000000001</v>
      </c>
      <c r="EZ33" s="133"/>
      <c r="FA33" s="133">
        <v>2.1</v>
      </c>
      <c r="FB33" s="133">
        <v>5.5</v>
      </c>
      <c r="FC33" s="133">
        <v>5.7</v>
      </c>
      <c r="FD33" s="133">
        <v>9.44</v>
      </c>
      <c r="FE33" s="133">
        <v>7.7</v>
      </c>
      <c r="FF33" s="133">
        <v>27</v>
      </c>
      <c r="FG33" s="133">
        <v>18</v>
      </c>
      <c r="FH33" s="133">
        <v>7.5</v>
      </c>
      <c r="FI33" s="133">
        <v>0</v>
      </c>
      <c r="FJ33" s="133">
        <v>0</v>
      </c>
      <c r="FK33" s="133">
        <v>7317.9533700000002</v>
      </c>
      <c r="FL33" s="133"/>
      <c r="FM33" s="133"/>
      <c r="FN33" s="133">
        <v>7356.0225</v>
      </c>
      <c r="FO33" s="133">
        <v>7356.0225</v>
      </c>
      <c r="FP33" s="133">
        <v>3516.4352899999999</v>
      </c>
      <c r="FQ33" s="133">
        <v>3156.1412100000002</v>
      </c>
      <c r="FR33" s="133">
        <v>357.66999999999996</v>
      </c>
      <c r="FS33" s="133">
        <v>325.77600000000001</v>
      </c>
      <c r="FT33" s="133">
        <v>3516.4352899999999</v>
      </c>
      <c r="FU33" s="133">
        <v>2858.2937999999999</v>
      </c>
      <c r="FV33" s="133">
        <v>0.95</v>
      </c>
      <c r="FW33" s="133">
        <v>325.77600000000001</v>
      </c>
      <c r="FX33" s="133">
        <v>6701.4550899999995</v>
      </c>
      <c r="FY33" s="133">
        <v>0</v>
      </c>
      <c r="FZ33" s="133">
        <v>297.84741000000002</v>
      </c>
      <c r="GA33" s="133">
        <v>356.71999999999997</v>
      </c>
      <c r="GB33" s="133"/>
      <c r="GC33" s="133">
        <v>654.56741</v>
      </c>
    </row>
    <row r="34" spans="1:185" ht="12.75" x14ac:dyDescent="0.2">
      <c r="A34" s="376"/>
      <c r="B34" s="342" t="str">
        <f>+UPPER(TEXT([1]SINAC!$B$4,"DDD"))</f>
        <v>JUE</v>
      </c>
      <c r="C34" s="71">
        <v>0.625</v>
      </c>
      <c r="D34" s="133">
        <v>606.06573000000003</v>
      </c>
      <c r="E34" s="133">
        <v>193.12809999999999</v>
      </c>
      <c r="F34" s="133"/>
      <c r="G34" s="133">
        <v>175.81243000000001</v>
      </c>
      <c r="H34" s="133">
        <v>74.800690000000003</v>
      </c>
      <c r="I34" s="133">
        <v>65.984009999999998</v>
      </c>
      <c r="J34" s="133">
        <v>67.593350000000001</v>
      </c>
      <c r="K34" s="133">
        <v>27.49391</v>
      </c>
      <c r="L34" s="133">
        <v>0.6</v>
      </c>
      <c r="M34" s="133"/>
      <c r="N34" s="133"/>
      <c r="O34" s="133"/>
      <c r="P34" s="133"/>
      <c r="Q34" s="133">
        <v>149.11167</v>
      </c>
      <c r="R34" s="133">
        <v>149.11167</v>
      </c>
      <c r="S34" s="133">
        <v>149.11167</v>
      </c>
      <c r="T34" s="133">
        <v>136</v>
      </c>
      <c r="U34" s="133">
        <v>104.61499999999999</v>
      </c>
      <c r="V34" s="133">
        <v>91</v>
      </c>
      <c r="W34" s="133">
        <v>73.019549999999995</v>
      </c>
      <c r="X34" s="133">
        <v>16.95936</v>
      </c>
      <c r="Y34" s="133">
        <v>85</v>
      </c>
      <c r="Z34" s="133">
        <v>98</v>
      </c>
      <c r="AA34" s="133">
        <v>16</v>
      </c>
      <c r="AB34" s="133">
        <v>3.8533499999999998</v>
      </c>
      <c r="AC34" s="133">
        <v>4.1034499999999996</v>
      </c>
      <c r="AD34" s="133">
        <v>43.80059</v>
      </c>
      <c r="AE34" s="133">
        <v>3.2822300000000002</v>
      </c>
      <c r="AF34" s="133">
        <v>3.0992700000000002</v>
      </c>
      <c r="AG34" s="133"/>
      <c r="AH34" s="133"/>
      <c r="AI34" s="133"/>
      <c r="AJ34" s="133"/>
      <c r="AK34" s="133"/>
      <c r="AL34" s="133"/>
      <c r="AM34" s="133">
        <v>60</v>
      </c>
      <c r="AN34" s="133"/>
      <c r="AO34" s="133">
        <v>134.34953999999999</v>
      </c>
      <c r="AP34" s="133">
        <v>77.948049999999995</v>
      </c>
      <c r="AQ34" s="133">
        <v>8</v>
      </c>
      <c r="AR34" s="133">
        <v>5.67</v>
      </c>
      <c r="AS34" s="133"/>
      <c r="AT34" s="133">
        <v>0</v>
      </c>
      <c r="AU34" s="133">
        <v>110.41591</v>
      </c>
      <c r="AV34" s="133">
        <v>3.8466300000000002</v>
      </c>
      <c r="AW34" s="133"/>
      <c r="AX34" s="133">
        <v>0</v>
      </c>
      <c r="AY34" s="133">
        <v>95</v>
      </c>
      <c r="AZ34" s="133"/>
      <c r="BA34" s="133"/>
      <c r="BB34" s="133"/>
      <c r="BC34" s="133"/>
      <c r="BD34" s="133"/>
      <c r="BE34" s="133"/>
      <c r="BF34" s="133"/>
      <c r="BG34" s="133">
        <v>176.17653999999999</v>
      </c>
      <c r="BH34" s="133">
        <v>176.17653999999999</v>
      </c>
      <c r="BI34" s="133">
        <v>176.17653999999999</v>
      </c>
      <c r="BJ34" s="133">
        <v>264.26481999999999</v>
      </c>
      <c r="BK34" s="133">
        <v>69.971130000000002</v>
      </c>
      <c r="BL34" s="133">
        <v>34.985570000000003</v>
      </c>
      <c r="BM34" s="133">
        <v>36.087000000000003</v>
      </c>
      <c r="BN34" s="133">
        <v>70.760000000000005</v>
      </c>
      <c r="BO34" s="133">
        <v>59.84</v>
      </c>
      <c r="BP34" s="133">
        <v>11.72</v>
      </c>
      <c r="BQ34" s="133">
        <v>3.37</v>
      </c>
      <c r="BR34" s="133">
        <v>6.8787000000000003</v>
      </c>
      <c r="BS34" s="133">
        <v>15.021509999999999</v>
      </c>
      <c r="BT34" s="133">
        <v>32.940559999999998</v>
      </c>
      <c r="BU34" s="133"/>
      <c r="BV34" s="133"/>
      <c r="BW34" s="133"/>
      <c r="BX34" s="133"/>
      <c r="BY34" s="133">
        <v>45.273389999999999</v>
      </c>
      <c r="BZ34" s="133"/>
      <c r="CA34" s="133">
        <v>194.44479000000001</v>
      </c>
      <c r="CB34" s="133">
        <v>194.44479000000001</v>
      </c>
      <c r="CC34" s="133">
        <v>194.44479000000001</v>
      </c>
      <c r="CD34" s="133">
        <v>291.66717999999997</v>
      </c>
      <c r="CE34" s="133">
        <v>209.70738</v>
      </c>
      <c r="CF34" s="133">
        <v>104.85369</v>
      </c>
      <c r="CG34" s="133">
        <v>235.2816</v>
      </c>
      <c r="CH34" s="133">
        <v>3.2402199999999999</v>
      </c>
      <c r="CI34" s="133">
        <v>170</v>
      </c>
      <c r="CJ34" s="133">
        <v>170</v>
      </c>
      <c r="CK34" s="133">
        <v>217.19309000000001</v>
      </c>
      <c r="CL34" s="133">
        <v>189.51328000000001</v>
      </c>
      <c r="CM34" s="133">
        <v>94.756640000000004</v>
      </c>
      <c r="CN34" s="133"/>
      <c r="CO34" s="133"/>
      <c r="CP34" s="133"/>
      <c r="CQ34" s="133"/>
      <c r="CR34" s="133"/>
      <c r="CS34" s="133"/>
      <c r="CT34" s="133"/>
      <c r="CU34" s="133">
        <v>166.44082</v>
      </c>
      <c r="CV34" s="133">
        <v>80.147549999999995</v>
      </c>
      <c r="CW34" s="133">
        <v>15.56043</v>
      </c>
      <c r="CX34" s="133">
        <v>60.427019999999999</v>
      </c>
      <c r="CY34" s="133">
        <v>6.39</v>
      </c>
      <c r="CZ34" s="133">
        <v>230.01955000000001</v>
      </c>
      <c r="DA34" s="133"/>
      <c r="DB34" s="133"/>
      <c r="DC34" s="133">
        <v>30</v>
      </c>
      <c r="DD34" s="133"/>
      <c r="DE34" s="133">
        <v>13</v>
      </c>
      <c r="DF34" s="133">
        <v>15</v>
      </c>
      <c r="DG34" s="133">
        <v>2.7989999999999999</v>
      </c>
      <c r="DH34" s="133">
        <v>1.4</v>
      </c>
      <c r="DI34" s="133">
        <v>1.2</v>
      </c>
      <c r="DJ34" s="133">
        <v>2.2000000000000002</v>
      </c>
      <c r="DK34" s="133">
        <v>7.2</v>
      </c>
      <c r="DL34" s="133">
        <v>11.143700000000001</v>
      </c>
      <c r="DM34" s="133">
        <v>8</v>
      </c>
      <c r="DN34" s="133">
        <v>10.752689999999999</v>
      </c>
      <c r="DO34" s="133">
        <v>6.4</v>
      </c>
      <c r="DP34" s="133">
        <v>16.617789999999999</v>
      </c>
      <c r="DQ34" s="133">
        <v>3.6</v>
      </c>
      <c r="DR34" s="133">
        <v>6</v>
      </c>
      <c r="DS34" s="133">
        <v>2.8</v>
      </c>
      <c r="DT34" s="133">
        <v>1.5</v>
      </c>
      <c r="DU34" s="133">
        <v>5.6</v>
      </c>
      <c r="DV34" s="133">
        <v>5</v>
      </c>
      <c r="DW34" s="133">
        <v>5.5</v>
      </c>
      <c r="DX34" s="133">
        <v>5.7</v>
      </c>
      <c r="DY34" s="133">
        <v>3.5</v>
      </c>
      <c r="DZ34" s="133">
        <v>2.5</v>
      </c>
      <c r="EA34" s="133">
        <v>10</v>
      </c>
      <c r="EB34" s="133">
        <v>12.218959999999999</v>
      </c>
      <c r="EC34" s="133">
        <v>16.813289999999999</v>
      </c>
      <c r="ED34" s="133">
        <v>19.550339999999998</v>
      </c>
      <c r="EE34" s="133">
        <v>37.57996</v>
      </c>
      <c r="EF34" s="133">
        <v>18.665610000000001</v>
      </c>
      <c r="EG34" s="133">
        <v>8.33</v>
      </c>
      <c r="EH34" s="133">
        <v>9.6</v>
      </c>
      <c r="EI34" s="133">
        <v>10.752689999999999</v>
      </c>
      <c r="EJ34" s="133">
        <v>15.640269999999999</v>
      </c>
      <c r="EK34" s="133">
        <v>7</v>
      </c>
      <c r="EL34" s="133">
        <v>9</v>
      </c>
      <c r="EM34" s="133">
        <v>0.54</v>
      </c>
      <c r="EN34" s="133">
        <v>1.05</v>
      </c>
      <c r="EO34" s="133">
        <v>10.401</v>
      </c>
      <c r="EP34" s="133">
        <v>9.9629999999999992</v>
      </c>
      <c r="EQ34" s="133">
        <v>19.675000000000001</v>
      </c>
      <c r="ER34" s="133">
        <v>17.704000000000001</v>
      </c>
      <c r="ES34" s="133">
        <v>13.903</v>
      </c>
      <c r="ET34" s="133">
        <v>0.89</v>
      </c>
      <c r="EU34" s="133">
        <v>16.559999999999999</v>
      </c>
      <c r="EV34" s="133">
        <v>58.96</v>
      </c>
      <c r="EW34" s="133"/>
      <c r="EX34" s="133"/>
      <c r="EY34" s="133">
        <v>28.945</v>
      </c>
      <c r="EZ34" s="133"/>
      <c r="FA34" s="133">
        <v>2.2000000000000002</v>
      </c>
      <c r="FB34" s="133">
        <v>5.5</v>
      </c>
      <c r="FC34" s="133">
        <v>5.7</v>
      </c>
      <c r="FD34" s="133">
        <v>9.6199999999999992</v>
      </c>
      <c r="FE34" s="133">
        <v>7.7</v>
      </c>
      <c r="FF34" s="133">
        <v>27</v>
      </c>
      <c r="FG34" s="133">
        <v>18</v>
      </c>
      <c r="FH34" s="133">
        <v>7.5</v>
      </c>
      <c r="FI34" s="133">
        <v>0</v>
      </c>
      <c r="FJ34" s="133">
        <v>0</v>
      </c>
      <c r="FK34" s="133">
        <v>7321.5633200000002</v>
      </c>
      <c r="FL34" s="133"/>
      <c r="FM34" s="133"/>
      <c r="FN34" s="133">
        <v>7362.1065799999988</v>
      </c>
      <c r="FO34" s="133">
        <v>7362.1065799999988</v>
      </c>
      <c r="FP34" s="133">
        <v>3519.6407799999997</v>
      </c>
      <c r="FQ34" s="133">
        <v>3152.072799999999</v>
      </c>
      <c r="FR34" s="133">
        <v>349.23800000000006</v>
      </c>
      <c r="FS34" s="133">
        <v>341.15499999999997</v>
      </c>
      <c r="FT34" s="133">
        <v>3519.6407799999997</v>
      </c>
      <c r="FU34" s="133">
        <v>2852.1868499999996</v>
      </c>
      <c r="FV34" s="133">
        <v>0.89</v>
      </c>
      <c r="FW34" s="133">
        <v>341.15499999999997</v>
      </c>
      <c r="FX34" s="133">
        <v>6713.8726299999998</v>
      </c>
      <c r="FY34" s="133">
        <v>0</v>
      </c>
      <c r="FZ34" s="133">
        <v>299.88595000000004</v>
      </c>
      <c r="GA34" s="133">
        <v>348.34800000000007</v>
      </c>
      <c r="GB34" s="133"/>
      <c r="GC34" s="133">
        <v>648.23395000000005</v>
      </c>
    </row>
    <row r="35" spans="1:185" ht="12.75" x14ac:dyDescent="0.2">
      <c r="A35" s="376"/>
      <c r="B35" s="342" t="str">
        <f>+UPPER(TEXT([1]SINAC!$B$4,"DDD"))</f>
        <v>JUE</v>
      </c>
      <c r="C35" s="71">
        <v>0.64583333333333337</v>
      </c>
      <c r="D35" s="133">
        <v>606.06573000000003</v>
      </c>
      <c r="E35" s="133">
        <v>193.12809999999999</v>
      </c>
      <c r="F35" s="133"/>
      <c r="G35" s="133">
        <v>156.76992999999999</v>
      </c>
      <c r="H35" s="133">
        <v>77.725989999999996</v>
      </c>
      <c r="I35" s="133">
        <v>65.984009999999998</v>
      </c>
      <c r="J35" s="133">
        <v>67.593350000000001</v>
      </c>
      <c r="K35" s="133">
        <v>27.49391</v>
      </c>
      <c r="L35" s="133">
        <v>0.6</v>
      </c>
      <c r="M35" s="133"/>
      <c r="N35" s="133"/>
      <c r="O35" s="133"/>
      <c r="P35" s="133"/>
      <c r="Q35" s="133">
        <v>149.11167</v>
      </c>
      <c r="R35" s="133">
        <v>149.11167</v>
      </c>
      <c r="S35" s="133">
        <v>149.11167</v>
      </c>
      <c r="T35" s="133">
        <v>129</v>
      </c>
      <c r="U35" s="133">
        <v>103.2</v>
      </c>
      <c r="V35" s="133">
        <v>101</v>
      </c>
      <c r="W35" s="133">
        <v>73.019549999999995</v>
      </c>
      <c r="X35" s="133">
        <v>16.95936</v>
      </c>
      <c r="Y35" s="133">
        <v>85</v>
      </c>
      <c r="Z35" s="133">
        <v>98</v>
      </c>
      <c r="AA35" s="133">
        <v>29.1754</v>
      </c>
      <c r="AB35" s="133">
        <v>3.8533499999999998</v>
      </c>
      <c r="AC35" s="133">
        <v>4.1034499999999996</v>
      </c>
      <c r="AD35" s="133">
        <v>43.80059</v>
      </c>
      <c r="AE35" s="133">
        <v>3.2822300000000002</v>
      </c>
      <c r="AF35" s="133">
        <v>3.0992700000000002</v>
      </c>
      <c r="AG35" s="133"/>
      <c r="AH35" s="133"/>
      <c r="AI35" s="133"/>
      <c r="AJ35" s="133"/>
      <c r="AK35" s="133"/>
      <c r="AL35" s="133"/>
      <c r="AM35" s="133">
        <v>60</v>
      </c>
      <c r="AN35" s="133"/>
      <c r="AO35" s="133">
        <v>136.68779000000001</v>
      </c>
      <c r="AP35" s="133">
        <v>77.948049999999995</v>
      </c>
      <c r="AQ35" s="133">
        <v>8</v>
      </c>
      <c r="AR35" s="133">
        <v>5.67</v>
      </c>
      <c r="AS35" s="133"/>
      <c r="AT35" s="133">
        <v>0</v>
      </c>
      <c r="AU35" s="133">
        <v>110.41591</v>
      </c>
      <c r="AV35" s="133">
        <v>3.8466300000000002</v>
      </c>
      <c r="AW35" s="133"/>
      <c r="AX35" s="133">
        <v>0</v>
      </c>
      <c r="AY35" s="133">
        <v>95</v>
      </c>
      <c r="AZ35" s="133"/>
      <c r="BA35" s="133"/>
      <c r="BB35" s="133"/>
      <c r="BC35" s="133"/>
      <c r="BD35" s="133"/>
      <c r="BE35" s="133"/>
      <c r="BF35" s="133"/>
      <c r="BG35" s="133">
        <v>177.29771</v>
      </c>
      <c r="BH35" s="133">
        <v>177.29771</v>
      </c>
      <c r="BI35" s="133">
        <v>177.29771</v>
      </c>
      <c r="BJ35" s="133">
        <v>265.94657000000001</v>
      </c>
      <c r="BK35" s="133">
        <v>69.971130000000002</v>
      </c>
      <c r="BL35" s="133">
        <v>34.985570000000003</v>
      </c>
      <c r="BM35" s="133">
        <v>33.697000000000003</v>
      </c>
      <c r="BN35" s="133">
        <v>70.819999999999993</v>
      </c>
      <c r="BO35" s="133">
        <v>59.92</v>
      </c>
      <c r="BP35" s="133">
        <v>11.73</v>
      </c>
      <c r="BQ35" s="133">
        <v>3.37</v>
      </c>
      <c r="BR35" s="133">
        <v>6.8787000000000003</v>
      </c>
      <c r="BS35" s="133">
        <v>15.021509999999999</v>
      </c>
      <c r="BT35" s="133">
        <v>38.223289999999999</v>
      </c>
      <c r="BU35" s="133"/>
      <c r="BV35" s="133"/>
      <c r="BW35" s="133"/>
      <c r="BX35" s="133"/>
      <c r="BY35" s="133">
        <v>48.004260000000002</v>
      </c>
      <c r="BZ35" s="133"/>
      <c r="CA35" s="133">
        <v>194.44479000000001</v>
      </c>
      <c r="CB35" s="133">
        <v>194.44479000000001</v>
      </c>
      <c r="CC35" s="133">
        <v>194.44479000000001</v>
      </c>
      <c r="CD35" s="133">
        <v>291.66717999999997</v>
      </c>
      <c r="CE35" s="133">
        <v>209.70738</v>
      </c>
      <c r="CF35" s="133">
        <v>104.85369</v>
      </c>
      <c r="CG35" s="133">
        <v>248.42461</v>
      </c>
      <c r="CH35" s="133">
        <v>3.2402199999999999</v>
      </c>
      <c r="CI35" s="133">
        <v>170</v>
      </c>
      <c r="CJ35" s="133">
        <v>170</v>
      </c>
      <c r="CK35" s="133">
        <v>217.19309000000001</v>
      </c>
      <c r="CL35" s="133">
        <v>189.51328000000001</v>
      </c>
      <c r="CM35" s="133">
        <v>94.756640000000004</v>
      </c>
      <c r="CN35" s="133"/>
      <c r="CO35" s="133"/>
      <c r="CP35" s="133"/>
      <c r="CQ35" s="133"/>
      <c r="CR35" s="133"/>
      <c r="CS35" s="133"/>
      <c r="CT35" s="133"/>
      <c r="CU35" s="133">
        <v>150.85667000000001</v>
      </c>
      <c r="CV35" s="133">
        <v>82.387739999999994</v>
      </c>
      <c r="CW35" s="133">
        <v>15.56043</v>
      </c>
      <c r="CX35" s="133">
        <v>60.427019999999999</v>
      </c>
      <c r="CY35" s="133">
        <v>6.39</v>
      </c>
      <c r="CZ35" s="133">
        <v>230.01955000000001</v>
      </c>
      <c r="DA35" s="133"/>
      <c r="DB35" s="133"/>
      <c r="DC35" s="133">
        <v>30</v>
      </c>
      <c r="DD35" s="133"/>
      <c r="DE35" s="133">
        <v>13</v>
      </c>
      <c r="DF35" s="133">
        <v>15</v>
      </c>
      <c r="DG35" s="133">
        <v>2.7989999999999999</v>
      </c>
      <c r="DH35" s="133">
        <v>1.4</v>
      </c>
      <c r="DI35" s="133">
        <v>1.2</v>
      </c>
      <c r="DJ35" s="133">
        <v>2.2000000000000002</v>
      </c>
      <c r="DK35" s="133">
        <v>7.2</v>
      </c>
      <c r="DL35" s="133">
        <v>11.143700000000001</v>
      </c>
      <c r="DM35" s="133">
        <v>8</v>
      </c>
      <c r="DN35" s="133">
        <v>10.752689999999999</v>
      </c>
      <c r="DO35" s="133">
        <v>6.4</v>
      </c>
      <c r="DP35" s="133">
        <v>16.617789999999999</v>
      </c>
      <c r="DQ35" s="133">
        <v>3.6</v>
      </c>
      <c r="DR35" s="133">
        <v>6</v>
      </c>
      <c r="DS35" s="133">
        <v>2.8</v>
      </c>
      <c r="DT35" s="133">
        <v>1.5</v>
      </c>
      <c r="DU35" s="133">
        <v>5.6</v>
      </c>
      <c r="DV35" s="133">
        <v>5</v>
      </c>
      <c r="DW35" s="133">
        <v>5.5</v>
      </c>
      <c r="DX35" s="133">
        <v>5.7</v>
      </c>
      <c r="DY35" s="133">
        <v>3.5</v>
      </c>
      <c r="DZ35" s="133">
        <v>2.5</v>
      </c>
      <c r="EA35" s="133">
        <v>10</v>
      </c>
      <c r="EB35" s="133">
        <v>12.218959999999999</v>
      </c>
      <c r="EC35" s="133">
        <v>16.813289999999999</v>
      </c>
      <c r="ED35" s="133">
        <v>19.550339999999998</v>
      </c>
      <c r="EE35" s="133">
        <v>37.57996</v>
      </c>
      <c r="EF35" s="133">
        <v>19.18732</v>
      </c>
      <c r="EG35" s="133">
        <v>8.33</v>
      </c>
      <c r="EH35" s="133">
        <v>9.6</v>
      </c>
      <c r="EI35" s="133">
        <v>10.752689999999999</v>
      </c>
      <c r="EJ35" s="133">
        <v>15.640269999999999</v>
      </c>
      <c r="EK35" s="133">
        <v>7</v>
      </c>
      <c r="EL35" s="133">
        <v>9</v>
      </c>
      <c r="EM35" s="133">
        <v>0.54</v>
      </c>
      <c r="EN35" s="133">
        <v>1.05</v>
      </c>
      <c r="EO35" s="133">
        <v>7.585</v>
      </c>
      <c r="EP35" s="133">
        <v>7.3689999999999998</v>
      </c>
      <c r="EQ35" s="133">
        <v>19.129000000000001</v>
      </c>
      <c r="ER35" s="133">
        <v>16.864000000000001</v>
      </c>
      <c r="ES35" s="133">
        <v>12.907999999999999</v>
      </c>
      <c r="ET35" s="133">
        <v>0.74</v>
      </c>
      <c r="EU35" s="133">
        <v>16.846</v>
      </c>
      <c r="EV35" s="133">
        <v>62.47</v>
      </c>
      <c r="EW35" s="133"/>
      <c r="EX35" s="133"/>
      <c r="EY35" s="133">
        <v>29.091000000000001</v>
      </c>
      <c r="EZ35" s="133"/>
      <c r="FA35" s="133">
        <v>1.1000000000000001</v>
      </c>
      <c r="FB35" s="133">
        <v>5.5</v>
      </c>
      <c r="FC35" s="133">
        <v>5.7</v>
      </c>
      <c r="FD35" s="133">
        <v>9.31</v>
      </c>
      <c r="FE35" s="133">
        <v>7.7</v>
      </c>
      <c r="FF35" s="133">
        <v>27</v>
      </c>
      <c r="FG35" s="133">
        <v>18</v>
      </c>
      <c r="FH35" s="133">
        <v>7.5</v>
      </c>
      <c r="FI35" s="133">
        <v>0</v>
      </c>
      <c r="FJ35" s="133">
        <v>0</v>
      </c>
      <c r="FK35" s="133">
        <v>7323.4222499999996</v>
      </c>
      <c r="FL35" s="133"/>
      <c r="FM35" s="133"/>
      <c r="FN35" s="133">
        <v>7370.22865</v>
      </c>
      <c r="FO35" s="133">
        <v>7370.22865</v>
      </c>
      <c r="FP35" s="133">
        <v>3524.68604</v>
      </c>
      <c r="FQ35" s="133">
        <v>3159.8036099999999</v>
      </c>
      <c r="FR35" s="133">
        <v>330.49200000000002</v>
      </c>
      <c r="FS35" s="133">
        <v>355.24699999999996</v>
      </c>
      <c r="FT35" s="133">
        <v>3524.68604</v>
      </c>
      <c r="FU35" s="133">
        <v>2851.9040599999998</v>
      </c>
      <c r="FV35" s="133">
        <v>0.74</v>
      </c>
      <c r="FW35" s="133">
        <v>355.24699999999996</v>
      </c>
      <c r="FX35" s="133">
        <v>6732.5770999999995</v>
      </c>
      <c r="FY35" s="133">
        <v>0</v>
      </c>
      <c r="FZ35" s="133">
        <v>307.89955000000003</v>
      </c>
      <c r="GA35" s="133">
        <v>329.75200000000001</v>
      </c>
      <c r="GB35" s="133"/>
      <c r="GC35" s="133">
        <v>637.65155000000004</v>
      </c>
    </row>
    <row r="36" spans="1:185" ht="12.75" x14ac:dyDescent="0.2">
      <c r="A36" s="376"/>
      <c r="B36" s="342" t="str">
        <f>+UPPER(TEXT([1]SINAC!$B$4,"DDD"))</f>
        <v>JUE</v>
      </c>
      <c r="C36" s="71">
        <v>0.66666666666666663</v>
      </c>
      <c r="D36" s="133">
        <v>606.06573000000003</v>
      </c>
      <c r="E36" s="133">
        <v>193.12809999999999</v>
      </c>
      <c r="F36" s="133"/>
      <c r="G36" s="133">
        <v>85.043989999999994</v>
      </c>
      <c r="H36" s="133">
        <v>76.263339999999999</v>
      </c>
      <c r="I36" s="133">
        <v>65.984009999999998</v>
      </c>
      <c r="J36" s="133">
        <v>67.593350000000001</v>
      </c>
      <c r="K36" s="133">
        <v>27.49391</v>
      </c>
      <c r="L36" s="133">
        <v>0.6</v>
      </c>
      <c r="M36" s="133"/>
      <c r="N36" s="133"/>
      <c r="O36" s="133"/>
      <c r="P36" s="133"/>
      <c r="Q36" s="133">
        <v>149.11167</v>
      </c>
      <c r="R36" s="133">
        <v>149.11167</v>
      </c>
      <c r="S36" s="133">
        <v>149.11167</v>
      </c>
      <c r="T36" s="133">
        <v>117</v>
      </c>
      <c r="U36" s="133">
        <v>93.6</v>
      </c>
      <c r="V36" s="133">
        <v>115.7</v>
      </c>
      <c r="W36" s="133">
        <v>73.019549999999995</v>
      </c>
      <c r="X36" s="133">
        <v>16.95936</v>
      </c>
      <c r="Y36" s="133">
        <v>87.870279999999994</v>
      </c>
      <c r="Z36" s="133">
        <v>98</v>
      </c>
      <c r="AA36" s="133">
        <v>36.466239999999999</v>
      </c>
      <c r="AB36" s="133">
        <v>3.8533499999999998</v>
      </c>
      <c r="AC36" s="133">
        <v>4.1034499999999996</v>
      </c>
      <c r="AD36" s="133">
        <v>43.80059</v>
      </c>
      <c r="AE36" s="133">
        <v>3.2822300000000002</v>
      </c>
      <c r="AF36" s="133">
        <v>3.0992700000000002</v>
      </c>
      <c r="AG36" s="133"/>
      <c r="AH36" s="133"/>
      <c r="AI36" s="133"/>
      <c r="AJ36" s="133"/>
      <c r="AK36" s="133"/>
      <c r="AL36" s="133"/>
      <c r="AM36" s="133">
        <v>60</v>
      </c>
      <c r="AN36" s="133"/>
      <c r="AO36" s="133">
        <v>259.59433000000001</v>
      </c>
      <c r="AP36" s="133">
        <v>77.948049999999995</v>
      </c>
      <c r="AQ36" s="133">
        <v>8</v>
      </c>
      <c r="AR36" s="133">
        <v>5.67</v>
      </c>
      <c r="AS36" s="133"/>
      <c r="AT36" s="133">
        <v>0</v>
      </c>
      <c r="AU36" s="133">
        <v>110.41591</v>
      </c>
      <c r="AV36" s="133">
        <v>3.8466300000000002</v>
      </c>
      <c r="AW36" s="133"/>
      <c r="AX36" s="133">
        <v>0</v>
      </c>
      <c r="AY36" s="133">
        <v>95</v>
      </c>
      <c r="AZ36" s="133"/>
      <c r="BA36" s="133"/>
      <c r="BB36" s="133"/>
      <c r="BC36" s="133"/>
      <c r="BD36" s="133"/>
      <c r="BE36" s="133"/>
      <c r="BF36" s="133"/>
      <c r="BG36" s="133">
        <v>177.80652000000001</v>
      </c>
      <c r="BH36" s="133">
        <v>177.80652000000001</v>
      </c>
      <c r="BI36" s="133">
        <v>177.80652000000001</v>
      </c>
      <c r="BJ36" s="133">
        <v>266.70978000000002</v>
      </c>
      <c r="BK36" s="133">
        <v>69.971130000000002</v>
      </c>
      <c r="BL36" s="133">
        <v>34.985570000000003</v>
      </c>
      <c r="BM36" s="133">
        <v>26.373999999999999</v>
      </c>
      <c r="BN36" s="133">
        <v>70.819999999999993</v>
      </c>
      <c r="BO36" s="133">
        <v>59.92</v>
      </c>
      <c r="BP36" s="133">
        <v>11.73</v>
      </c>
      <c r="BQ36" s="133">
        <v>3.37</v>
      </c>
      <c r="BR36" s="133">
        <v>6.8787000000000003</v>
      </c>
      <c r="BS36" s="133">
        <v>15.021509999999999</v>
      </c>
      <c r="BT36" s="133">
        <v>46.73272</v>
      </c>
      <c r="BU36" s="133"/>
      <c r="BV36" s="133"/>
      <c r="BW36" s="133"/>
      <c r="BX36" s="133"/>
      <c r="BY36" s="133">
        <v>51.09619</v>
      </c>
      <c r="BZ36" s="133"/>
      <c r="CA36" s="133">
        <v>193.22614999999999</v>
      </c>
      <c r="CB36" s="133">
        <v>193.22614999999999</v>
      </c>
      <c r="CC36" s="133">
        <v>193.22614999999999</v>
      </c>
      <c r="CD36" s="133">
        <v>289.83922000000001</v>
      </c>
      <c r="CE36" s="133">
        <v>209.70738</v>
      </c>
      <c r="CF36" s="133">
        <v>104.85369</v>
      </c>
      <c r="CG36" s="133">
        <v>292.77512000000002</v>
      </c>
      <c r="CH36" s="133">
        <v>3.2402199999999999</v>
      </c>
      <c r="CI36" s="133">
        <v>170</v>
      </c>
      <c r="CJ36" s="133">
        <v>170</v>
      </c>
      <c r="CK36" s="133">
        <v>217.19309000000001</v>
      </c>
      <c r="CL36" s="133">
        <v>189.51328000000001</v>
      </c>
      <c r="CM36" s="133">
        <v>94.756640000000004</v>
      </c>
      <c r="CN36" s="133"/>
      <c r="CO36" s="133"/>
      <c r="CP36" s="133"/>
      <c r="CQ36" s="133"/>
      <c r="CR36" s="133"/>
      <c r="CS36" s="133"/>
      <c r="CT36" s="133"/>
      <c r="CU36" s="133">
        <v>97.36206</v>
      </c>
      <c r="CV36" s="133">
        <v>0</v>
      </c>
      <c r="CW36" s="133">
        <v>15.56043</v>
      </c>
      <c r="CX36" s="133">
        <v>60.427019999999999</v>
      </c>
      <c r="CY36" s="133">
        <v>6.39</v>
      </c>
      <c r="CZ36" s="133">
        <v>230.01955000000001</v>
      </c>
      <c r="DA36" s="133"/>
      <c r="DB36" s="133"/>
      <c r="DC36" s="133">
        <v>30</v>
      </c>
      <c r="DD36" s="133"/>
      <c r="DE36" s="133">
        <v>13</v>
      </c>
      <c r="DF36" s="133">
        <v>15</v>
      </c>
      <c r="DG36" s="133">
        <v>2.7989999999999999</v>
      </c>
      <c r="DH36" s="133">
        <v>1.4</v>
      </c>
      <c r="DI36" s="133">
        <v>1.2</v>
      </c>
      <c r="DJ36" s="133">
        <v>2.2000000000000002</v>
      </c>
      <c r="DK36" s="133">
        <v>7.2</v>
      </c>
      <c r="DL36" s="133">
        <v>11.143700000000001</v>
      </c>
      <c r="DM36" s="133">
        <v>8</v>
      </c>
      <c r="DN36" s="133">
        <v>10.752689999999999</v>
      </c>
      <c r="DO36" s="133">
        <v>6.4</v>
      </c>
      <c r="DP36" s="133">
        <v>16.617789999999999</v>
      </c>
      <c r="DQ36" s="133">
        <v>3.6</v>
      </c>
      <c r="DR36" s="133">
        <v>6</v>
      </c>
      <c r="DS36" s="133">
        <v>3.2</v>
      </c>
      <c r="DT36" s="133">
        <v>1.5</v>
      </c>
      <c r="DU36" s="133">
        <v>5.6</v>
      </c>
      <c r="DV36" s="133">
        <v>5</v>
      </c>
      <c r="DW36" s="133">
        <v>5.5</v>
      </c>
      <c r="DX36" s="133">
        <v>5.7</v>
      </c>
      <c r="DY36" s="133">
        <v>3.5</v>
      </c>
      <c r="DZ36" s="133">
        <v>2.5</v>
      </c>
      <c r="EA36" s="133">
        <v>10</v>
      </c>
      <c r="EB36" s="133">
        <v>12.218959999999999</v>
      </c>
      <c r="EC36" s="133">
        <v>16.813289999999999</v>
      </c>
      <c r="ED36" s="133">
        <v>19.550339999999998</v>
      </c>
      <c r="EE36" s="133">
        <v>37.57996</v>
      </c>
      <c r="EF36" s="133">
        <v>0</v>
      </c>
      <c r="EG36" s="133">
        <v>8.33</v>
      </c>
      <c r="EH36" s="133">
        <v>9.6</v>
      </c>
      <c r="EI36" s="133">
        <v>10.752689999999999</v>
      </c>
      <c r="EJ36" s="133">
        <v>15.640269999999999</v>
      </c>
      <c r="EK36" s="133">
        <v>7</v>
      </c>
      <c r="EL36" s="133">
        <v>9</v>
      </c>
      <c r="EM36" s="133">
        <v>0.54</v>
      </c>
      <c r="EN36" s="133">
        <v>1.05</v>
      </c>
      <c r="EO36" s="133">
        <v>4.5469999999999997</v>
      </c>
      <c r="EP36" s="133">
        <v>4.5250000000000004</v>
      </c>
      <c r="EQ36" s="133">
        <v>16.902999999999999</v>
      </c>
      <c r="ER36" s="133">
        <v>14.725</v>
      </c>
      <c r="ES36" s="133">
        <v>11.132999999999999</v>
      </c>
      <c r="ET36" s="133">
        <v>0.54</v>
      </c>
      <c r="EU36" s="133">
        <v>16.948</v>
      </c>
      <c r="EV36" s="133">
        <v>62.47</v>
      </c>
      <c r="EW36" s="133"/>
      <c r="EX36" s="133"/>
      <c r="EY36" s="133">
        <v>29.114000000000001</v>
      </c>
      <c r="EZ36" s="133"/>
      <c r="FA36" s="133">
        <v>2.1</v>
      </c>
      <c r="FB36" s="133">
        <v>5.5</v>
      </c>
      <c r="FC36" s="133">
        <v>5.7</v>
      </c>
      <c r="FD36" s="133">
        <v>6.74</v>
      </c>
      <c r="FE36" s="133">
        <v>7.7</v>
      </c>
      <c r="FF36" s="133">
        <v>27</v>
      </c>
      <c r="FG36" s="133">
        <v>18</v>
      </c>
      <c r="FH36" s="133">
        <v>7.5</v>
      </c>
      <c r="FI36" s="133">
        <v>0</v>
      </c>
      <c r="FJ36" s="133">
        <v>0</v>
      </c>
      <c r="FK36" s="133">
        <v>7251.4819299999999</v>
      </c>
      <c r="FL36" s="133"/>
      <c r="FM36" s="133"/>
      <c r="FN36" s="133">
        <v>7301.8756799999992</v>
      </c>
      <c r="FO36" s="133">
        <v>7301.8756799999992</v>
      </c>
      <c r="FP36" s="133">
        <v>3521.4917999999998</v>
      </c>
      <c r="FQ36" s="133">
        <v>3120.9648799999991</v>
      </c>
      <c r="FR36" s="133">
        <v>289.34700000000004</v>
      </c>
      <c r="FS36" s="133">
        <v>370.07199999999995</v>
      </c>
      <c r="FT36" s="133">
        <v>3521.4917999999998</v>
      </c>
      <c r="FU36" s="133">
        <v>2801.4639699999989</v>
      </c>
      <c r="FV36" s="133">
        <v>0.54</v>
      </c>
      <c r="FW36" s="133">
        <v>370.07199999999995</v>
      </c>
      <c r="FX36" s="133">
        <v>6693.5677699999987</v>
      </c>
      <c r="FY36" s="133">
        <v>0</v>
      </c>
      <c r="FZ36" s="133">
        <v>319.50091000000003</v>
      </c>
      <c r="GA36" s="133">
        <v>288.80700000000002</v>
      </c>
      <c r="GB36" s="133"/>
      <c r="GC36" s="133">
        <v>608.30790999999999</v>
      </c>
    </row>
    <row r="37" spans="1:185" ht="12.75" x14ac:dyDescent="0.2">
      <c r="A37" s="376"/>
      <c r="B37" s="344" t="str">
        <f>+UPPER(TEXT([1]SINAC!$B$4,"DDD"))</f>
        <v>JUE</v>
      </c>
      <c r="C37" s="67">
        <v>0.6875</v>
      </c>
      <c r="D37" s="136">
        <v>606.06573000000003</v>
      </c>
      <c r="E37" s="136">
        <v>193.12809999999999</v>
      </c>
      <c r="F37" s="136"/>
      <c r="G37" s="136">
        <v>129.95714000000001</v>
      </c>
      <c r="H37" s="136">
        <v>76.263339999999999</v>
      </c>
      <c r="I37" s="136">
        <v>65.984009999999998</v>
      </c>
      <c r="J37" s="136">
        <v>67.593350000000001</v>
      </c>
      <c r="K37" s="136">
        <v>27.49391</v>
      </c>
      <c r="L37" s="136">
        <v>0.6</v>
      </c>
      <c r="M37" s="136"/>
      <c r="N37" s="136"/>
      <c r="O37" s="136"/>
      <c r="P37" s="136"/>
      <c r="Q37" s="136">
        <v>149.11167</v>
      </c>
      <c r="R37" s="136">
        <v>149.11167</v>
      </c>
      <c r="S37" s="136">
        <v>149.11167</v>
      </c>
      <c r="T37" s="136">
        <v>91</v>
      </c>
      <c r="U37" s="136">
        <v>72.8</v>
      </c>
      <c r="V37" s="136">
        <v>116.7</v>
      </c>
      <c r="W37" s="136">
        <v>73.019549999999995</v>
      </c>
      <c r="X37" s="136">
        <v>16.95936</v>
      </c>
      <c r="Y37" s="136">
        <v>87.870279999999994</v>
      </c>
      <c r="Z37" s="136">
        <v>98</v>
      </c>
      <c r="AA37" s="136">
        <v>31.151859999999999</v>
      </c>
      <c r="AB37" s="136">
        <v>3.8533499999999998</v>
      </c>
      <c r="AC37" s="136">
        <v>4.1034499999999996</v>
      </c>
      <c r="AD37" s="136">
        <v>43.80059</v>
      </c>
      <c r="AE37" s="136">
        <v>3.2822300000000002</v>
      </c>
      <c r="AF37" s="136">
        <v>3.0992700000000002</v>
      </c>
      <c r="AG37" s="136"/>
      <c r="AH37" s="136"/>
      <c r="AI37" s="136"/>
      <c r="AJ37" s="136"/>
      <c r="AK37" s="136"/>
      <c r="AL37" s="136"/>
      <c r="AM37" s="136">
        <v>60</v>
      </c>
      <c r="AN37" s="136"/>
      <c r="AO37" s="136">
        <v>239.68025</v>
      </c>
      <c r="AP37" s="136">
        <v>77.948049999999995</v>
      </c>
      <c r="AQ37" s="136">
        <v>8</v>
      </c>
      <c r="AR37" s="136">
        <v>5.67</v>
      </c>
      <c r="AS37" s="136"/>
      <c r="AT37" s="136">
        <v>0</v>
      </c>
      <c r="AU37" s="136">
        <v>110.41591</v>
      </c>
      <c r="AV37" s="136">
        <v>3.8466300000000002</v>
      </c>
      <c r="AW37" s="136"/>
      <c r="AX37" s="136">
        <v>0</v>
      </c>
      <c r="AY37" s="136">
        <v>95</v>
      </c>
      <c r="AZ37" s="136"/>
      <c r="BA37" s="136"/>
      <c r="BB37" s="136"/>
      <c r="BC37" s="136"/>
      <c r="BD37" s="136"/>
      <c r="BE37" s="136"/>
      <c r="BF37" s="136"/>
      <c r="BG37" s="136">
        <v>178.31532999999999</v>
      </c>
      <c r="BH37" s="136">
        <v>178.31532999999999</v>
      </c>
      <c r="BI37" s="136">
        <v>178.31532999999999</v>
      </c>
      <c r="BJ37" s="136">
        <v>267.47298999999998</v>
      </c>
      <c r="BK37" s="136">
        <v>69.971130000000002</v>
      </c>
      <c r="BL37" s="136">
        <v>34.985570000000003</v>
      </c>
      <c r="BM37" s="136">
        <v>11.711</v>
      </c>
      <c r="BN37" s="136">
        <v>70.95</v>
      </c>
      <c r="BO37" s="136">
        <v>60.06</v>
      </c>
      <c r="BP37" s="136">
        <v>11.75</v>
      </c>
      <c r="BQ37" s="136">
        <v>3.37</v>
      </c>
      <c r="BR37" s="136">
        <v>6.8787000000000003</v>
      </c>
      <c r="BS37" s="136">
        <v>15.021509999999999</v>
      </c>
      <c r="BT37" s="136">
        <v>36.052190000000003</v>
      </c>
      <c r="BU37" s="136"/>
      <c r="BV37" s="136"/>
      <c r="BW37" s="136"/>
      <c r="BX37" s="136"/>
      <c r="BY37" s="136">
        <v>54.27946</v>
      </c>
      <c r="BZ37" s="136"/>
      <c r="CA37" s="136">
        <v>194.44479000000001</v>
      </c>
      <c r="CB37" s="136">
        <v>194.44479000000001</v>
      </c>
      <c r="CC37" s="136">
        <v>194.44479000000001</v>
      </c>
      <c r="CD37" s="136">
        <v>291.66717999999997</v>
      </c>
      <c r="CE37" s="136">
        <v>209.70738</v>
      </c>
      <c r="CF37" s="136">
        <v>104.85369</v>
      </c>
      <c r="CG37" s="136">
        <v>275.20776999999998</v>
      </c>
      <c r="CH37" s="136">
        <v>3.2402199999999999</v>
      </c>
      <c r="CI37" s="136">
        <v>170</v>
      </c>
      <c r="CJ37" s="136">
        <v>170</v>
      </c>
      <c r="CK37" s="136">
        <v>217.19309000000001</v>
      </c>
      <c r="CL37" s="136">
        <v>189.51328000000001</v>
      </c>
      <c r="CM37" s="136">
        <v>94.756640000000004</v>
      </c>
      <c r="CN37" s="136"/>
      <c r="CO37" s="136"/>
      <c r="CP37" s="136"/>
      <c r="CQ37" s="136"/>
      <c r="CR37" s="136"/>
      <c r="CS37" s="136"/>
      <c r="CT37" s="136"/>
      <c r="CU37" s="136">
        <v>141.90454</v>
      </c>
      <c r="CV37" s="136">
        <v>0</v>
      </c>
      <c r="CW37" s="136">
        <v>15.56043</v>
      </c>
      <c r="CX37" s="136">
        <v>60.427019999999999</v>
      </c>
      <c r="CY37" s="136">
        <v>6.39</v>
      </c>
      <c r="CZ37" s="136">
        <v>230.01955000000001</v>
      </c>
      <c r="DA37" s="136"/>
      <c r="DB37" s="136"/>
      <c r="DC37" s="136">
        <v>30</v>
      </c>
      <c r="DD37" s="136"/>
      <c r="DE37" s="136">
        <v>13</v>
      </c>
      <c r="DF37" s="136">
        <v>15</v>
      </c>
      <c r="DG37" s="136">
        <v>2.7989999999999999</v>
      </c>
      <c r="DH37" s="136">
        <v>1.4</v>
      </c>
      <c r="DI37" s="136">
        <v>1.2</v>
      </c>
      <c r="DJ37" s="136">
        <v>2.2000000000000002</v>
      </c>
      <c r="DK37" s="136">
        <v>7.2</v>
      </c>
      <c r="DL37" s="136">
        <v>11.143700000000001</v>
      </c>
      <c r="DM37" s="136">
        <v>8</v>
      </c>
      <c r="DN37" s="136">
        <v>10.752689999999999</v>
      </c>
      <c r="DO37" s="136">
        <v>6.4</v>
      </c>
      <c r="DP37" s="136">
        <v>16.617789999999999</v>
      </c>
      <c r="DQ37" s="136">
        <v>3.6</v>
      </c>
      <c r="DR37" s="136">
        <v>6</v>
      </c>
      <c r="DS37" s="136">
        <v>3.2</v>
      </c>
      <c r="DT37" s="136">
        <v>1.5</v>
      </c>
      <c r="DU37" s="136">
        <v>5.6</v>
      </c>
      <c r="DV37" s="136">
        <v>5</v>
      </c>
      <c r="DW37" s="136">
        <v>5.5</v>
      </c>
      <c r="DX37" s="136">
        <v>5.7</v>
      </c>
      <c r="DY37" s="136">
        <v>3.5</v>
      </c>
      <c r="DZ37" s="136">
        <v>2.5</v>
      </c>
      <c r="EA37" s="136">
        <v>10</v>
      </c>
      <c r="EB37" s="136">
        <v>12.218959999999999</v>
      </c>
      <c r="EC37" s="136">
        <v>16.813289999999999</v>
      </c>
      <c r="ED37" s="136">
        <v>19.550339999999998</v>
      </c>
      <c r="EE37" s="136">
        <v>37.57996</v>
      </c>
      <c r="EF37" s="136">
        <v>0</v>
      </c>
      <c r="EG37" s="136">
        <v>8.33</v>
      </c>
      <c r="EH37" s="136">
        <v>9.6</v>
      </c>
      <c r="EI37" s="136">
        <v>10.752689999999999</v>
      </c>
      <c r="EJ37" s="136">
        <v>15.640269999999999</v>
      </c>
      <c r="EK37" s="136">
        <v>7</v>
      </c>
      <c r="EL37" s="136">
        <v>9</v>
      </c>
      <c r="EM37" s="136">
        <v>0.54</v>
      </c>
      <c r="EN37" s="136">
        <v>1.05</v>
      </c>
      <c r="EO37" s="136">
        <v>1.792</v>
      </c>
      <c r="EP37" s="136">
        <v>1.879</v>
      </c>
      <c r="EQ37" s="136">
        <v>11.679</v>
      </c>
      <c r="ER37" s="136">
        <v>7.742</v>
      </c>
      <c r="ES37" s="136">
        <v>7.3890000000000002</v>
      </c>
      <c r="ET37" s="136">
        <v>0.46</v>
      </c>
      <c r="EU37" s="136">
        <v>16.501999999999999</v>
      </c>
      <c r="EV37" s="136">
        <v>62.47</v>
      </c>
      <c r="EW37" s="136"/>
      <c r="EX37" s="136"/>
      <c r="EY37" s="136">
        <v>28.763000000000002</v>
      </c>
      <c r="EZ37" s="136"/>
      <c r="FA37" s="136">
        <v>1.5</v>
      </c>
      <c r="FB37" s="136">
        <v>5.5</v>
      </c>
      <c r="FC37" s="136">
        <v>5.7</v>
      </c>
      <c r="FD37" s="136">
        <v>7.65</v>
      </c>
      <c r="FE37" s="136">
        <v>7.7</v>
      </c>
      <c r="FF37" s="136">
        <v>27</v>
      </c>
      <c r="FG37" s="136">
        <v>18</v>
      </c>
      <c r="FH37" s="136">
        <v>7.5</v>
      </c>
      <c r="FI37" s="136">
        <v>0</v>
      </c>
      <c r="FJ37" s="136">
        <v>0</v>
      </c>
      <c r="FK37" s="136">
        <v>7209.7264100000002</v>
      </c>
      <c r="FL37" s="136"/>
      <c r="FM37" s="136"/>
      <c r="FN37" s="136">
        <v>7266.4097599999986</v>
      </c>
      <c r="FO37" s="136">
        <v>7266.4097599999986</v>
      </c>
      <c r="FP37" s="136">
        <v>3529.2653199999995</v>
      </c>
      <c r="FQ37" s="136">
        <v>3160.1274399999993</v>
      </c>
      <c r="FR37" s="136">
        <v>206.45200000000003</v>
      </c>
      <c r="FS37" s="136">
        <v>370.565</v>
      </c>
      <c r="FT37" s="136">
        <v>3529.2653199999995</v>
      </c>
      <c r="FU37" s="136">
        <v>2848.1237899999992</v>
      </c>
      <c r="FV37" s="136">
        <v>0.46</v>
      </c>
      <c r="FW37" s="136">
        <v>370.565</v>
      </c>
      <c r="FX37" s="136">
        <v>6748.4141099999979</v>
      </c>
      <c r="FY37" s="136">
        <v>0</v>
      </c>
      <c r="FZ37" s="136">
        <v>312.00364999999999</v>
      </c>
      <c r="GA37" s="136">
        <v>205.99200000000002</v>
      </c>
      <c r="GB37" s="136"/>
      <c r="GC37" s="136">
        <v>517.99565000000007</v>
      </c>
    </row>
    <row r="38" spans="1:185" ht="12.75" x14ac:dyDescent="0.2">
      <c r="A38" s="376"/>
      <c r="B38" s="342" t="str">
        <f>+UPPER(TEXT([1]SINAC!$B$4,"DDD"))</f>
        <v>JUE</v>
      </c>
      <c r="C38" s="71">
        <v>0.70833333333333337</v>
      </c>
      <c r="D38" s="133">
        <v>606.06573000000003</v>
      </c>
      <c r="E38" s="133">
        <v>193.12809999999999</v>
      </c>
      <c r="F38" s="133"/>
      <c r="G38" s="133">
        <v>130.91485</v>
      </c>
      <c r="H38" s="133">
        <v>76.263339999999999</v>
      </c>
      <c r="I38" s="133">
        <v>65.984009999999998</v>
      </c>
      <c r="J38" s="133">
        <v>67.593350000000001</v>
      </c>
      <c r="K38" s="133">
        <v>27.49391</v>
      </c>
      <c r="L38" s="133">
        <v>0.6</v>
      </c>
      <c r="M38" s="133"/>
      <c r="N38" s="133"/>
      <c r="O38" s="133"/>
      <c r="P38" s="133"/>
      <c r="Q38" s="133">
        <v>149.11167</v>
      </c>
      <c r="R38" s="133">
        <v>149.11167</v>
      </c>
      <c r="S38" s="133">
        <v>149.11167</v>
      </c>
      <c r="T38" s="133">
        <v>52</v>
      </c>
      <c r="U38" s="133">
        <v>41.6</v>
      </c>
      <c r="V38" s="133">
        <v>117.5</v>
      </c>
      <c r="W38" s="133">
        <v>73.019549999999995</v>
      </c>
      <c r="X38" s="133">
        <v>16.95936</v>
      </c>
      <c r="Y38" s="133">
        <v>87.870279999999994</v>
      </c>
      <c r="Z38" s="133">
        <v>98</v>
      </c>
      <c r="AA38" s="133">
        <v>22.768429999999999</v>
      </c>
      <c r="AB38" s="133">
        <v>3.8533499999999998</v>
      </c>
      <c r="AC38" s="133">
        <v>4.1034499999999996</v>
      </c>
      <c r="AD38" s="133">
        <v>43.80059</v>
      </c>
      <c r="AE38" s="133">
        <v>3.2822300000000002</v>
      </c>
      <c r="AF38" s="133">
        <v>3.0992700000000002</v>
      </c>
      <c r="AG38" s="133"/>
      <c r="AH38" s="133"/>
      <c r="AI38" s="133"/>
      <c r="AJ38" s="133"/>
      <c r="AK38" s="133"/>
      <c r="AL38" s="133"/>
      <c r="AM38" s="133">
        <v>60</v>
      </c>
      <c r="AN38" s="133"/>
      <c r="AO38" s="133">
        <v>229.76761999999999</v>
      </c>
      <c r="AP38" s="133">
        <v>77.948049999999995</v>
      </c>
      <c r="AQ38" s="133">
        <v>8</v>
      </c>
      <c r="AR38" s="133">
        <v>5.67</v>
      </c>
      <c r="AS38" s="133"/>
      <c r="AT38" s="133">
        <v>0</v>
      </c>
      <c r="AU38" s="133">
        <v>110.41591</v>
      </c>
      <c r="AV38" s="133">
        <v>3.8466300000000002</v>
      </c>
      <c r="AW38" s="133"/>
      <c r="AX38" s="133">
        <v>0</v>
      </c>
      <c r="AY38" s="133">
        <v>95</v>
      </c>
      <c r="AZ38" s="133"/>
      <c r="BA38" s="133"/>
      <c r="BB38" s="133"/>
      <c r="BC38" s="133"/>
      <c r="BD38" s="133"/>
      <c r="BE38" s="133"/>
      <c r="BF38" s="133"/>
      <c r="BG38" s="133">
        <v>178.52956</v>
      </c>
      <c r="BH38" s="133">
        <v>178.52956</v>
      </c>
      <c r="BI38" s="133">
        <v>178.52956</v>
      </c>
      <c r="BJ38" s="133">
        <v>267.79433</v>
      </c>
      <c r="BK38" s="133">
        <v>69.971130000000002</v>
      </c>
      <c r="BL38" s="133">
        <v>34.985570000000003</v>
      </c>
      <c r="BM38" s="133">
        <v>1.869</v>
      </c>
      <c r="BN38" s="133">
        <v>70.95</v>
      </c>
      <c r="BO38" s="133">
        <v>60.06</v>
      </c>
      <c r="BP38" s="133">
        <v>11.75</v>
      </c>
      <c r="BQ38" s="133">
        <v>3.37</v>
      </c>
      <c r="BR38" s="133">
        <v>6.8787000000000003</v>
      </c>
      <c r="BS38" s="133">
        <v>15.021509999999999</v>
      </c>
      <c r="BT38" s="133">
        <v>63.281700000000001</v>
      </c>
      <c r="BU38" s="133"/>
      <c r="BV38" s="133"/>
      <c r="BW38" s="133"/>
      <c r="BX38" s="133"/>
      <c r="BY38" s="133">
        <v>58.941679999999998</v>
      </c>
      <c r="BZ38" s="133"/>
      <c r="CA38" s="133">
        <v>194.44479000000001</v>
      </c>
      <c r="CB38" s="133">
        <v>194.44479000000001</v>
      </c>
      <c r="CC38" s="133">
        <v>194.44479000000001</v>
      </c>
      <c r="CD38" s="133">
        <v>291.66717999999997</v>
      </c>
      <c r="CE38" s="133">
        <v>209.70738</v>
      </c>
      <c r="CF38" s="133">
        <v>104.85369</v>
      </c>
      <c r="CG38" s="133">
        <v>264.67565999999999</v>
      </c>
      <c r="CH38" s="133">
        <v>3.2402199999999999</v>
      </c>
      <c r="CI38" s="133">
        <v>170</v>
      </c>
      <c r="CJ38" s="133">
        <v>170</v>
      </c>
      <c r="CK38" s="133">
        <v>217.19309000000001</v>
      </c>
      <c r="CL38" s="133">
        <v>189.51328000000001</v>
      </c>
      <c r="CM38" s="133">
        <v>94.756640000000004</v>
      </c>
      <c r="CN38" s="133"/>
      <c r="CO38" s="133"/>
      <c r="CP38" s="133"/>
      <c r="CQ38" s="133"/>
      <c r="CR38" s="133"/>
      <c r="CS38" s="133"/>
      <c r="CT38" s="133"/>
      <c r="CU38" s="133">
        <v>151.15207000000001</v>
      </c>
      <c r="CV38" s="133">
        <v>0</v>
      </c>
      <c r="CW38" s="133">
        <v>15.56043</v>
      </c>
      <c r="CX38" s="133">
        <v>60.427019999999999</v>
      </c>
      <c r="CY38" s="133">
        <v>6.39</v>
      </c>
      <c r="CZ38" s="133">
        <v>230.01955000000001</v>
      </c>
      <c r="DA38" s="133"/>
      <c r="DB38" s="133"/>
      <c r="DC38" s="133">
        <v>30</v>
      </c>
      <c r="DD38" s="133"/>
      <c r="DE38" s="133">
        <v>13</v>
      </c>
      <c r="DF38" s="133">
        <v>15</v>
      </c>
      <c r="DG38" s="133">
        <v>2.7989999999999999</v>
      </c>
      <c r="DH38" s="133">
        <v>1.4</v>
      </c>
      <c r="DI38" s="133">
        <v>1.2</v>
      </c>
      <c r="DJ38" s="133">
        <v>2.2000000000000002</v>
      </c>
      <c r="DK38" s="133">
        <v>7.2</v>
      </c>
      <c r="DL38" s="133">
        <v>11.143700000000001</v>
      </c>
      <c r="DM38" s="133">
        <v>8</v>
      </c>
      <c r="DN38" s="133">
        <v>10.752689999999999</v>
      </c>
      <c r="DO38" s="133">
        <v>6.4</v>
      </c>
      <c r="DP38" s="133">
        <v>16.617789999999999</v>
      </c>
      <c r="DQ38" s="133">
        <v>3.6</v>
      </c>
      <c r="DR38" s="133">
        <v>6</v>
      </c>
      <c r="DS38" s="133">
        <v>3.3</v>
      </c>
      <c r="DT38" s="133">
        <v>1.5</v>
      </c>
      <c r="DU38" s="133">
        <v>5.6</v>
      </c>
      <c r="DV38" s="133">
        <v>5</v>
      </c>
      <c r="DW38" s="133">
        <v>5.5</v>
      </c>
      <c r="DX38" s="133">
        <v>5.7</v>
      </c>
      <c r="DY38" s="133">
        <v>3.5</v>
      </c>
      <c r="DZ38" s="133">
        <v>2.5</v>
      </c>
      <c r="EA38" s="133">
        <v>10</v>
      </c>
      <c r="EB38" s="133">
        <v>12.218959999999999</v>
      </c>
      <c r="EC38" s="133">
        <v>16.813289999999999</v>
      </c>
      <c r="ED38" s="133">
        <v>19.550339999999998</v>
      </c>
      <c r="EE38" s="133">
        <v>37.57996</v>
      </c>
      <c r="EF38" s="133">
        <v>0</v>
      </c>
      <c r="EG38" s="133">
        <v>8.33</v>
      </c>
      <c r="EH38" s="133">
        <v>9.6</v>
      </c>
      <c r="EI38" s="133">
        <v>10.752689999999999</v>
      </c>
      <c r="EJ38" s="133">
        <v>15.640269999999999</v>
      </c>
      <c r="EK38" s="133">
        <v>7</v>
      </c>
      <c r="EL38" s="133">
        <v>9</v>
      </c>
      <c r="EM38" s="133">
        <v>0.54</v>
      </c>
      <c r="EN38" s="133">
        <v>1.05</v>
      </c>
      <c r="EO38" s="133">
        <v>0.39600000000000002</v>
      </c>
      <c r="EP38" s="133">
        <v>0.38500000000000001</v>
      </c>
      <c r="EQ38" s="133">
        <v>4.6479999999999997</v>
      </c>
      <c r="ER38" s="133">
        <v>1.363</v>
      </c>
      <c r="ES38" s="133">
        <v>2.1</v>
      </c>
      <c r="ET38" s="133">
        <v>0.32</v>
      </c>
      <c r="EU38" s="133">
        <v>16.396999999999998</v>
      </c>
      <c r="EV38" s="133">
        <v>62.47</v>
      </c>
      <c r="EW38" s="133"/>
      <c r="EX38" s="133"/>
      <c r="EY38" s="133">
        <v>28.303000000000001</v>
      </c>
      <c r="EZ38" s="133"/>
      <c r="FA38" s="133">
        <v>1.9</v>
      </c>
      <c r="FB38" s="133">
        <v>5.5</v>
      </c>
      <c r="FC38" s="133">
        <v>15.249266860000001</v>
      </c>
      <c r="FD38" s="133">
        <v>9.15</v>
      </c>
      <c r="FE38" s="133">
        <v>10.263929620000001</v>
      </c>
      <c r="FF38" s="133">
        <v>27</v>
      </c>
      <c r="FG38" s="133">
        <v>18</v>
      </c>
      <c r="FH38" s="133">
        <v>7.5</v>
      </c>
      <c r="FI38" s="133">
        <v>0</v>
      </c>
      <c r="FJ38" s="133">
        <v>0</v>
      </c>
      <c r="FK38" s="133">
        <v>7133.3156600000002</v>
      </c>
      <c r="FL38" s="133"/>
      <c r="FM38" s="133"/>
      <c r="FN38" s="133">
        <v>7179.2065899999989</v>
      </c>
      <c r="FO38" s="133">
        <v>7179.2065899999989</v>
      </c>
      <c r="FP38" s="133">
        <v>3530.2293499999996</v>
      </c>
      <c r="FQ38" s="133">
        <v>3173.4962399999995</v>
      </c>
      <c r="FR38" s="133">
        <v>104.68099999999998</v>
      </c>
      <c r="FS38" s="133">
        <v>370.79999999999995</v>
      </c>
      <c r="FT38" s="133">
        <v>3530.2293499999996</v>
      </c>
      <c r="FU38" s="133">
        <v>2829.60086</v>
      </c>
      <c r="FV38" s="133">
        <v>0.32</v>
      </c>
      <c r="FW38" s="133">
        <v>370.79999999999995</v>
      </c>
      <c r="FX38" s="133">
        <v>6730.95021</v>
      </c>
      <c r="FY38" s="133">
        <v>0</v>
      </c>
      <c r="FZ38" s="133">
        <v>343.89537999999999</v>
      </c>
      <c r="GA38" s="133">
        <v>104.36099999999999</v>
      </c>
      <c r="GB38" s="133"/>
      <c r="GC38" s="133">
        <v>448.25637999999998</v>
      </c>
    </row>
    <row r="39" spans="1:185" ht="12.75" x14ac:dyDescent="0.2">
      <c r="A39" s="376"/>
      <c r="B39" s="342" t="str">
        <f>+UPPER(TEXT([1]SINAC!$B$4,"DDD"))</f>
        <v>JUE</v>
      </c>
      <c r="C39" s="71">
        <v>0.72916666666666663</v>
      </c>
      <c r="D39" s="133">
        <v>606.06573000000003</v>
      </c>
      <c r="E39" s="133">
        <v>193.12809999999999</v>
      </c>
      <c r="F39" s="133"/>
      <c r="G39" s="133">
        <v>106.52196000000001</v>
      </c>
      <c r="H39" s="133">
        <v>76.263339999999999</v>
      </c>
      <c r="I39" s="133">
        <v>65.984009999999998</v>
      </c>
      <c r="J39" s="133">
        <v>67.593350000000001</v>
      </c>
      <c r="K39" s="133">
        <v>27.49391</v>
      </c>
      <c r="L39" s="133">
        <v>0.6</v>
      </c>
      <c r="M39" s="133"/>
      <c r="N39" s="133"/>
      <c r="O39" s="133"/>
      <c r="P39" s="133"/>
      <c r="Q39" s="133">
        <v>149.11167</v>
      </c>
      <c r="R39" s="133">
        <v>149.11167</v>
      </c>
      <c r="S39" s="133">
        <v>149.11167</v>
      </c>
      <c r="T39" s="133">
        <v>23</v>
      </c>
      <c r="U39" s="133">
        <v>18.399999999999999</v>
      </c>
      <c r="V39" s="133">
        <v>118.2</v>
      </c>
      <c r="W39" s="133">
        <v>73.019549999999995</v>
      </c>
      <c r="X39" s="133">
        <v>16.95936</v>
      </c>
      <c r="Y39" s="133">
        <v>87.870279999999994</v>
      </c>
      <c r="Z39" s="133">
        <v>98</v>
      </c>
      <c r="AA39" s="133">
        <v>0</v>
      </c>
      <c r="AB39" s="133">
        <v>3.8533499999999998</v>
      </c>
      <c r="AC39" s="133">
        <v>4.1034499999999996</v>
      </c>
      <c r="AD39" s="133">
        <v>43.80059</v>
      </c>
      <c r="AE39" s="133">
        <v>3.2822300000000002</v>
      </c>
      <c r="AF39" s="133">
        <v>3.0992700000000002</v>
      </c>
      <c r="AG39" s="133"/>
      <c r="AH39" s="133"/>
      <c r="AI39" s="133"/>
      <c r="AJ39" s="133"/>
      <c r="AK39" s="133"/>
      <c r="AL39" s="133"/>
      <c r="AM39" s="133">
        <v>85</v>
      </c>
      <c r="AN39" s="133"/>
      <c r="AO39" s="133">
        <v>221.46866</v>
      </c>
      <c r="AP39" s="133">
        <v>77.948049999999995</v>
      </c>
      <c r="AQ39" s="133">
        <v>8</v>
      </c>
      <c r="AR39" s="133">
        <v>5.67</v>
      </c>
      <c r="AS39" s="133"/>
      <c r="AT39" s="133">
        <v>0</v>
      </c>
      <c r="AU39" s="133">
        <v>110.41591</v>
      </c>
      <c r="AV39" s="133">
        <v>3.8466300000000002</v>
      </c>
      <c r="AW39" s="133"/>
      <c r="AX39" s="133">
        <v>0</v>
      </c>
      <c r="AY39" s="133">
        <v>95</v>
      </c>
      <c r="AZ39" s="133"/>
      <c r="BA39" s="133"/>
      <c r="BB39" s="133"/>
      <c r="BC39" s="133"/>
      <c r="BD39" s="133"/>
      <c r="BE39" s="133"/>
      <c r="BF39" s="133"/>
      <c r="BG39" s="133">
        <v>178.52956</v>
      </c>
      <c r="BH39" s="133">
        <v>178.52956</v>
      </c>
      <c r="BI39" s="133">
        <v>178.52956</v>
      </c>
      <c r="BJ39" s="133">
        <v>267.79433</v>
      </c>
      <c r="BK39" s="133">
        <v>69.971130000000002</v>
      </c>
      <c r="BL39" s="133">
        <v>34.985570000000003</v>
      </c>
      <c r="BM39" s="133">
        <v>9.5000000000000001E-2</v>
      </c>
      <c r="BN39" s="133">
        <v>71.2</v>
      </c>
      <c r="BO39" s="133">
        <v>60.39</v>
      </c>
      <c r="BP39" s="133">
        <v>11.78</v>
      </c>
      <c r="BQ39" s="133">
        <v>3.37</v>
      </c>
      <c r="BR39" s="133">
        <v>6.8787000000000003</v>
      </c>
      <c r="BS39" s="133">
        <v>15.021509999999999</v>
      </c>
      <c r="BT39" s="133">
        <v>77.613309999999998</v>
      </c>
      <c r="BU39" s="133"/>
      <c r="BV39" s="133"/>
      <c r="BW39" s="133"/>
      <c r="BX39" s="133"/>
      <c r="BY39" s="133">
        <v>63.865259999999999</v>
      </c>
      <c r="BZ39" s="133"/>
      <c r="CA39" s="133">
        <v>194.44479000000001</v>
      </c>
      <c r="CB39" s="133">
        <v>194.44479000000001</v>
      </c>
      <c r="CC39" s="133">
        <v>194.44479000000001</v>
      </c>
      <c r="CD39" s="133">
        <v>291.66717999999997</v>
      </c>
      <c r="CE39" s="133">
        <v>209.70738</v>
      </c>
      <c r="CF39" s="133">
        <v>104.85369</v>
      </c>
      <c r="CG39" s="133">
        <v>296.93597</v>
      </c>
      <c r="CH39" s="133">
        <v>3.2402199999999999</v>
      </c>
      <c r="CI39" s="133">
        <v>170</v>
      </c>
      <c r="CJ39" s="133">
        <v>170</v>
      </c>
      <c r="CK39" s="133">
        <v>217.19309000000001</v>
      </c>
      <c r="CL39" s="133">
        <v>189.51328000000001</v>
      </c>
      <c r="CM39" s="133">
        <v>94.756640000000004</v>
      </c>
      <c r="CN39" s="133"/>
      <c r="CO39" s="133"/>
      <c r="CP39" s="133"/>
      <c r="CQ39" s="133"/>
      <c r="CR39" s="133"/>
      <c r="CS39" s="133"/>
      <c r="CT39" s="133"/>
      <c r="CU39" s="133">
        <v>144.38047</v>
      </c>
      <c r="CV39" s="133">
        <v>0</v>
      </c>
      <c r="CW39" s="133">
        <v>15.56043</v>
      </c>
      <c r="CX39" s="133">
        <v>60.427019999999999</v>
      </c>
      <c r="CY39" s="133">
        <v>6.39</v>
      </c>
      <c r="CZ39" s="133">
        <v>230.01955000000001</v>
      </c>
      <c r="DA39" s="133"/>
      <c r="DB39" s="133"/>
      <c r="DC39" s="133">
        <v>30</v>
      </c>
      <c r="DD39" s="133"/>
      <c r="DE39" s="133">
        <v>13</v>
      </c>
      <c r="DF39" s="133">
        <v>15</v>
      </c>
      <c r="DG39" s="133">
        <v>2.7989999999999999</v>
      </c>
      <c r="DH39" s="133">
        <v>1.4</v>
      </c>
      <c r="DI39" s="133">
        <v>1.2</v>
      </c>
      <c r="DJ39" s="133">
        <v>2.2000000000000002</v>
      </c>
      <c r="DK39" s="133">
        <v>7.2</v>
      </c>
      <c r="DL39" s="133">
        <v>11.143700000000001</v>
      </c>
      <c r="DM39" s="133">
        <v>8</v>
      </c>
      <c r="DN39" s="133">
        <v>10.752689999999999</v>
      </c>
      <c r="DO39" s="133">
        <v>6.4</v>
      </c>
      <c r="DP39" s="133">
        <v>16.617789999999999</v>
      </c>
      <c r="DQ39" s="133">
        <v>3.6</v>
      </c>
      <c r="DR39" s="133">
        <v>6</v>
      </c>
      <c r="DS39" s="133">
        <v>3.3</v>
      </c>
      <c r="DT39" s="133">
        <v>1.5</v>
      </c>
      <c r="DU39" s="133">
        <v>5.6</v>
      </c>
      <c r="DV39" s="133">
        <v>5</v>
      </c>
      <c r="DW39" s="133">
        <v>5.5</v>
      </c>
      <c r="DX39" s="133">
        <v>5.7</v>
      </c>
      <c r="DY39" s="133">
        <v>3.5</v>
      </c>
      <c r="DZ39" s="133">
        <v>2.5</v>
      </c>
      <c r="EA39" s="133">
        <v>10</v>
      </c>
      <c r="EB39" s="133">
        <v>12.218959999999999</v>
      </c>
      <c r="EC39" s="133">
        <v>16.813289999999999</v>
      </c>
      <c r="ED39" s="133">
        <v>19.550339999999998</v>
      </c>
      <c r="EE39" s="133">
        <v>37.57996</v>
      </c>
      <c r="EF39" s="133">
        <v>0</v>
      </c>
      <c r="EG39" s="133">
        <v>8.33</v>
      </c>
      <c r="EH39" s="133">
        <v>9.6</v>
      </c>
      <c r="EI39" s="133">
        <v>10.752689999999999</v>
      </c>
      <c r="EJ39" s="133">
        <v>15.640269999999999</v>
      </c>
      <c r="EK39" s="133">
        <v>7</v>
      </c>
      <c r="EL39" s="133">
        <v>9</v>
      </c>
      <c r="EM39" s="133">
        <v>0.54</v>
      </c>
      <c r="EN39" s="133">
        <v>1.05</v>
      </c>
      <c r="EO39" s="133">
        <v>0.03</v>
      </c>
      <c r="EP39" s="133">
        <v>1.9E-2</v>
      </c>
      <c r="EQ39" s="133">
        <v>0.378</v>
      </c>
      <c r="ER39" s="133">
        <v>5.8000000000000003E-2</v>
      </c>
      <c r="ES39" s="133">
        <v>0.16400000000000001</v>
      </c>
      <c r="ET39" s="133">
        <v>0.11</v>
      </c>
      <c r="EU39" s="133">
        <v>17.309999999999999</v>
      </c>
      <c r="EV39" s="133">
        <v>62.47</v>
      </c>
      <c r="EW39" s="133"/>
      <c r="EX39" s="133"/>
      <c r="EY39" s="133">
        <v>27.582000000000001</v>
      </c>
      <c r="EZ39" s="133"/>
      <c r="FA39" s="133">
        <v>1.9</v>
      </c>
      <c r="FB39" s="133">
        <v>5.5</v>
      </c>
      <c r="FC39" s="133">
        <v>15.249266860000001</v>
      </c>
      <c r="FD39" s="133">
        <v>9.34</v>
      </c>
      <c r="FE39" s="133">
        <v>10.263929620000001</v>
      </c>
      <c r="FF39" s="133">
        <v>27</v>
      </c>
      <c r="FG39" s="133">
        <v>18</v>
      </c>
      <c r="FH39" s="133">
        <v>7.5</v>
      </c>
      <c r="FI39" s="133">
        <v>0</v>
      </c>
      <c r="FJ39" s="133">
        <v>0</v>
      </c>
      <c r="FK39" s="133">
        <v>7089.9873399999997</v>
      </c>
      <c r="FL39" s="133"/>
      <c r="FM39" s="133"/>
      <c r="FN39" s="133">
        <v>7132.5652099999988</v>
      </c>
      <c r="FO39" s="133">
        <v>7132.5652099999988</v>
      </c>
      <c r="FP39" s="133">
        <v>3555.2293499999996</v>
      </c>
      <c r="FQ39" s="133">
        <v>3162.7798599999996</v>
      </c>
      <c r="FR39" s="133">
        <v>42.253999999999998</v>
      </c>
      <c r="FS39" s="133">
        <v>372.30200000000002</v>
      </c>
      <c r="FT39" s="133">
        <v>3555.2293499999996</v>
      </c>
      <c r="FU39" s="133">
        <v>2799.6292899999999</v>
      </c>
      <c r="FV39" s="133">
        <v>0.11</v>
      </c>
      <c r="FW39" s="133">
        <v>372.30200000000002</v>
      </c>
      <c r="FX39" s="133">
        <v>6727.2706399999988</v>
      </c>
      <c r="FY39" s="133">
        <v>0</v>
      </c>
      <c r="FZ39" s="133">
        <v>363.15056999999996</v>
      </c>
      <c r="GA39" s="133">
        <v>42.143999999999998</v>
      </c>
      <c r="GB39" s="133"/>
      <c r="GC39" s="133">
        <v>405.29456999999996</v>
      </c>
    </row>
    <row r="40" spans="1:185" ht="12.75" x14ac:dyDescent="0.2">
      <c r="A40" s="376"/>
      <c r="B40" s="342" t="str">
        <f>+UPPER(TEXT([1]SINAC!$B$4,"DDD"))</f>
        <v>JUE</v>
      </c>
      <c r="C40" s="71">
        <v>0.75</v>
      </c>
      <c r="D40" s="133">
        <v>606.06573000000003</v>
      </c>
      <c r="E40" s="133">
        <v>193.12809999999999</v>
      </c>
      <c r="F40" s="133"/>
      <c r="G40" s="133">
        <v>141.22004000000001</v>
      </c>
      <c r="H40" s="133">
        <v>76.263329999999996</v>
      </c>
      <c r="I40" s="133">
        <v>65.984009999999998</v>
      </c>
      <c r="J40" s="133">
        <v>67.593350000000001</v>
      </c>
      <c r="K40" s="133">
        <v>27.49391</v>
      </c>
      <c r="L40" s="133">
        <v>0.6</v>
      </c>
      <c r="M40" s="133"/>
      <c r="N40" s="133"/>
      <c r="O40" s="133"/>
      <c r="P40" s="133"/>
      <c r="Q40" s="133">
        <v>149.11167</v>
      </c>
      <c r="R40" s="133">
        <v>149.11167</v>
      </c>
      <c r="S40" s="133">
        <v>149.11167</v>
      </c>
      <c r="T40" s="133">
        <v>6</v>
      </c>
      <c r="U40" s="133">
        <v>0</v>
      </c>
      <c r="V40" s="133">
        <v>117.9</v>
      </c>
      <c r="W40" s="133">
        <v>73.019549999999995</v>
      </c>
      <c r="X40" s="133">
        <v>16.95936</v>
      </c>
      <c r="Y40" s="133">
        <v>87.870279999999994</v>
      </c>
      <c r="Z40" s="133">
        <v>98</v>
      </c>
      <c r="AA40" s="133">
        <v>0</v>
      </c>
      <c r="AB40" s="133">
        <v>3.8533499999999998</v>
      </c>
      <c r="AC40" s="133">
        <v>4.1034499999999996</v>
      </c>
      <c r="AD40" s="133">
        <v>43.80059</v>
      </c>
      <c r="AE40" s="133">
        <v>3.2822300000000002</v>
      </c>
      <c r="AF40" s="133">
        <v>3.0992700000000002</v>
      </c>
      <c r="AG40" s="133"/>
      <c r="AH40" s="133"/>
      <c r="AI40" s="133"/>
      <c r="AJ40" s="133"/>
      <c r="AK40" s="133"/>
      <c r="AL40" s="133"/>
      <c r="AM40" s="133">
        <v>85</v>
      </c>
      <c r="AN40" s="133"/>
      <c r="AO40" s="133">
        <v>213.97327999999999</v>
      </c>
      <c r="AP40" s="133">
        <v>77.948049999999995</v>
      </c>
      <c r="AQ40" s="133">
        <v>8</v>
      </c>
      <c r="AR40" s="133">
        <v>5.67</v>
      </c>
      <c r="AS40" s="133"/>
      <c r="AT40" s="133">
        <v>0</v>
      </c>
      <c r="AU40" s="133">
        <v>110.41591</v>
      </c>
      <c r="AV40" s="133">
        <v>3.8466300000000002</v>
      </c>
      <c r="AW40" s="133"/>
      <c r="AX40" s="133">
        <v>0</v>
      </c>
      <c r="AY40" s="133">
        <v>95</v>
      </c>
      <c r="AZ40" s="133"/>
      <c r="BA40" s="133"/>
      <c r="BB40" s="133"/>
      <c r="BC40" s="133"/>
      <c r="BD40" s="133"/>
      <c r="BE40" s="133"/>
      <c r="BF40" s="133"/>
      <c r="BG40" s="133">
        <v>178.52956</v>
      </c>
      <c r="BH40" s="133">
        <v>178.52956</v>
      </c>
      <c r="BI40" s="133">
        <v>178.52956</v>
      </c>
      <c r="BJ40" s="133">
        <v>267.79433</v>
      </c>
      <c r="BK40" s="133">
        <v>69.971130000000002</v>
      </c>
      <c r="BL40" s="133">
        <v>34.985570000000003</v>
      </c>
      <c r="BM40" s="133">
        <v>0</v>
      </c>
      <c r="BN40" s="133">
        <v>71.2</v>
      </c>
      <c r="BO40" s="133">
        <v>60.39</v>
      </c>
      <c r="BP40" s="133">
        <v>11.78</v>
      </c>
      <c r="BQ40" s="133">
        <v>3.37</v>
      </c>
      <c r="BR40" s="133">
        <v>6.8787000000000003</v>
      </c>
      <c r="BS40" s="133">
        <v>15.021509999999999</v>
      </c>
      <c r="BT40" s="133">
        <v>122.25944</v>
      </c>
      <c r="BU40" s="133"/>
      <c r="BV40" s="133"/>
      <c r="BW40" s="133"/>
      <c r="BX40" s="133"/>
      <c r="BY40" s="133">
        <v>80.789119999999997</v>
      </c>
      <c r="BZ40" s="133"/>
      <c r="CA40" s="133">
        <v>194.44479000000001</v>
      </c>
      <c r="CB40" s="133">
        <v>194.44479000000001</v>
      </c>
      <c r="CC40" s="133">
        <v>194.44479000000001</v>
      </c>
      <c r="CD40" s="133">
        <v>291.66717999999997</v>
      </c>
      <c r="CE40" s="133">
        <v>209.70738</v>
      </c>
      <c r="CF40" s="133">
        <v>104.85369</v>
      </c>
      <c r="CG40" s="133">
        <v>112.52853</v>
      </c>
      <c r="CH40" s="133">
        <v>3.2402199999999999</v>
      </c>
      <c r="CI40" s="133">
        <v>170</v>
      </c>
      <c r="CJ40" s="133">
        <v>170</v>
      </c>
      <c r="CK40" s="133">
        <v>217.19309000000001</v>
      </c>
      <c r="CL40" s="133">
        <v>189.51328000000001</v>
      </c>
      <c r="CM40" s="133">
        <v>94.756640000000004</v>
      </c>
      <c r="CN40" s="133"/>
      <c r="CO40" s="133"/>
      <c r="CP40" s="133"/>
      <c r="CQ40" s="133"/>
      <c r="CR40" s="133"/>
      <c r="CS40" s="133"/>
      <c r="CT40" s="133"/>
      <c r="CU40" s="133">
        <v>75.320009999999996</v>
      </c>
      <c r="CV40" s="133">
        <v>0</v>
      </c>
      <c r="CW40" s="133">
        <v>15.56043</v>
      </c>
      <c r="CX40" s="133">
        <v>60.427019999999999</v>
      </c>
      <c r="CY40" s="133">
        <v>6.39</v>
      </c>
      <c r="CZ40" s="133">
        <v>383.52825000000001</v>
      </c>
      <c r="DA40" s="133"/>
      <c r="DB40" s="133"/>
      <c r="DC40" s="133">
        <v>30</v>
      </c>
      <c r="DD40" s="133"/>
      <c r="DE40" s="133">
        <v>13</v>
      </c>
      <c r="DF40" s="133">
        <v>15</v>
      </c>
      <c r="DG40" s="133">
        <v>2.7989999999999999</v>
      </c>
      <c r="DH40" s="133">
        <v>1.4</v>
      </c>
      <c r="DI40" s="133">
        <v>1.2</v>
      </c>
      <c r="DJ40" s="133">
        <v>2.2000000000000002</v>
      </c>
      <c r="DK40" s="133">
        <v>7.2</v>
      </c>
      <c r="DL40" s="133">
        <v>11.143700000000001</v>
      </c>
      <c r="DM40" s="133">
        <v>8</v>
      </c>
      <c r="DN40" s="133">
        <v>10.752689999999999</v>
      </c>
      <c r="DO40" s="133">
        <v>6.4</v>
      </c>
      <c r="DP40" s="133">
        <v>16.617789999999999</v>
      </c>
      <c r="DQ40" s="133">
        <v>3.6</v>
      </c>
      <c r="DR40" s="133">
        <v>6</v>
      </c>
      <c r="DS40" s="133">
        <v>3.3</v>
      </c>
      <c r="DT40" s="133">
        <v>1.5</v>
      </c>
      <c r="DU40" s="133">
        <v>5.6</v>
      </c>
      <c r="DV40" s="133">
        <v>5</v>
      </c>
      <c r="DW40" s="133">
        <v>5.5</v>
      </c>
      <c r="DX40" s="133">
        <v>5.7</v>
      </c>
      <c r="DY40" s="133">
        <v>3.5</v>
      </c>
      <c r="DZ40" s="133">
        <v>2.5</v>
      </c>
      <c r="EA40" s="133">
        <v>10</v>
      </c>
      <c r="EB40" s="133">
        <v>12.218959999999999</v>
      </c>
      <c r="EC40" s="133">
        <v>16.813289999999999</v>
      </c>
      <c r="ED40" s="133">
        <v>19.550339999999998</v>
      </c>
      <c r="EE40" s="133">
        <v>37.57996</v>
      </c>
      <c r="EF40" s="133">
        <v>0</v>
      </c>
      <c r="EG40" s="133">
        <v>8.33</v>
      </c>
      <c r="EH40" s="133">
        <v>9.6</v>
      </c>
      <c r="EI40" s="133">
        <v>10.752689999999999</v>
      </c>
      <c r="EJ40" s="133">
        <v>15.640269999999999</v>
      </c>
      <c r="EK40" s="133">
        <v>7</v>
      </c>
      <c r="EL40" s="133">
        <v>9</v>
      </c>
      <c r="EM40" s="133">
        <v>0.54</v>
      </c>
      <c r="EN40" s="133">
        <v>1.05</v>
      </c>
      <c r="EO40" s="133">
        <v>0</v>
      </c>
      <c r="EP40" s="133">
        <v>0</v>
      </c>
      <c r="EQ40" s="133">
        <v>0</v>
      </c>
      <c r="ER40" s="133">
        <v>0</v>
      </c>
      <c r="ES40" s="133">
        <v>0</v>
      </c>
      <c r="ET40" s="133">
        <v>0.05</v>
      </c>
      <c r="EU40" s="133">
        <v>18.155999999999999</v>
      </c>
      <c r="EV40" s="133">
        <v>60.9</v>
      </c>
      <c r="EW40" s="133"/>
      <c r="EX40" s="133"/>
      <c r="EY40" s="133">
        <v>26.803000000000001</v>
      </c>
      <c r="EZ40" s="133"/>
      <c r="FA40" s="133">
        <v>2.2000000000000002</v>
      </c>
      <c r="FB40" s="133">
        <v>5.5</v>
      </c>
      <c r="FC40" s="133">
        <v>15.249266860000001</v>
      </c>
      <c r="FD40" s="133">
        <v>9.3699999999999992</v>
      </c>
      <c r="FE40" s="133">
        <v>10.263929620000001</v>
      </c>
      <c r="FF40" s="133">
        <v>27</v>
      </c>
      <c r="FG40" s="133">
        <v>18</v>
      </c>
      <c r="FH40" s="133">
        <v>7.5</v>
      </c>
      <c r="FI40" s="133">
        <v>0</v>
      </c>
      <c r="FJ40" s="133">
        <v>0</v>
      </c>
      <c r="FK40" s="133">
        <v>7040.44391</v>
      </c>
      <c r="FL40" s="133"/>
      <c r="FM40" s="133"/>
      <c r="FN40" s="133">
        <v>7083.371689999999</v>
      </c>
      <c r="FO40" s="133">
        <v>7083.371689999999</v>
      </c>
      <c r="FP40" s="133">
        <v>3555.2293499999996</v>
      </c>
      <c r="FQ40" s="133">
        <v>3151.593339999999</v>
      </c>
      <c r="FR40" s="133">
        <v>6.05</v>
      </c>
      <c r="FS40" s="133">
        <v>370.49899999999997</v>
      </c>
      <c r="FT40" s="133">
        <v>3555.2293499999996</v>
      </c>
      <c r="FU40" s="133">
        <v>2726.8727799999992</v>
      </c>
      <c r="FV40" s="133">
        <v>0.05</v>
      </c>
      <c r="FW40" s="133">
        <v>370.49899999999997</v>
      </c>
      <c r="FX40" s="133">
        <v>6652.6511299999993</v>
      </c>
      <c r="FY40" s="133">
        <v>0</v>
      </c>
      <c r="FZ40" s="133">
        <v>424.72055999999992</v>
      </c>
      <c r="GA40" s="133">
        <v>6</v>
      </c>
      <c r="GB40" s="133"/>
      <c r="GC40" s="133">
        <v>430.72055999999992</v>
      </c>
    </row>
    <row r="41" spans="1:185" ht="12.75" x14ac:dyDescent="0.2">
      <c r="A41" s="376"/>
      <c r="B41" s="342" t="str">
        <f>+UPPER(TEXT([1]SINAC!$B$4,"DDD"))</f>
        <v>JUE</v>
      </c>
      <c r="C41" s="71">
        <v>0.77083333333333337</v>
      </c>
      <c r="D41" s="133">
        <v>606.06573000000003</v>
      </c>
      <c r="E41" s="133">
        <v>193.12809999999999</v>
      </c>
      <c r="F41" s="133"/>
      <c r="G41" s="133">
        <v>110.53104999999999</v>
      </c>
      <c r="H41" s="133">
        <v>75.471440000000001</v>
      </c>
      <c r="I41" s="133">
        <v>65.984009999999998</v>
      </c>
      <c r="J41" s="133">
        <v>67.593350000000001</v>
      </c>
      <c r="K41" s="133">
        <v>27.49391</v>
      </c>
      <c r="L41" s="133">
        <v>0.6</v>
      </c>
      <c r="M41" s="133"/>
      <c r="N41" s="133"/>
      <c r="O41" s="133"/>
      <c r="P41" s="133"/>
      <c r="Q41" s="133">
        <v>149.11167</v>
      </c>
      <c r="R41" s="133">
        <v>149.11167</v>
      </c>
      <c r="S41" s="133">
        <v>149.11167</v>
      </c>
      <c r="T41" s="133">
        <v>0</v>
      </c>
      <c r="U41" s="133">
        <v>0</v>
      </c>
      <c r="V41" s="133">
        <v>114.5</v>
      </c>
      <c r="W41" s="133">
        <v>73.019549999999995</v>
      </c>
      <c r="X41" s="133">
        <v>16.95936</v>
      </c>
      <c r="Y41" s="133">
        <v>87.870279999999994</v>
      </c>
      <c r="Z41" s="133">
        <v>98</v>
      </c>
      <c r="AA41" s="133">
        <v>16.025929999999999</v>
      </c>
      <c r="AB41" s="133">
        <v>3.8533499999999998</v>
      </c>
      <c r="AC41" s="133">
        <v>4.1034499999999996</v>
      </c>
      <c r="AD41" s="133">
        <v>43.80059</v>
      </c>
      <c r="AE41" s="133">
        <v>3.2822300000000002</v>
      </c>
      <c r="AF41" s="133">
        <v>3.0992700000000002</v>
      </c>
      <c r="AG41" s="133"/>
      <c r="AH41" s="133"/>
      <c r="AI41" s="133"/>
      <c r="AJ41" s="133"/>
      <c r="AK41" s="133"/>
      <c r="AL41" s="133"/>
      <c r="AM41" s="133">
        <v>85</v>
      </c>
      <c r="AN41" s="133"/>
      <c r="AO41" s="133">
        <v>238.12715</v>
      </c>
      <c r="AP41" s="133">
        <v>77.948049999999995</v>
      </c>
      <c r="AQ41" s="133">
        <v>8</v>
      </c>
      <c r="AR41" s="133">
        <v>5.67</v>
      </c>
      <c r="AS41" s="133"/>
      <c r="AT41" s="133">
        <v>0</v>
      </c>
      <c r="AU41" s="133">
        <v>110.41591</v>
      </c>
      <c r="AV41" s="133">
        <v>3.8466300000000002</v>
      </c>
      <c r="AW41" s="133"/>
      <c r="AX41" s="133">
        <v>0</v>
      </c>
      <c r="AY41" s="133">
        <v>95</v>
      </c>
      <c r="AZ41" s="133"/>
      <c r="BA41" s="133"/>
      <c r="BB41" s="133"/>
      <c r="BC41" s="133"/>
      <c r="BD41" s="133"/>
      <c r="BE41" s="133"/>
      <c r="BF41" s="133"/>
      <c r="BG41" s="133">
        <v>178.52956</v>
      </c>
      <c r="BH41" s="133">
        <v>178.52956</v>
      </c>
      <c r="BI41" s="133">
        <v>178.52956</v>
      </c>
      <c r="BJ41" s="133">
        <v>267.79433</v>
      </c>
      <c r="BK41" s="133">
        <v>69.971130000000002</v>
      </c>
      <c r="BL41" s="133">
        <v>34.985570000000003</v>
      </c>
      <c r="BM41" s="133">
        <v>0</v>
      </c>
      <c r="BN41" s="133">
        <v>71.430000000000007</v>
      </c>
      <c r="BO41" s="133">
        <v>60.65</v>
      </c>
      <c r="BP41" s="133">
        <v>11.81</v>
      </c>
      <c r="BQ41" s="133">
        <v>3.37</v>
      </c>
      <c r="BR41" s="133">
        <v>6.8787000000000003</v>
      </c>
      <c r="BS41" s="133">
        <v>15.021509999999999</v>
      </c>
      <c r="BT41" s="133">
        <v>126.65854</v>
      </c>
      <c r="BU41" s="133"/>
      <c r="BV41" s="133"/>
      <c r="BW41" s="133"/>
      <c r="BX41" s="133"/>
      <c r="BY41" s="133">
        <v>82.324219999999997</v>
      </c>
      <c r="BZ41" s="133"/>
      <c r="CA41" s="133">
        <v>194.44479000000001</v>
      </c>
      <c r="CB41" s="133">
        <v>194.44479000000001</v>
      </c>
      <c r="CC41" s="133">
        <v>194.44479000000001</v>
      </c>
      <c r="CD41" s="133">
        <v>291.66717999999997</v>
      </c>
      <c r="CE41" s="133">
        <v>209.70738</v>
      </c>
      <c r="CF41" s="133">
        <v>104.85369</v>
      </c>
      <c r="CG41" s="133">
        <v>248.42461</v>
      </c>
      <c r="CH41" s="133">
        <v>3.2402199999999999</v>
      </c>
      <c r="CI41" s="133">
        <v>170</v>
      </c>
      <c r="CJ41" s="133">
        <v>170</v>
      </c>
      <c r="CK41" s="133">
        <v>217.19309000000001</v>
      </c>
      <c r="CL41" s="133">
        <v>189.51328000000001</v>
      </c>
      <c r="CM41" s="133">
        <v>94.756640000000004</v>
      </c>
      <c r="CN41" s="133"/>
      <c r="CO41" s="133"/>
      <c r="CP41" s="133"/>
      <c r="CQ41" s="133"/>
      <c r="CR41" s="133"/>
      <c r="CS41" s="133"/>
      <c r="CT41" s="133"/>
      <c r="CU41" s="133">
        <v>62.222349999999999</v>
      </c>
      <c r="CV41" s="133">
        <v>0</v>
      </c>
      <c r="CW41" s="133">
        <v>15.56043</v>
      </c>
      <c r="CX41" s="133">
        <v>60.427019999999999</v>
      </c>
      <c r="CY41" s="133">
        <v>6.39</v>
      </c>
      <c r="CZ41" s="133">
        <v>391.86930000000001</v>
      </c>
      <c r="DA41" s="133"/>
      <c r="DB41" s="133"/>
      <c r="DC41" s="133">
        <v>30</v>
      </c>
      <c r="DD41" s="133"/>
      <c r="DE41" s="133">
        <v>13</v>
      </c>
      <c r="DF41" s="133">
        <v>15</v>
      </c>
      <c r="DG41" s="133">
        <v>2.7989999999999999</v>
      </c>
      <c r="DH41" s="133">
        <v>1.4</v>
      </c>
      <c r="DI41" s="133">
        <v>1.2</v>
      </c>
      <c r="DJ41" s="133">
        <v>2.2000000000000002</v>
      </c>
      <c r="DK41" s="133">
        <v>7.2</v>
      </c>
      <c r="DL41" s="133">
        <v>11.143700000000001</v>
      </c>
      <c r="DM41" s="133">
        <v>8</v>
      </c>
      <c r="DN41" s="133">
        <v>10.752689999999999</v>
      </c>
      <c r="DO41" s="133">
        <v>6.4</v>
      </c>
      <c r="DP41" s="133">
        <v>16.617789999999999</v>
      </c>
      <c r="DQ41" s="133">
        <v>3.6</v>
      </c>
      <c r="DR41" s="133">
        <v>6</v>
      </c>
      <c r="DS41" s="133">
        <v>3.3</v>
      </c>
      <c r="DT41" s="133">
        <v>1.5</v>
      </c>
      <c r="DU41" s="133">
        <v>5.6</v>
      </c>
      <c r="DV41" s="133">
        <v>5</v>
      </c>
      <c r="DW41" s="133">
        <v>5.5</v>
      </c>
      <c r="DX41" s="133">
        <v>5.7</v>
      </c>
      <c r="DY41" s="133">
        <v>3.5</v>
      </c>
      <c r="DZ41" s="133">
        <v>2.5</v>
      </c>
      <c r="EA41" s="133">
        <v>10</v>
      </c>
      <c r="EB41" s="133">
        <v>12.218959999999999</v>
      </c>
      <c r="EC41" s="133">
        <v>16.813289999999999</v>
      </c>
      <c r="ED41" s="133">
        <v>19.550339999999998</v>
      </c>
      <c r="EE41" s="133">
        <v>37.57996</v>
      </c>
      <c r="EF41" s="133">
        <v>0</v>
      </c>
      <c r="EG41" s="133">
        <v>8.33</v>
      </c>
      <c r="EH41" s="133">
        <v>9.6</v>
      </c>
      <c r="EI41" s="133">
        <v>10.752689999999999</v>
      </c>
      <c r="EJ41" s="133">
        <v>15.640269999999999</v>
      </c>
      <c r="EK41" s="133">
        <v>7</v>
      </c>
      <c r="EL41" s="133">
        <v>9</v>
      </c>
      <c r="EM41" s="133">
        <v>0.54</v>
      </c>
      <c r="EN41" s="133">
        <v>1.05</v>
      </c>
      <c r="EO41" s="133">
        <v>0</v>
      </c>
      <c r="EP41" s="133">
        <v>0</v>
      </c>
      <c r="EQ41" s="133">
        <v>0</v>
      </c>
      <c r="ER41" s="133">
        <v>0</v>
      </c>
      <c r="ES41" s="133">
        <v>0</v>
      </c>
      <c r="ET41" s="133">
        <v>0</v>
      </c>
      <c r="EU41" s="133">
        <v>18.658999999999999</v>
      </c>
      <c r="EV41" s="133">
        <v>63.8</v>
      </c>
      <c r="EW41" s="133"/>
      <c r="EX41" s="133"/>
      <c r="EY41" s="133">
        <v>26.13</v>
      </c>
      <c r="EZ41" s="133"/>
      <c r="FA41" s="133">
        <v>2.9</v>
      </c>
      <c r="FB41" s="133">
        <v>5.5</v>
      </c>
      <c r="FC41" s="133">
        <v>15.249266860000001</v>
      </c>
      <c r="FD41" s="133">
        <v>6.12</v>
      </c>
      <c r="FE41" s="133">
        <v>9</v>
      </c>
      <c r="FF41" s="133">
        <v>27</v>
      </c>
      <c r="FG41" s="133">
        <v>18</v>
      </c>
      <c r="FH41" s="133">
        <v>7.5</v>
      </c>
      <c r="FI41" s="133">
        <v>0</v>
      </c>
      <c r="FJ41" s="133">
        <v>0</v>
      </c>
      <c r="FK41" s="133">
        <v>7169.8382799999999</v>
      </c>
      <c r="FL41" s="133"/>
      <c r="FM41" s="133"/>
      <c r="FN41" s="133">
        <v>7222.9442799999988</v>
      </c>
      <c r="FO41" s="133">
        <v>7222.9442799999988</v>
      </c>
      <c r="FP41" s="133">
        <v>3555.2293499999996</v>
      </c>
      <c r="FQ41" s="133">
        <v>3297.365929999999</v>
      </c>
      <c r="FR41" s="133">
        <v>0</v>
      </c>
      <c r="FS41" s="133">
        <v>370.34899999999999</v>
      </c>
      <c r="FT41" s="133">
        <v>3555.2293499999996</v>
      </c>
      <c r="FU41" s="133">
        <v>2866.7111699999996</v>
      </c>
      <c r="FV41" s="133">
        <v>0</v>
      </c>
      <c r="FW41" s="133">
        <v>370.34899999999999</v>
      </c>
      <c r="FX41" s="133">
        <v>6792.2895199999994</v>
      </c>
      <c r="FY41" s="133">
        <v>0</v>
      </c>
      <c r="FZ41" s="133">
        <v>430.65475999999995</v>
      </c>
      <c r="GA41" s="133">
        <v>0</v>
      </c>
      <c r="GB41" s="133"/>
      <c r="GC41" s="133">
        <v>430.65475999999995</v>
      </c>
    </row>
    <row r="42" spans="1:185" ht="12.75" x14ac:dyDescent="0.2">
      <c r="A42" s="376"/>
      <c r="B42" s="342" t="str">
        <f>+UPPER(TEXT([1]SINAC!$B$4,"DDD"))</f>
        <v>JUE</v>
      </c>
      <c r="C42" s="71">
        <v>0.79166666666666663</v>
      </c>
      <c r="D42" s="133">
        <v>606.06573000000003</v>
      </c>
      <c r="E42" s="133">
        <v>193.12809999999999</v>
      </c>
      <c r="F42" s="133"/>
      <c r="G42" s="133">
        <v>152.12153000000001</v>
      </c>
      <c r="H42" s="133">
        <v>72.249459999999999</v>
      </c>
      <c r="I42" s="133">
        <v>65.984009999999998</v>
      </c>
      <c r="J42" s="133">
        <v>67.593350000000001</v>
      </c>
      <c r="K42" s="133">
        <v>27.49391</v>
      </c>
      <c r="L42" s="133">
        <v>0.6</v>
      </c>
      <c r="M42" s="133"/>
      <c r="N42" s="133"/>
      <c r="O42" s="133"/>
      <c r="P42" s="133"/>
      <c r="Q42" s="133">
        <v>149.11167</v>
      </c>
      <c r="R42" s="133">
        <v>149.11167</v>
      </c>
      <c r="S42" s="133">
        <v>149.11167</v>
      </c>
      <c r="T42" s="133">
        <v>0</v>
      </c>
      <c r="U42" s="133">
        <v>0</v>
      </c>
      <c r="V42" s="133">
        <v>107.4</v>
      </c>
      <c r="W42" s="133">
        <v>73.019549999999995</v>
      </c>
      <c r="X42" s="133">
        <v>16.95936</v>
      </c>
      <c r="Y42" s="133">
        <v>87.870279999999994</v>
      </c>
      <c r="Z42" s="133">
        <v>98</v>
      </c>
      <c r="AA42" s="133">
        <v>36.466239999999999</v>
      </c>
      <c r="AB42" s="133">
        <v>3.8533499999999998</v>
      </c>
      <c r="AC42" s="133">
        <v>4.1034499999999996</v>
      </c>
      <c r="AD42" s="133">
        <v>43.80059</v>
      </c>
      <c r="AE42" s="133">
        <v>3.2822300000000002</v>
      </c>
      <c r="AF42" s="133">
        <v>3.0992700000000002</v>
      </c>
      <c r="AG42" s="133"/>
      <c r="AH42" s="133"/>
      <c r="AI42" s="133"/>
      <c r="AJ42" s="133"/>
      <c r="AK42" s="133"/>
      <c r="AL42" s="133"/>
      <c r="AM42" s="133">
        <v>85</v>
      </c>
      <c r="AN42" s="133"/>
      <c r="AO42" s="133">
        <v>250.30933999999999</v>
      </c>
      <c r="AP42" s="133">
        <v>77.948049999999995</v>
      </c>
      <c r="AQ42" s="133">
        <v>8</v>
      </c>
      <c r="AR42" s="133">
        <v>5.67</v>
      </c>
      <c r="AS42" s="133"/>
      <c r="AT42" s="133">
        <v>0</v>
      </c>
      <c r="AU42" s="133">
        <v>110.41591</v>
      </c>
      <c r="AV42" s="133">
        <v>3.8466300000000002</v>
      </c>
      <c r="AW42" s="133"/>
      <c r="AX42" s="133">
        <v>0</v>
      </c>
      <c r="AY42" s="133">
        <v>95</v>
      </c>
      <c r="AZ42" s="133"/>
      <c r="BA42" s="133"/>
      <c r="BB42" s="133"/>
      <c r="BC42" s="133"/>
      <c r="BD42" s="133"/>
      <c r="BE42" s="133"/>
      <c r="BF42" s="133"/>
      <c r="BG42" s="133">
        <v>178.52956</v>
      </c>
      <c r="BH42" s="133">
        <v>178.52956</v>
      </c>
      <c r="BI42" s="133">
        <v>178.52956</v>
      </c>
      <c r="BJ42" s="133">
        <v>267.79433</v>
      </c>
      <c r="BK42" s="133">
        <v>69.971130000000002</v>
      </c>
      <c r="BL42" s="133">
        <v>34.985570000000003</v>
      </c>
      <c r="BM42" s="133">
        <v>0</v>
      </c>
      <c r="BN42" s="133">
        <v>71.430000000000007</v>
      </c>
      <c r="BO42" s="133">
        <v>60.65</v>
      </c>
      <c r="BP42" s="133">
        <v>11.81</v>
      </c>
      <c r="BQ42" s="133">
        <v>3.37</v>
      </c>
      <c r="BR42" s="133">
        <v>6.8787000000000003</v>
      </c>
      <c r="BS42" s="133">
        <v>15.021509999999999</v>
      </c>
      <c r="BT42" s="133">
        <v>126.75888999999999</v>
      </c>
      <c r="BU42" s="133"/>
      <c r="BV42" s="133"/>
      <c r="BW42" s="133"/>
      <c r="BX42" s="133"/>
      <c r="BY42" s="133">
        <v>82.394379999999998</v>
      </c>
      <c r="BZ42" s="133"/>
      <c r="CA42" s="133">
        <v>194.44479000000001</v>
      </c>
      <c r="CB42" s="133">
        <v>194.44479000000001</v>
      </c>
      <c r="CC42" s="133">
        <v>194.44479000000001</v>
      </c>
      <c r="CD42" s="133">
        <v>291.66717999999997</v>
      </c>
      <c r="CE42" s="133">
        <v>209.70738</v>
      </c>
      <c r="CF42" s="133">
        <v>104.85369</v>
      </c>
      <c r="CG42" s="133">
        <v>248.42461</v>
      </c>
      <c r="CH42" s="133">
        <v>3.2402199999999999</v>
      </c>
      <c r="CI42" s="133">
        <v>170</v>
      </c>
      <c r="CJ42" s="133">
        <v>170</v>
      </c>
      <c r="CK42" s="133">
        <v>217.19309000000001</v>
      </c>
      <c r="CL42" s="133">
        <v>189.51328000000001</v>
      </c>
      <c r="CM42" s="133">
        <v>94.756640000000004</v>
      </c>
      <c r="CN42" s="133"/>
      <c r="CO42" s="133"/>
      <c r="CP42" s="133"/>
      <c r="CQ42" s="133"/>
      <c r="CR42" s="133"/>
      <c r="CS42" s="133"/>
      <c r="CT42" s="133"/>
      <c r="CU42" s="133">
        <v>20.470829999999999</v>
      </c>
      <c r="CV42" s="133">
        <v>0</v>
      </c>
      <c r="CW42" s="133">
        <v>15.56043</v>
      </c>
      <c r="CX42" s="133">
        <v>60.427019999999999</v>
      </c>
      <c r="CY42" s="133">
        <v>6.39</v>
      </c>
      <c r="CZ42" s="133">
        <v>391.46690999999998</v>
      </c>
      <c r="DA42" s="133"/>
      <c r="DB42" s="133"/>
      <c r="DC42" s="133">
        <v>30</v>
      </c>
      <c r="DD42" s="133"/>
      <c r="DE42" s="133">
        <v>13</v>
      </c>
      <c r="DF42" s="133">
        <v>15</v>
      </c>
      <c r="DG42" s="133">
        <v>2.7989999999999999</v>
      </c>
      <c r="DH42" s="133">
        <v>1.4</v>
      </c>
      <c r="DI42" s="133">
        <v>1.2</v>
      </c>
      <c r="DJ42" s="133">
        <v>2.2000000000000002</v>
      </c>
      <c r="DK42" s="133">
        <v>7.2</v>
      </c>
      <c r="DL42" s="133">
        <v>11.143700000000001</v>
      </c>
      <c r="DM42" s="133">
        <v>8</v>
      </c>
      <c r="DN42" s="133">
        <v>10.752689999999999</v>
      </c>
      <c r="DO42" s="133">
        <v>6.4</v>
      </c>
      <c r="DP42" s="133">
        <v>16.617789999999999</v>
      </c>
      <c r="DQ42" s="133">
        <v>3.6</v>
      </c>
      <c r="DR42" s="133">
        <v>6</v>
      </c>
      <c r="DS42" s="133">
        <v>3.3</v>
      </c>
      <c r="DT42" s="133">
        <v>1.5</v>
      </c>
      <c r="DU42" s="133">
        <v>5.6</v>
      </c>
      <c r="DV42" s="133">
        <v>5</v>
      </c>
      <c r="DW42" s="133">
        <v>5.5</v>
      </c>
      <c r="DX42" s="133">
        <v>5.7</v>
      </c>
      <c r="DY42" s="133">
        <v>3.5</v>
      </c>
      <c r="DZ42" s="133">
        <v>2.5</v>
      </c>
      <c r="EA42" s="133">
        <v>10</v>
      </c>
      <c r="EB42" s="133">
        <v>12.218959999999999</v>
      </c>
      <c r="EC42" s="133">
        <v>16.813289999999999</v>
      </c>
      <c r="ED42" s="133">
        <v>19.550339999999998</v>
      </c>
      <c r="EE42" s="133">
        <v>37.57996</v>
      </c>
      <c r="EF42" s="133">
        <v>0</v>
      </c>
      <c r="EG42" s="133">
        <v>8.33</v>
      </c>
      <c r="EH42" s="133">
        <v>9.6</v>
      </c>
      <c r="EI42" s="133">
        <v>10.752689999999999</v>
      </c>
      <c r="EJ42" s="133">
        <v>15.640269999999999</v>
      </c>
      <c r="EK42" s="133">
        <v>7</v>
      </c>
      <c r="EL42" s="133">
        <v>9</v>
      </c>
      <c r="EM42" s="133">
        <v>0.54</v>
      </c>
      <c r="EN42" s="133">
        <v>1.05</v>
      </c>
      <c r="EO42" s="133">
        <v>0</v>
      </c>
      <c r="EP42" s="133">
        <v>0</v>
      </c>
      <c r="EQ42" s="133">
        <v>0</v>
      </c>
      <c r="ER42" s="133">
        <v>0</v>
      </c>
      <c r="ES42" s="133">
        <v>0</v>
      </c>
      <c r="ET42" s="133">
        <v>0</v>
      </c>
      <c r="EU42" s="133">
        <v>19.224</v>
      </c>
      <c r="EV42" s="133">
        <v>64.900000000000006</v>
      </c>
      <c r="EW42" s="133"/>
      <c r="EX42" s="133"/>
      <c r="EY42" s="133">
        <v>25.619</v>
      </c>
      <c r="EZ42" s="133"/>
      <c r="FA42" s="133">
        <v>3.2</v>
      </c>
      <c r="FB42" s="133">
        <v>5.5</v>
      </c>
      <c r="FC42" s="133">
        <v>15.249266860000001</v>
      </c>
      <c r="FD42" s="133">
        <v>6.52</v>
      </c>
      <c r="FE42" s="133">
        <v>9.1999999999999993</v>
      </c>
      <c r="FF42" s="133">
        <v>27</v>
      </c>
      <c r="FG42" s="133">
        <v>18</v>
      </c>
      <c r="FH42" s="133">
        <v>7.5</v>
      </c>
      <c r="FI42" s="133">
        <v>0</v>
      </c>
      <c r="FJ42" s="133">
        <v>0</v>
      </c>
      <c r="FK42" s="133">
        <v>7194.5820100000001</v>
      </c>
      <c r="FL42" s="133"/>
      <c r="FM42" s="133"/>
      <c r="FN42" s="133">
        <v>7246.0058800000006</v>
      </c>
      <c r="FO42" s="133">
        <v>7246.0058800000006</v>
      </c>
      <c r="FP42" s="133">
        <v>3555.2293499999996</v>
      </c>
      <c r="FQ42" s="133">
        <v>3326.3735300000003</v>
      </c>
      <c r="FR42" s="133">
        <v>0</v>
      </c>
      <c r="FS42" s="133">
        <v>364.40300000000002</v>
      </c>
      <c r="FT42" s="133">
        <v>3555.2293499999996</v>
      </c>
      <c r="FU42" s="133">
        <v>2895.54826</v>
      </c>
      <c r="FV42" s="133">
        <v>0</v>
      </c>
      <c r="FW42" s="133">
        <v>364.40300000000002</v>
      </c>
      <c r="FX42" s="133">
        <v>6815.1806099999994</v>
      </c>
      <c r="FY42" s="133">
        <v>0</v>
      </c>
      <c r="FZ42" s="133">
        <v>430.82526999999999</v>
      </c>
      <c r="GA42" s="133">
        <v>0</v>
      </c>
      <c r="GB42" s="133"/>
      <c r="GC42" s="133">
        <v>430.82526999999999</v>
      </c>
    </row>
    <row r="43" spans="1:185" ht="12.75" x14ac:dyDescent="0.2">
      <c r="A43" s="376"/>
      <c r="B43" s="342" t="str">
        <f>+UPPER(TEXT([1]SINAC!$B$4,"DDD"))</f>
        <v>JUE</v>
      </c>
      <c r="C43" s="71">
        <v>0.8125</v>
      </c>
      <c r="D43" s="133">
        <v>606.06573000000003</v>
      </c>
      <c r="E43" s="133">
        <v>193.12809999999999</v>
      </c>
      <c r="F43" s="133"/>
      <c r="G43" s="133">
        <v>108.63115000000001</v>
      </c>
      <c r="H43" s="133">
        <v>76.263339999999999</v>
      </c>
      <c r="I43" s="133">
        <v>65.984009999999998</v>
      </c>
      <c r="J43" s="133">
        <v>67.593350000000001</v>
      </c>
      <c r="K43" s="133">
        <v>27.49391</v>
      </c>
      <c r="L43" s="133">
        <v>0.6</v>
      </c>
      <c r="M43" s="133"/>
      <c r="N43" s="133"/>
      <c r="O43" s="133"/>
      <c r="P43" s="133"/>
      <c r="Q43" s="133">
        <v>149.11167</v>
      </c>
      <c r="R43" s="133">
        <v>149.11167</v>
      </c>
      <c r="S43" s="133">
        <v>149.11167</v>
      </c>
      <c r="T43" s="133">
        <v>0</v>
      </c>
      <c r="U43" s="133">
        <v>0</v>
      </c>
      <c r="V43" s="133">
        <v>97</v>
      </c>
      <c r="W43" s="133">
        <v>73.019549999999995</v>
      </c>
      <c r="X43" s="133">
        <v>16.95936</v>
      </c>
      <c r="Y43" s="133">
        <v>87.870279999999994</v>
      </c>
      <c r="Z43" s="133">
        <v>98</v>
      </c>
      <c r="AA43" s="133">
        <v>36.466239999999999</v>
      </c>
      <c r="AB43" s="133">
        <v>3.8533499999999998</v>
      </c>
      <c r="AC43" s="133">
        <v>4.1034499999999996</v>
      </c>
      <c r="AD43" s="133">
        <v>43.80059</v>
      </c>
      <c r="AE43" s="133">
        <v>3.2822300000000002</v>
      </c>
      <c r="AF43" s="133">
        <v>3.0992700000000002</v>
      </c>
      <c r="AG43" s="133"/>
      <c r="AH43" s="133"/>
      <c r="AI43" s="133"/>
      <c r="AJ43" s="133"/>
      <c r="AK43" s="133"/>
      <c r="AL43" s="133"/>
      <c r="AM43" s="133">
        <v>85</v>
      </c>
      <c r="AN43" s="133"/>
      <c r="AO43" s="133">
        <v>252.67859999999999</v>
      </c>
      <c r="AP43" s="133">
        <v>77.948049999999995</v>
      </c>
      <c r="AQ43" s="133">
        <v>8</v>
      </c>
      <c r="AR43" s="133">
        <v>5.67</v>
      </c>
      <c r="AS43" s="133"/>
      <c r="AT43" s="133">
        <v>0</v>
      </c>
      <c r="AU43" s="133">
        <v>110.41591</v>
      </c>
      <c r="AV43" s="133">
        <v>3.8466300000000002</v>
      </c>
      <c r="AW43" s="133"/>
      <c r="AX43" s="133">
        <v>0</v>
      </c>
      <c r="AY43" s="133">
        <v>95</v>
      </c>
      <c r="AZ43" s="133"/>
      <c r="BA43" s="133"/>
      <c r="BB43" s="133"/>
      <c r="BC43" s="133"/>
      <c r="BD43" s="133"/>
      <c r="BE43" s="133"/>
      <c r="BF43" s="133"/>
      <c r="BG43" s="133">
        <v>178.41709</v>
      </c>
      <c r="BH43" s="133">
        <v>178.41709</v>
      </c>
      <c r="BI43" s="133">
        <v>178.41709</v>
      </c>
      <c r="BJ43" s="133">
        <v>267.62563999999998</v>
      </c>
      <c r="BK43" s="133">
        <v>69.971130000000002</v>
      </c>
      <c r="BL43" s="133">
        <v>34.985570000000003</v>
      </c>
      <c r="BM43" s="133">
        <v>0</v>
      </c>
      <c r="BN43" s="133">
        <v>71.75</v>
      </c>
      <c r="BO43" s="133">
        <v>61.01</v>
      </c>
      <c r="BP43" s="133">
        <v>11.85</v>
      </c>
      <c r="BQ43" s="133">
        <v>3.37</v>
      </c>
      <c r="BR43" s="133">
        <v>6.8787000000000003</v>
      </c>
      <c r="BS43" s="133">
        <v>15.021509999999999</v>
      </c>
      <c r="BT43" s="133">
        <v>118.69741</v>
      </c>
      <c r="BU43" s="133"/>
      <c r="BV43" s="133"/>
      <c r="BW43" s="133"/>
      <c r="BX43" s="133"/>
      <c r="BY43" s="133">
        <v>79.579149999999998</v>
      </c>
      <c r="BZ43" s="133"/>
      <c r="CA43" s="133">
        <v>194.44479000000001</v>
      </c>
      <c r="CB43" s="133">
        <v>194.44479000000001</v>
      </c>
      <c r="CC43" s="133">
        <v>194.44479000000001</v>
      </c>
      <c r="CD43" s="133">
        <v>291.66717999999997</v>
      </c>
      <c r="CE43" s="133">
        <v>209.70738</v>
      </c>
      <c r="CF43" s="133">
        <v>104.85369</v>
      </c>
      <c r="CG43" s="133">
        <v>248.42461</v>
      </c>
      <c r="CH43" s="133">
        <v>3.2402199999999999</v>
      </c>
      <c r="CI43" s="133">
        <v>170</v>
      </c>
      <c r="CJ43" s="133">
        <v>170</v>
      </c>
      <c r="CK43" s="133">
        <v>217.19309000000001</v>
      </c>
      <c r="CL43" s="133">
        <v>189.51328000000001</v>
      </c>
      <c r="CM43" s="133">
        <v>94.756640000000004</v>
      </c>
      <c r="CN43" s="133"/>
      <c r="CO43" s="133"/>
      <c r="CP43" s="133"/>
      <c r="CQ43" s="133"/>
      <c r="CR43" s="133"/>
      <c r="CS43" s="133"/>
      <c r="CT43" s="133"/>
      <c r="CU43" s="133">
        <v>89.048659999999998</v>
      </c>
      <c r="CV43" s="133">
        <v>0</v>
      </c>
      <c r="CW43" s="133">
        <v>15.56043</v>
      </c>
      <c r="CX43" s="133">
        <v>60.427019999999999</v>
      </c>
      <c r="CY43" s="133">
        <v>6.39</v>
      </c>
      <c r="CZ43" s="133">
        <v>378.33645000000001</v>
      </c>
      <c r="DA43" s="133"/>
      <c r="DB43" s="133"/>
      <c r="DC43" s="133">
        <v>30</v>
      </c>
      <c r="DD43" s="133"/>
      <c r="DE43" s="133">
        <v>13</v>
      </c>
      <c r="DF43" s="133">
        <v>15</v>
      </c>
      <c r="DG43" s="133">
        <v>2.7989999999999999</v>
      </c>
      <c r="DH43" s="133">
        <v>1.4</v>
      </c>
      <c r="DI43" s="133">
        <v>1.2</v>
      </c>
      <c r="DJ43" s="133">
        <v>2.2000000000000002</v>
      </c>
      <c r="DK43" s="133">
        <v>7.2</v>
      </c>
      <c r="DL43" s="133">
        <v>11.143700000000001</v>
      </c>
      <c r="DM43" s="133">
        <v>8</v>
      </c>
      <c r="DN43" s="133">
        <v>10.752689999999999</v>
      </c>
      <c r="DO43" s="133">
        <v>6.4</v>
      </c>
      <c r="DP43" s="133">
        <v>16.617789999999999</v>
      </c>
      <c r="DQ43" s="133">
        <v>3.6</v>
      </c>
      <c r="DR43" s="133">
        <v>6</v>
      </c>
      <c r="DS43" s="133">
        <v>3.3</v>
      </c>
      <c r="DT43" s="133">
        <v>1.5</v>
      </c>
      <c r="DU43" s="133">
        <v>5.6</v>
      </c>
      <c r="DV43" s="133">
        <v>5</v>
      </c>
      <c r="DW43" s="133">
        <v>5.5</v>
      </c>
      <c r="DX43" s="133">
        <v>5.7</v>
      </c>
      <c r="DY43" s="133">
        <v>3.5</v>
      </c>
      <c r="DZ43" s="133">
        <v>2.5</v>
      </c>
      <c r="EA43" s="133">
        <v>10</v>
      </c>
      <c r="EB43" s="133">
        <v>12.218959999999999</v>
      </c>
      <c r="EC43" s="133">
        <v>16.813289999999999</v>
      </c>
      <c r="ED43" s="133">
        <v>19.550339999999998</v>
      </c>
      <c r="EE43" s="133">
        <v>37.57996</v>
      </c>
      <c r="EF43" s="133">
        <v>0</v>
      </c>
      <c r="EG43" s="133">
        <v>8.33</v>
      </c>
      <c r="EH43" s="133">
        <v>9.6</v>
      </c>
      <c r="EI43" s="133">
        <v>10.752689999999999</v>
      </c>
      <c r="EJ43" s="133">
        <v>15.640269999999999</v>
      </c>
      <c r="EK43" s="133">
        <v>7</v>
      </c>
      <c r="EL43" s="133">
        <v>9</v>
      </c>
      <c r="EM43" s="133">
        <v>0.54</v>
      </c>
      <c r="EN43" s="133">
        <v>1.05</v>
      </c>
      <c r="EO43" s="133">
        <v>0</v>
      </c>
      <c r="EP43" s="133">
        <v>0</v>
      </c>
      <c r="EQ43" s="133">
        <v>0</v>
      </c>
      <c r="ER43" s="133">
        <v>0</v>
      </c>
      <c r="ES43" s="133">
        <v>0</v>
      </c>
      <c r="ET43" s="133">
        <v>0</v>
      </c>
      <c r="EU43" s="133">
        <v>19.044</v>
      </c>
      <c r="EV43" s="133">
        <v>61.9</v>
      </c>
      <c r="EW43" s="133"/>
      <c r="EX43" s="133"/>
      <c r="EY43" s="133">
        <v>24.911000000000001</v>
      </c>
      <c r="EZ43" s="133"/>
      <c r="FA43" s="133">
        <v>3.2</v>
      </c>
      <c r="FB43" s="133">
        <v>5.5</v>
      </c>
      <c r="FC43" s="133">
        <v>15.249266860000001</v>
      </c>
      <c r="FD43" s="133">
        <v>9.36</v>
      </c>
      <c r="FE43" s="133">
        <v>9.8000000000000007</v>
      </c>
      <c r="FF43" s="133">
        <v>27</v>
      </c>
      <c r="FG43" s="133">
        <v>18</v>
      </c>
      <c r="FH43" s="133">
        <v>7.5</v>
      </c>
      <c r="FI43" s="133">
        <v>0</v>
      </c>
      <c r="FJ43" s="133">
        <v>0</v>
      </c>
      <c r="FK43" s="133">
        <v>7185.9470799999999</v>
      </c>
      <c r="FL43" s="133"/>
      <c r="FM43" s="133"/>
      <c r="FN43" s="133">
        <v>7239.3951999999999</v>
      </c>
      <c r="FO43" s="133">
        <v>7239.3951999999999</v>
      </c>
      <c r="FP43" s="133">
        <v>3554.7232499999996</v>
      </c>
      <c r="FQ43" s="133">
        <v>3333.8369500000003</v>
      </c>
      <c r="FR43" s="133">
        <v>0</v>
      </c>
      <c r="FS43" s="133">
        <v>350.83499999999998</v>
      </c>
      <c r="FT43" s="133">
        <v>3554.7232499999996</v>
      </c>
      <c r="FU43" s="133">
        <v>2913.8883899999992</v>
      </c>
      <c r="FV43" s="133">
        <v>0</v>
      </c>
      <c r="FW43" s="133">
        <v>350.83499999999998</v>
      </c>
      <c r="FX43" s="133">
        <v>6819.4466399999992</v>
      </c>
      <c r="FY43" s="133">
        <v>0</v>
      </c>
      <c r="FZ43" s="133">
        <v>419.94855999999999</v>
      </c>
      <c r="GA43" s="133">
        <v>0</v>
      </c>
      <c r="GB43" s="133"/>
      <c r="GC43" s="133">
        <v>419.94855999999999</v>
      </c>
    </row>
    <row r="44" spans="1:185" ht="12.75" x14ac:dyDescent="0.2">
      <c r="A44" s="376"/>
      <c r="B44" s="346" t="str">
        <f>+UPPER(TEXT([1]SINAC!$B$4,"DDD"))</f>
        <v>JUE</v>
      </c>
      <c r="C44" s="75">
        <v>0.83333333333333337</v>
      </c>
      <c r="D44" s="140">
        <v>606.06573000000003</v>
      </c>
      <c r="E44" s="140">
        <v>193.12809999999999</v>
      </c>
      <c r="F44" s="140"/>
      <c r="G44" s="140">
        <v>128.86743000000001</v>
      </c>
      <c r="H44" s="140">
        <v>81.069109999999995</v>
      </c>
      <c r="I44" s="140">
        <v>65.984009999999998</v>
      </c>
      <c r="J44" s="140">
        <v>67.593350000000001</v>
      </c>
      <c r="K44" s="140">
        <v>27.49391</v>
      </c>
      <c r="L44" s="140">
        <v>0.6</v>
      </c>
      <c r="M44" s="140"/>
      <c r="N44" s="140"/>
      <c r="O44" s="140"/>
      <c r="P44" s="140"/>
      <c r="Q44" s="140">
        <v>149.11167</v>
      </c>
      <c r="R44" s="140">
        <v>149.11167</v>
      </c>
      <c r="S44" s="140">
        <v>149.11167</v>
      </c>
      <c r="T44" s="140">
        <v>0</v>
      </c>
      <c r="U44" s="140">
        <v>0</v>
      </c>
      <c r="V44" s="140">
        <v>83.5</v>
      </c>
      <c r="W44" s="140">
        <v>73.019549999999995</v>
      </c>
      <c r="X44" s="140">
        <v>16.95936</v>
      </c>
      <c r="Y44" s="140">
        <v>87.870279999999994</v>
      </c>
      <c r="Z44" s="140">
        <v>98</v>
      </c>
      <c r="AA44" s="140">
        <v>36.466239999999999</v>
      </c>
      <c r="AB44" s="140">
        <v>3.8533499999999998</v>
      </c>
      <c r="AC44" s="140">
        <v>4.1034499999999996</v>
      </c>
      <c r="AD44" s="140">
        <v>43.80059</v>
      </c>
      <c r="AE44" s="140">
        <v>3.2822300000000002</v>
      </c>
      <c r="AF44" s="140">
        <v>3.0992700000000002</v>
      </c>
      <c r="AG44" s="140"/>
      <c r="AH44" s="140"/>
      <c r="AI44" s="140"/>
      <c r="AJ44" s="140"/>
      <c r="AK44" s="140"/>
      <c r="AL44" s="140"/>
      <c r="AM44" s="140">
        <v>85</v>
      </c>
      <c r="AN44" s="140"/>
      <c r="AO44" s="140">
        <v>259.56652000000003</v>
      </c>
      <c r="AP44" s="140">
        <v>77.948049999999995</v>
      </c>
      <c r="AQ44" s="140">
        <v>8</v>
      </c>
      <c r="AR44" s="140">
        <v>5.67</v>
      </c>
      <c r="AS44" s="140"/>
      <c r="AT44" s="140">
        <v>0</v>
      </c>
      <c r="AU44" s="140">
        <v>110.41591</v>
      </c>
      <c r="AV44" s="140">
        <v>3.8466300000000002</v>
      </c>
      <c r="AW44" s="140"/>
      <c r="AX44" s="140">
        <v>0</v>
      </c>
      <c r="AY44" s="140">
        <v>95</v>
      </c>
      <c r="AZ44" s="140"/>
      <c r="BA44" s="140"/>
      <c r="BB44" s="140"/>
      <c r="BC44" s="140"/>
      <c r="BD44" s="140"/>
      <c r="BE44" s="140"/>
      <c r="BF44" s="140"/>
      <c r="BG44" s="140">
        <v>178.52956</v>
      </c>
      <c r="BH44" s="140">
        <v>178.52956</v>
      </c>
      <c r="BI44" s="140">
        <v>178.52956</v>
      </c>
      <c r="BJ44" s="140">
        <v>267.79433</v>
      </c>
      <c r="BK44" s="140">
        <v>69.971130000000002</v>
      </c>
      <c r="BL44" s="140">
        <v>34.985570000000003</v>
      </c>
      <c r="BM44" s="140">
        <v>0</v>
      </c>
      <c r="BN44" s="140">
        <v>71.75</v>
      </c>
      <c r="BO44" s="140">
        <v>61.01</v>
      </c>
      <c r="BP44" s="140">
        <v>11.85</v>
      </c>
      <c r="BQ44" s="140">
        <v>3.37</v>
      </c>
      <c r="BR44" s="140">
        <v>6.8787000000000003</v>
      </c>
      <c r="BS44" s="140">
        <v>15.021509999999999</v>
      </c>
      <c r="BT44" s="140">
        <v>137.08866</v>
      </c>
      <c r="BU44" s="140"/>
      <c r="BV44" s="140"/>
      <c r="BW44" s="140"/>
      <c r="BX44" s="140"/>
      <c r="BY44" s="140">
        <v>81.829310000000007</v>
      </c>
      <c r="BZ44" s="140"/>
      <c r="CA44" s="140">
        <v>194.44479000000001</v>
      </c>
      <c r="CB44" s="140">
        <v>194.44479000000001</v>
      </c>
      <c r="CC44" s="140">
        <v>194.44479000000001</v>
      </c>
      <c r="CD44" s="140">
        <v>291.66717999999997</v>
      </c>
      <c r="CE44" s="140">
        <v>209.70738</v>
      </c>
      <c r="CF44" s="140">
        <v>104.85369</v>
      </c>
      <c r="CG44" s="140">
        <v>484.31378000000001</v>
      </c>
      <c r="CH44" s="140">
        <v>3.2402199999999999</v>
      </c>
      <c r="CI44" s="140">
        <v>170</v>
      </c>
      <c r="CJ44" s="140">
        <v>170</v>
      </c>
      <c r="CK44" s="140">
        <v>217.19309000000001</v>
      </c>
      <c r="CL44" s="140">
        <v>189.51328000000001</v>
      </c>
      <c r="CM44" s="140">
        <v>94.756640000000004</v>
      </c>
      <c r="CN44" s="140"/>
      <c r="CO44" s="140"/>
      <c r="CP44" s="140"/>
      <c r="CQ44" s="140"/>
      <c r="CR44" s="140"/>
      <c r="CS44" s="140"/>
      <c r="CT44" s="140"/>
      <c r="CU44" s="140">
        <v>87.603710000000007</v>
      </c>
      <c r="CV44" s="140">
        <v>85.482579999999999</v>
      </c>
      <c r="CW44" s="140">
        <v>15.56043</v>
      </c>
      <c r="CX44" s="140">
        <v>60.427019999999999</v>
      </c>
      <c r="CY44" s="140">
        <v>6.39</v>
      </c>
      <c r="CZ44" s="140">
        <v>0</v>
      </c>
      <c r="DA44" s="140"/>
      <c r="DB44" s="140"/>
      <c r="DC44" s="140">
        <v>30</v>
      </c>
      <c r="DD44" s="140"/>
      <c r="DE44" s="140">
        <v>13</v>
      </c>
      <c r="DF44" s="140">
        <v>15</v>
      </c>
      <c r="DG44" s="140">
        <v>2.7989999999999999</v>
      </c>
      <c r="DH44" s="140">
        <v>1.4</v>
      </c>
      <c r="DI44" s="140">
        <v>1.2</v>
      </c>
      <c r="DJ44" s="140">
        <v>2.2000000000000002</v>
      </c>
      <c r="DK44" s="140">
        <v>7.2</v>
      </c>
      <c r="DL44" s="140">
        <v>11.143700000000001</v>
      </c>
      <c r="DM44" s="140">
        <v>8</v>
      </c>
      <c r="DN44" s="140">
        <v>10.752689999999999</v>
      </c>
      <c r="DO44" s="140">
        <v>6.4</v>
      </c>
      <c r="DP44" s="140">
        <v>16.617789999999999</v>
      </c>
      <c r="DQ44" s="140">
        <v>3.6</v>
      </c>
      <c r="DR44" s="140">
        <v>6</v>
      </c>
      <c r="DS44" s="140">
        <v>3.3</v>
      </c>
      <c r="DT44" s="140">
        <v>1.5</v>
      </c>
      <c r="DU44" s="140">
        <v>5.6</v>
      </c>
      <c r="DV44" s="140">
        <v>5</v>
      </c>
      <c r="DW44" s="140">
        <v>5.5</v>
      </c>
      <c r="DX44" s="140">
        <v>5.7</v>
      </c>
      <c r="DY44" s="140">
        <v>3.5</v>
      </c>
      <c r="DZ44" s="140">
        <v>2.5</v>
      </c>
      <c r="EA44" s="140">
        <v>10</v>
      </c>
      <c r="EB44" s="140">
        <v>12.218959999999999</v>
      </c>
      <c r="EC44" s="140">
        <v>16.813289999999999</v>
      </c>
      <c r="ED44" s="140">
        <v>19.550339999999998</v>
      </c>
      <c r="EE44" s="140">
        <v>37.57996</v>
      </c>
      <c r="EF44" s="140">
        <v>19.908080000000002</v>
      </c>
      <c r="EG44" s="140">
        <v>8.33</v>
      </c>
      <c r="EH44" s="140">
        <v>9.6</v>
      </c>
      <c r="EI44" s="140">
        <v>10.752689999999999</v>
      </c>
      <c r="EJ44" s="140">
        <v>15.640269999999999</v>
      </c>
      <c r="EK44" s="140">
        <v>7</v>
      </c>
      <c r="EL44" s="140">
        <v>9</v>
      </c>
      <c r="EM44" s="140">
        <v>0.54</v>
      </c>
      <c r="EN44" s="140">
        <v>1.05</v>
      </c>
      <c r="EO44" s="140">
        <v>0</v>
      </c>
      <c r="EP44" s="140">
        <v>0</v>
      </c>
      <c r="EQ44" s="140">
        <v>0</v>
      </c>
      <c r="ER44" s="140">
        <v>0</v>
      </c>
      <c r="ES44" s="140">
        <v>0</v>
      </c>
      <c r="ET44" s="140">
        <v>0</v>
      </c>
      <c r="EU44" s="140">
        <v>18.555</v>
      </c>
      <c r="EV44" s="140">
        <v>59</v>
      </c>
      <c r="EW44" s="140"/>
      <c r="EX44" s="140"/>
      <c r="EY44" s="140">
        <v>24.023</v>
      </c>
      <c r="EZ44" s="140"/>
      <c r="FA44" s="140">
        <v>3.9</v>
      </c>
      <c r="FB44" s="140">
        <v>5.5</v>
      </c>
      <c r="FC44" s="140">
        <v>15.249266860000001</v>
      </c>
      <c r="FD44" s="140">
        <v>9.36</v>
      </c>
      <c r="FE44" s="140">
        <v>10.557184749999999</v>
      </c>
      <c r="FF44" s="140">
        <v>27</v>
      </c>
      <c r="FG44" s="140">
        <v>18</v>
      </c>
      <c r="FH44" s="140">
        <v>7.5</v>
      </c>
      <c r="FI44" s="140">
        <v>0</v>
      </c>
      <c r="FJ44" s="140">
        <v>0</v>
      </c>
      <c r="FK44" s="140">
        <v>7188.5361199999998</v>
      </c>
      <c r="FL44" s="140"/>
      <c r="FM44" s="140"/>
      <c r="FN44" s="140">
        <v>7236.1941099999995</v>
      </c>
      <c r="FO44" s="140">
        <v>7236.1941099999995</v>
      </c>
      <c r="FP44" s="140">
        <v>3555.2293499999996</v>
      </c>
      <c r="FQ44" s="140">
        <v>3347.9067599999998</v>
      </c>
      <c r="FR44" s="140">
        <v>0</v>
      </c>
      <c r="FS44" s="140">
        <v>333.05799999999999</v>
      </c>
      <c r="FT44" s="140">
        <v>3555.2293499999996</v>
      </c>
      <c r="FU44" s="140">
        <v>2907.3167899999999</v>
      </c>
      <c r="FV44" s="140">
        <v>0</v>
      </c>
      <c r="FW44" s="140">
        <v>333.05799999999999</v>
      </c>
      <c r="FX44" s="140">
        <v>6795.6041399999995</v>
      </c>
      <c r="FY44" s="140">
        <v>0</v>
      </c>
      <c r="FZ44" s="140">
        <v>440.58997000000005</v>
      </c>
      <c r="GA44" s="140">
        <v>0</v>
      </c>
      <c r="GB44" s="140"/>
      <c r="GC44" s="140">
        <v>440.58997000000005</v>
      </c>
    </row>
    <row r="45" spans="1:185" ht="12.75" x14ac:dyDescent="0.2">
      <c r="A45" s="376"/>
      <c r="B45" s="342" t="str">
        <f>+UPPER(TEXT([1]SINAC!$B$4,"DDD"))</f>
        <v>JUE</v>
      </c>
      <c r="C45" s="71">
        <v>0.85416666666666663</v>
      </c>
      <c r="D45" s="136">
        <v>606.06573000000003</v>
      </c>
      <c r="E45" s="136">
        <v>193.12809999999999</v>
      </c>
      <c r="F45" s="136"/>
      <c r="G45" s="136">
        <v>123.09141</v>
      </c>
      <c r="H45" s="136">
        <v>76.263339999999999</v>
      </c>
      <c r="I45" s="136">
        <v>65.984009999999998</v>
      </c>
      <c r="J45" s="136">
        <v>67.593350000000001</v>
      </c>
      <c r="K45" s="136">
        <v>27.49391</v>
      </c>
      <c r="L45" s="136">
        <v>0.6</v>
      </c>
      <c r="M45" s="136"/>
      <c r="N45" s="136"/>
      <c r="O45" s="136"/>
      <c r="P45" s="136"/>
      <c r="Q45" s="136">
        <v>149.11167</v>
      </c>
      <c r="R45" s="136">
        <v>149.11167</v>
      </c>
      <c r="S45" s="136">
        <v>149.11167</v>
      </c>
      <c r="T45" s="136">
        <v>0</v>
      </c>
      <c r="U45" s="136">
        <v>0</v>
      </c>
      <c r="V45" s="136">
        <v>67.8</v>
      </c>
      <c r="W45" s="136">
        <v>73.019549999999995</v>
      </c>
      <c r="X45" s="136">
        <v>16.95936</v>
      </c>
      <c r="Y45" s="136">
        <v>87.870279999999994</v>
      </c>
      <c r="Z45" s="136">
        <v>98</v>
      </c>
      <c r="AA45" s="136">
        <v>36.466239999999999</v>
      </c>
      <c r="AB45" s="136">
        <v>3.8533499999999998</v>
      </c>
      <c r="AC45" s="136">
        <v>4.1034499999999996</v>
      </c>
      <c r="AD45" s="136">
        <v>43.80059</v>
      </c>
      <c r="AE45" s="136">
        <v>3.2822300000000002</v>
      </c>
      <c r="AF45" s="136">
        <v>3.0992700000000002</v>
      </c>
      <c r="AG45" s="136"/>
      <c r="AH45" s="136"/>
      <c r="AI45" s="136"/>
      <c r="AJ45" s="136"/>
      <c r="AK45" s="136"/>
      <c r="AL45" s="136"/>
      <c r="AM45" s="136">
        <v>85</v>
      </c>
      <c r="AN45" s="136"/>
      <c r="AO45" s="136">
        <v>258.26756</v>
      </c>
      <c r="AP45" s="136">
        <v>77.948049999999995</v>
      </c>
      <c r="AQ45" s="136">
        <v>8</v>
      </c>
      <c r="AR45" s="136">
        <v>5.67</v>
      </c>
      <c r="AS45" s="136"/>
      <c r="AT45" s="136">
        <v>0</v>
      </c>
      <c r="AU45" s="136">
        <v>110.41591</v>
      </c>
      <c r="AV45" s="136">
        <v>3.8466300000000002</v>
      </c>
      <c r="AW45" s="136"/>
      <c r="AX45" s="136">
        <v>0</v>
      </c>
      <c r="AY45" s="136">
        <v>95</v>
      </c>
      <c r="AZ45" s="136"/>
      <c r="BA45" s="136"/>
      <c r="BB45" s="136"/>
      <c r="BC45" s="136"/>
      <c r="BD45" s="136"/>
      <c r="BE45" s="136"/>
      <c r="BF45" s="136"/>
      <c r="BG45" s="136">
        <v>178.51884999999999</v>
      </c>
      <c r="BH45" s="136">
        <v>178.51884999999999</v>
      </c>
      <c r="BI45" s="136">
        <v>178.51884999999999</v>
      </c>
      <c r="BJ45" s="136">
        <v>267.77828</v>
      </c>
      <c r="BK45" s="136">
        <v>69.971130000000002</v>
      </c>
      <c r="BL45" s="136">
        <v>34.985570000000003</v>
      </c>
      <c r="BM45" s="136">
        <v>0</v>
      </c>
      <c r="BN45" s="136">
        <v>68.17</v>
      </c>
      <c r="BO45" s="136">
        <v>60.96</v>
      </c>
      <c r="BP45" s="136">
        <v>10.87</v>
      </c>
      <c r="BQ45" s="136">
        <v>2.88</v>
      </c>
      <c r="BR45" s="136">
        <v>6.8787000000000003</v>
      </c>
      <c r="BS45" s="136">
        <v>15.021509999999999</v>
      </c>
      <c r="BT45" s="136">
        <v>134.39950999999999</v>
      </c>
      <c r="BU45" s="136"/>
      <c r="BV45" s="136"/>
      <c r="BW45" s="136"/>
      <c r="BX45" s="136"/>
      <c r="BY45" s="136">
        <v>79.443969999999993</v>
      </c>
      <c r="BZ45" s="136"/>
      <c r="CA45" s="136">
        <v>194.44479000000001</v>
      </c>
      <c r="CB45" s="136">
        <v>194.44479000000001</v>
      </c>
      <c r="CC45" s="136">
        <v>194.44479000000001</v>
      </c>
      <c r="CD45" s="136">
        <v>291.66717999999997</v>
      </c>
      <c r="CE45" s="136">
        <v>209.70738</v>
      </c>
      <c r="CF45" s="136">
        <v>104.85369</v>
      </c>
      <c r="CG45" s="136">
        <v>484.31378000000001</v>
      </c>
      <c r="CH45" s="136">
        <v>3.2402199999999999</v>
      </c>
      <c r="CI45" s="136">
        <v>170</v>
      </c>
      <c r="CJ45" s="136">
        <v>170</v>
      </c>
      <c r="CK45" s="136">
        <v>217.19309000000001</v>
      </c>
      <c r="CL45" s="136">
        <v>189.51328000000001</v>
      </c>
      <c r="CM45" s="136">
        <v>94.756640000000004</v>
      </c>
      <c r="CN45" s="136"/>
      <c r="CO45" s="136"/>
      <c r="CP45" s="136"/>
      <c r="CQ45" s="136"/>
      <c r="CR45" s="136"/>
      <c r="CS45" s="136"/>
      <c r="CT45" s="136"/>
      <c r="CU45" s="136">
        <v>71.472080000000005</v>
      </c>
      <c r="CV45" s="136">
        <v>85.482579999999999</v>
      </c>
      <c r="CW45" s="136">
        <v>15.56043</v>
      </c>
      <c r="CX45" s="136">
        <v>60.427019999999999</v>
      </c>
      <c r="CY45" s="136">
        <v>6.39</v>
      </c>
      <c r="CZ45" s="136">
        <v>0</v>
      </c>
      <c r="DA45" s="136"/>
      <c r="DB45" s="136"/>
      <c r="DC45" s="136">
        <v>30</v>
      </c>
      <c r="DD45" s="136"/>
      <c r="DE45" s="136">
        <v>13</v>
      </c>
      <c r="DF45" s="136">
        <v>15</v>
      </c>
      <c r="DG45" s="136">
        <v>2.7989999999999999</v>
      </c>
      <c r="DH45" s="136">
        <v>1.4</v>
      </c>
      <c r="DI45" s="136">
        <v>1.2</v>
      </c>
      <c r="DJ45" s="136">
        <v>2.2000000000000002</v>
      </c>
      <c r="DK45" s="136">
        <v>7.2</v>
      </c>
      <c r="DL45" s="136">
        <v>11.143700000000001</v>
      </c>
      <c r="DM45" s="136">
        <v>8</v>
      </c>
      <c r="DN45" s="136">
        <v>10.752689999999999</v>
      </c>
      <c r="DO45" s="136">
        <v>6.4</v>
      </c>
      <c r="DP45" s="136">
        <v>16.617789999999999</v>
      </c>
      <c r="DQ45" s="136">
        <v>3.6</v>
      </c>
      <c r="DR45" s="136">
        <v>6</v>
      </c>
      <c r="DS45" s="136">
        <v>3.3</v>
      </c>
      <c r="DT45" s="136">
        <v>1.5</v>
      </c>
      <c r="DU45" s="136">
        <v>5.6</v>
      </c>
      <c r="DV45" s="136">
        <v>5</v>
      </c>
      <c r="DW45" s="136">
        <v>5.5</v>
      </c>
      <c r="DX45" s="136">
        <v>5.7</v>
      </c>
      <c r="DY45" s="136">
        <v>3.5</v>
      </c>
      <c r="DZ45" s="136">
        <v>2.5</v>
      </c>
      <c r="EA45" s="136">
        <v>10</v>
      </c>
      <c r="EB45" s="136">
        <v>12.218959999999999</v>
      </c>
      <c r="EC45" s="136">
        <v>16.813289999999999</v>
      </c>
      <c r="ED45" s="136">
        <v>19.550339999999998</v>
      </c>
      <c r="EE45" s="136">
        <v>37.57996</v>
      </c>
      <c r="EF45" s="136">
        <v>19.908080000000002</v>
      </c>
      <c r="EG45" s="136">
        <v>8.33</v>
      </c>
      <c r="EH45" s="136">
        <v>9.6</v>
      </c>
      <c r="EI45" s="136">
        <v>10.752689999999999</v>
      </c>
      <c r="EJ45" s="136">
        <v>15.640269999999999</v>
      </c>
      <c r="EK45" s="136">
        <v>7</v>
      </c>
      <c r="EL45" s="136">
        <v>9</v>
      </c>
      <c r="EM45" s="136">
        <v>0.54</v>
      </c>
      <c r="EN45" s="136">
        <v>1.05</v>
      </c>
      <c r="EO45" s="136">
        <v>0</v>
      </c>
      <c r="EP45" s="136">
        <v>0</v>
      </c>
      <c r="EQ45" s="136">
        <v>0</v>
      </c>
      <c r="ER45" s="136">
        <v>0</v>
      </c>
      <c r="ES45" s="136">
        <v>0</v>
      </c>
      <c r="ET45" s="136">
        <v>0</v>
      </c>
      <c r="EU45" s="136">
        <v>17.757000000000001</v>
      </c>
      <c r="EV45" s="136">
        <v>58.4</v>
      </c>
      <c r="EW45" s="136"/>
      <c r="EX45" s="136"/>
      <c r="EY45" s="136">
        <v>23.140999999999998</v>
      </c>
      <c r="EZ45" s="136"/>
      <c r="FA45" s="133">
        <v>3.8</v>
      </c>
      <c r="FB45" s="133">
        <v>5.5</v>
      </c>
      <c r="FC45" s="133">
        <v>15.249266860000001</v>
      </c>
      <c r="FD45" s="133">
        <v>9.4499999999999993</v>
      </c>
      <c r="FE45" s="136">
        <v>11.358748780000001</v>
      </c>
      <c r="FF45" s="136">
        <v>27</v>
      </c>
      <c r="FG45" s="136">
        <v>18</v>
      </c>
      <c r="FH45" s="136">
        <v>7.5</v>
      </c>
      <c r="FI45" s="136">
        <v>0</v>
      </c>
      <c r="FJ45" s="136">
        <v>0</v>
      </c>
      <c r="FK45" s="133">
        <v>7132.00083</v>
      </c>
      <c r="FL45" s="133"/>
      <c r="FM45" s="133"/>
      <c r="FN45" s="133">
        <v>7179.9790599999988</v>
      </c>
      <c r="FO45" s="133">
        <v>7179.9790599999988</v>
      </c>
      <c r="FP45" s="133">
        <v>3555.1811699999994</v>
      </c>
      <c r="FQ45" s="133">
        <v>3314.8198899999998</v>
      </c>
      <c r="FR45" s="133">
        <v>0</v>
      </c>
      <c r="FS45" s="133">
        <v>309.97800000000001</v>
      </c>
      <c r="FT45" s="133">
        <v>3555.1811699999994</v>
      </c>
      <c r="FU45" s="133">
        <v>2879.3044099999997</v>
      </c>
      <c r="FV45" s="133">
        <v>0</v>
      </c>
      <c r="FW45" s="133">
        <v>309.97800000000001</v>
      </c>
      <c r="FX45" s="133">
        <v>6744.4635799999987</v>
      </c>
      <c r="FY45" s="133">
        <v>0</v>
      </c>
      <c r="FZ45" s="133">
        <v>435.51547999999997</v>
      </c>
      <c r="GA45" s="133">
        <v>0</v>
      </c>
      <c r="GB45" s="133"/>
      <c r="GC45" s="133">
        <v>435.51547999999997</v>
      </c>
    </row>
    <row r="46" spans="1:185" ht="12.75" x14ac:dyDescent="0.2">
      <c r="A46" s="376"/>
      <c r="B46" s="342" t="str">
        <f>+UPPER(TEXT([1]SINAC!$B$4,"DDD"))</f>
        <v>JUE</v>
      </c>
      <c r="C46" s="71">
        <v>0.875</v>
      </c>
      <c r="D46" s="133">
        <v>606.06573000000003</v>
      </c>
      <c r="E46" s="133">
        <v>193.12809999999999</v>
      </c>
      <c r="F46" s="133"/>
      <c r="G46" s="133">
        <v>122.81547</v>
      </c>
      <c r="H46" s="133">
        <v>76.263339999999999</v>
      </c>
      <c r="I46" s="133">
        <v>65.984009999999998</v>
      </c>
      <c r="J46" s="133">
        <v>67.593350000000001</v>
      </c>
      <c r="K46" s="133">
        <v>27.49391</v>
      </c>
      <c r="L46" s="133">
        <v>0.6</v>
      </c>
      <c r="M46" s="133"/>
      <c r="N46" s="133"/>
      <c r="O46" s="133"/>
      <c r="P46" s="133"/>
      <c r="Q46" s="133">
        <v>149.11167</v>
      </c>
      <c r="R46" s="133">
        <v>149.11167</v>
      </c>
      <c r="S46" s="133">
        <v>149.11167</v>
      </c>
      <c r="T46" s="133">
        <v>0</v>
      </c>
      <c r="U46" s="133">
        <v>0</v>
      </c>
      <c r="V46" s="133">
        <v>55.1</v>
      </c>
      <c r="W46" s="133">
        <v>73.019549999999995</v>
      </c>
      <c r="X46" s="133">
        <v>16.95936</v>
      </c>
      <c r="Y46" s="133">
        <v>87.870279999999994</v>
      </c>
      <c r="Z46" s="133">
        <v>98</v>
      </c>
      <c r="AA46" s="133">
        <v>36.466239999999999</v>
      </c>
      <c r="AB46" s="133">
        <v>3.8533499999999998</v>
      </c>
      <c r="AC46" s="133">
        <v>4.1034499999999996</v>
      </c>
      <c r="AD46" s="133">
        <v>43.80059</v>
      </c>
      <c r="AE46" s="133">
        <v>3.2822300000000002</v>
      </c>
      <c r="AF46" s="133">
        <v>3.0992700000000002</v>
      </c>
      <c r="AG46" s="133"/>
      <c r="AH46" s="133"/>
      <c r="AI46" s="133"/>
      <c r="AJ46" s="133"/>
      <c r="AK46" s="133"/>
      <c r="AL46" s="133"/>
      <c r="AM46" s="133">
        <v>85</v>
      </c>
      <c r="AN46" s="133"/>
      <c r="AO46" s="133">
        <v>259.59433000000001</v>
      </c>
      <c r="AP46" s="133">
        <v>77.948049999999995</v>
      </c>
      <c r="AQ46" s="133">
        <v>8</v>
      </c>
      <c r="AR46" s="133">
        <v>5.67</v>
      </c>
      <c r="AS46" s="133"/>
      <c r="AT46" s="133">
        <v>0</v>
      </c>
      <c r="AU46" s="133">
        <v>110.41591</v>
      </c>
      <c r="AV46" s="133">
        <v>3.8466300000000002</v>
      </c>
      <c r="AW46" s="133"/>
      <c r="AX46" s="133">
        <v>0</v>
      </c>
      <c r="AY46" s="133">
        <v>95</v>
      </c>
      <c r="AZ46" s="133"/>
      <c r="BA46" s="133"/>
      <c r="BB46" s="133"/>
      <c r="BC46" s="133"/>
      <c r="BD46" s="133"/>
      <c r="BE46" s="133"/>
      <c r="BF46" s="133"/>
      <c r="BG46" s="133">
        <v>178.52956</v>
      </c>
      <c r="BH46" s="133">
        <v>178.52956</v>
      </c>
      <c r="BI46" s="133">
        <v>178.52956</v>
      </c>
      <c r="BJ46" s="133">
        <v>267.79433</v>
      </c>
      <c r="BK46" s="133">
        <v>69.971130000000002</v>
      </c>
      <c r="BL46" s="133">
        <v>34.985570000000003</v>
      </c>
      <c r="BM46" s="133">
        <v>0</v>
      </c>
      <c r="BN46" s="133">
        <v>68.17</v>
      </c>
      <c r="BO46" s="133">
        <v>60.96</v>
      </c>
      <c r="BP46" s="133">
        <v>10.87</v>
      </c>
      <c r="BQ46" s="133">
        <v>2.88</v>
      </c>
      <c r="BR46" s="133">
        <v>6.8787000000000003</v>
      </c>
      <c r="BS46" s="133">
        <v>15.021509999999999</v>
      </c>
      <c r="BT46" s="133">
        <v>120.52668</v>
      </c>
      <c r="BU46" s="133"/>
      <c r="BV46" s="133"/>
      <c r="BW46" s="133"/>
      <c r="BX46" s="133"/>
      <c r="BY46" s="133">
        <v>75.632869999999997</v>
      </c>
      <c r="BZ46" s="133"/>
      <c r="CA46" s="133">
        <v>194.44479000000001</v>
      </c>
      <c r="CB46" s="133">
        <v>194.44479000000001</v>
      </c>
      <c r="CC46" s="133">
        <v>194.44479000000001</v>
      </c>
      <c r="CD46" s="133">
        <v>291.66717999999997</v>
      </c>
      <c r="CE46" s="133">
        <v>209.70738</v>
      </c>
      <c r="CF46" s="133">
        <v>104.85369</v>
      </c>
      <c r="CG46" s="133">
        <v>484.31378000000001</v>
      </c>
      <c r="CH46" s="133">
        <v>3.2402199999999999</v>
      </c>
      <c r="CI46" s="133">
        <v>170</v>
      </c>
      <c r="CJ46" s="133">
        <v>170</v>
      </c>
      <c r="CK46" s="133">
        <v>217.19309000000001</v>
      </c>
      <c r="CL46" s="133">
        <v>189.51328000000001</v>
      </c>
      <c r="CM46" s="133">
        <v>94.756640000000004</v>
      </c>
      <c r="CN46" s="133"/>
      <c r="CO46" s="133"/>
      <c r="CP46" s="133"/>
      <c r="CQ46" s="133"/>
      <c r="CR46" s="133"/>
      <c r="CS46" s="133"/>
      <c r="CT46" s="133"/>
      <c r="CU46" s="133">
        <v>71.748009999999994</v>
      </c>
      <c r="CV46" s="133">
        <v>85.482579999999999</v>
      </c>
      <c r="CW46" s="133">
        <v>15.56043</v>
      </c>
      <c r="CX46" s="133">
        <v>60.427019999999999</v>
      </c>
      <c r="CY46" s="133">
        <v>6.39</v>
      </c>
      <c r="CZ46" s="133">
        <v>0</v>
      </c>
      <c r="DA46" s="133"/>
      <c r="DB46" s="133"/>
      <c r="DC46" s="133">
        <v>30</v>
      </c>
      <c r="DD46" s="133"/>
      <c r="DE46" s="133">
        <v>13</v>
      </c>
      <c r="DF46" s="133">
        <v>15</v>
      </c>
      <c r="DG46" s="133">
        <v>2.7989999999999999</v>
      </c>
      <c r="DH46" s="133">
        <v>1.4</v>
      </c>
      <c r="DI46" s="133">
        <v>1.2</v>
      </c>
      <c r="DJ46" s="133">
        <v>2.2000000000000002</v>
      </c>
      <c r="DK46" s="133">
        <v>7.2</v>
      </c>
      <c r="DL46" s="133">
        <v>11.143700000000001</v>
      </c>
      <c r="DM46" s="133">
        <v>8</v>
      </c>
      <c r="DN46" s="133">
        <v>10.752689999999999</v>
      </c>
      <c r="DO46" s="133">
        <v>6.4</v>
      </c>
      <c r="DP46" s="133">
        <v>16.617789999999999</v>
      </c>
      <c r="DQ46" s="133">
        <v>3.6</v>
      </c>
      <c r="DR46" s="133">
        <v>6</v>
      </c>
      <c r="DS46" s="133">
        <v>3.3</v>
      </c>
      <c r="DT46" s="133">
        <v>1.5</v>
      </c>
      <c r="DU46" s="133">
        <v>5.6</v>
      </c>
      <c r="DV46" s="133">
        <v>5</v>
      </c>
      <c r="DW46" s="133">
        <v>5.5</v>
      </c>
      <c r="DX46" s="133">
        <v>5.7</v>
      </c>
      <c r="DY46" s="133">
        <v>3.5</v>
      </c>
      <c r="DZ46" s="133">
        <v>2.5</v>
      </c>
      <c r="EA46" s="133">
        <v>10</v>
      </c>
      <c r="EB46" s="133">
        <v>12.218959999999999</v>
      </c>
      <c r="EC46" s="133">
        <v>16.813289999999999</v>
      </c>
      <c r="ED46" s="133">
        <v>19.550339999999998</v>
      </c>
      <c r="EE46" s="133">
        <v>37.57996</v>
      </c>
      <c r="EF46" s="133">
        <v>19.908080000000002</v>
      </c>
      <c r="EG46" s="133">
        <v>8.33</v>
      </c>
      <c r="EH46" s="133">
        <v>9.6</v>
      </c>
      <c r="EI46" s="133">
        <v>10.752689999999999</v>
      </c>
      <c r="EJ46" s="133">
        <v>15.640269999999999</v>
      </c>
      <c r="EK46" s="133">
        <v>7</v>
      </c>
      <c r="EL46" s="133">
        <v>9</v>
      </c>
      <c r="EM46" s="133">
        <v>0.54</v>
      </c>
      <c r="EN46" s="133">
        <v>1.05</v>
      </c>
      <c r="EO46" s="133">
        <v>0</v>
      </c>
      <c r="EP46" s="133">
        <v>0</v>
      </c>
      <c r="EQ46" s="133">
        <v>0</v>
      </c>
      <c r="ER46" s="133">
        <v>0</v>
      </c>
      <c r="ES46" s="133">
        <v>0</v>
      </c>
      <c r="ET46" s="133">
        <v>0</v>
      </c>
      <c r="EU46" s="133">
        <v>16.954999999999998</v>
      </c>
      <c r="EV46" s="133">
        <v>57.6</v>
      </c>
      <c r="EW46" s="133"/>
      <c r="EX46" s="133"/>
      <c r="EY46" s="133">
        <v>22.373999999999999</v>
      </c>
      <c r="EZ46" s="133"/>
      <c r="FA46" s="133">
        <v>3.5</v>
      </c>
      <c r="FB46" s="133">
        <v>5.5</v>
      </c>
      <c r="FC46" s="133">
        <v>15.249266860000001</v>
      </c>
      <c r="FD46" s="133">
        <v>9.5299999999999994</v>
      </c>
      <c r="FE46" s="133">
        <v>11.358748780000001</v>
      </c>
      <c r="FF46" s="133">
        <v>27</v>
      </c>
      <c r="FG46" s="133">
        <v>18</v>
      </c>
      <c r="FH46" s="133">
        <v>7.5</v>
      </c>
      <c r="FI46" s="133">
        <v>0</v>
      </c>
      <c r="FJ46" s="133">
        <v>0</v>
      </c>
      <c r="FK46" s="133">
        <v>7094.7954099999997</v>
      </c>
      <c r="FL46" s="133"/>
      <c r="FM46" s="133"/>
      <c r="FN46" s="133">
        <v>7148.6010699999988</v>
      </c>
      <c r="FO46" s="133">
        <v>7148.6010699999988</v>
      </c>
      <c r="FP46" s="133">
        <v>3555.2293499999996</v>
      </c>
      <c r="FQ46" s="133">
        <v>3298.4627199999995</v>
      </c>
      <c r="FR46" s="133">
        <v>0</v>
      </c>
      <c r="FS46" s="133">
        <v>294.90900000000005</v>
      </c>
      <c r="FT46" s="133">
        <v>3555.2293499999996</v>
      </c>
      <c r="FU46" s="133">
        <v>2880.6311699999997</v>
      </c>
      <c r="FV46" s="133">
        <v>0</v>
      </c>
      <c r="FW46" s="133">
        <v>294.90900000000005</v>
      </c>
      <c r="FX46" s="133">
        <v>6730.7695199999989</v>
      </c>
      <c r="FY46" s="133">
        <v>0</v>
      </c>
      <c r="FZ46" s="133">
        <v>417.83154999999994</v>
      </c>
      <c r="GA46" s="133">
        <v>0</v>
      </c>
      <c r="GB46" s="133"/>
      <c r="GC46" s="133">
        <v>417.83154999999994</v>
      </c>
    </row>
    <row r="47" spans="1:185" ht="12.75" x14ac:dyDescent="0.2">
      <c r="A47" s="376"/>
      <c r="B47" s="342" t="str">
        <f>+UPPER(TEXT([1]SINAC!$B$4,"DDD"))</f>
        <v>JUE</v>
      </c>
      <c r="C47" s="71">
        <v>0.89583333333333337</v>
      </c>
      <c r="D47" s="133">
        <v>606.06573000000003</v>
      </c>
      <c r="E47" s="133">
        <v>193.12809999999999</v>
      </c>
      <c r="F47" s="133"/>
      <c r="G47" s="133">
        <v>125.74370999999999</v>
      </c>
      <c r="H47" s="133">
        <v>76.263339999999999</v>
      </c>
      <c r="I47" s="133">
        <v>65.984009999999998</v>
      </c>
      <c r="J47" s="133">
        <v>67.593350000000001</v>
      </c>
      <c r="K47" s="133">
        <v>27.49391</v>
      </c>
      <c r="L47" s="133">
        <v>0.6</v>
      </c>
      <c r="M47" s="133"/>
      <c r="N47" s="133"/>
      <c r="O47" s="133"/>
      <c r="P47" s="133"/>
      <c r="Q47" s="133">
        <v>149.11167</v>
      </c>
      <c r="R47" s="133">
        <v>149.11167</v>
      </c>
      <c r="S47" s="133">
        <v>149.11167</v>
      </c>
      <c r="T47" s="133">
        <v>0</v>
      </c>
      <c r="U47" s="133">
        <v>0</v>
      </c>
      <c r="V47" s="133">
        <v>48.7</v>
      </c>
      <c r="W47" s="133">
        <v>73.019549999999995</v>
      </c>
      <c r="X47" s="133">
        <v>16.95936</v>
      </c>
      <c r="Y47" s="133">
        <v>87.870279999999994</v>
      </c>
      <c r="Z47" s="133">
        <v>98</v>
      </c>
      <c r="AA47" s="133">
        <v>36.466239999999999</v>
      </c>
      <c r="AB47" s="133">
        <v>3.8533499999999998</v>
      </c>
      <c r="AC47" s="133">
        <v>4.1034499999999996</v>
      </c>
      <c r="AD47" s="133">
        <v>43.80059</v>
      </c>
      <c r="AE47" s="133">
        <v>3.2822300000000002</v>
      </c>
      <c r="AF47" s="133">
        <v>3.0992700000000002</v>
      </c>
      <c r="AG47" s="133"/>
      <c r="AH47" s="133"/>
      <c r="AI47" s="133"/>
      <c r="AJ47" s="133"/>
      <c r="AK47" s="133"/>
      <c r="AL47" s="133"/>
      <c r="AM47" s="133">
        <v>85</v>
      </c>
      <c r="AN47" s="133"/>
      <c r="AO47" s="133">
        <v>211.19035</v>
      </c>
      <c r="AP47" s="133">
        <v>77.948049999999995</v>
      </c>
      <c r="AQ47" s="133">
        <v>8</v>
      </c>
      <c r="AR47" s="133">
        <v>5.67</v>
      </c>
      <c r="AS47" s="133"/>
      <c r="AT47" s="133">
        <v>0</v>
      </c>
      <c r="AU47" s="133">
        <v>110.41591</v>
      </c>
      <c r="AV47" s="133">
        <v>3.8466300000000002</v>
      </c>
      <c r="AW47" s="133"/>
      <c r="AX47" s="133">
        <v>0</v>
      </c>
      <c r="AY47" s="133">
        <v>95</v>
      </c>
      <c r="AZ47" s="133"/>
      <c r="BA47" s="133"/>
      <c r="BB47" s="133"/>
      <c r="BC47" s="133"/>
      <c r="BD47" s="133"/>
      <c r="BE47" s="133"/>
      <c r="BF47" s="133"/>
      <c r="BG47" s="133">
        <v>178.52956</v>
      </c>
      <c r="BH47" s="133">
        <v>178.52956</v>
      </c>
      <c r="BI47" s="133">
        <v>178.52956</v>
      </c>
      <c r="BJ47" s="133">
        <v>267.79433</v>
      </c>
      <c r="BK47" s="133">
        <v>69.971130000000002</v>
      </c>
      <c r="BL47" s="133">
        <v>34.985570000000003</v>
      </c>
      <c r="BM47" s="133">
        <v>0</v>
      </c>
      <c r="BN47" s="133">
        <v>63.22</v>
      </c>
      <c r="BO47" s="133">
        <v>58.95</v>
      </c>
      <c r="BP47" s="133">
        <v>9.77</v>
      </c>
      <c r="BQ47" s="133">
        <v>2.41</v>
      </c>
      <c r="BR47" s="133">
        <v>6.8787000000000003</v>
      </c>
      <c r="BS47" s="133">
        <v>15.021509999999999</v>
      </c>
      <c r="BT47" s="133">
        <v>95.824389999999994</v>
      </c>
      <c r="BU47" s="133"/>
      <c r="BV47" s="133"/>
      <c r="BW47" s="133"/>
      <c r="BX47" s="133"/>
      <c r="BY47" s="133">
        <v>69.644440000000003</v>
      </c>
      <c r="BZ47" s="133"/>
      <c r="CA47" s="133">
        <v>194.44479000000001</v>
      </c>
      <c r="CB47" s="133">
        <v>194.44479000000001</v>
      </c>
      <c r="CC47" s="133">
        <v>194.44479000000001</v>
      </c>
      <c r="CD47" s="133">
        <v>291.66717999999997</v>
      </c>
      <c r="CE47" s="133">
        <v>209.70738</v>
      </c>
      <c r="CF47" s="133">
        <v>104.85369</v>
      </c>
      <c r="CG47" s="133">
        <v>297.03660000000002</v>
      </c>
      <c r="CH47" s="133">
        <v>3.2402199999999999</v>
      </c>
      <c r="CI47" s="133">
        <v>170</v>
      </c>
      <c r="CJ47" s="133">
        <v>170</v>
      </c>
      <c r="CK47" s="133">
        <v>217.19309000000001</v>
      </c>
      <c r="CL47" s="133">
        <v>189.51328000000001</v>
      </c>
      <c r="CM47" s="133">
        <v>94.756640000000004</v>
      </c>
      <c r="CN47" s="133"/>
      <c r="CO47" s="133"/>
      <c r="CP47" s="133"/>
      <c r="CQ47" s="133"/>
      <c r="CR47" s="133"/>
      <c r="CS47" s="133"/>
      <c r="CT47" s="133"/>
      <c r="CU47" s="133">
        <v>68.819760000000002</v>
      </c>
      <c r="CV47" s="133">
        <v>26.347190000000001</v>
      </c>
      <c r="CW47" s="133">
        <v>15.56043</v>
      </c>
      <c r="CX47" s="133">
        <v>60.427019999999999</v>
      </c>
      <c r="CY47" s="133">
        <v>6.39</v>
      </c>
      <c r="CZ47" s="133">
        <v>347.58791000000002</v>
      </c>
      <c r="DA47" s="133"/>
      <c r="DB47" s="133"/>
      <c r="DC47" s="133">
        <v>30</v>
      </c>
      <c r="DD47" s="133"/>
      <c r="DE47" s="133">
        <v>13</v>
      </c>
      <c r="DF47" s="133">
        <v>15</v>
      </c>
      <c r="DG47" s="133">
        <v>2.7989999999999999</v>
      </c>
      <c r="DH47" s="133">
        <v>1.4</v>
      </c>
      <c r="DI47" s="133">
        <v>1.2</v>
      </c>
      <c r="DJ47" s="133">
        <v>2.2000000000000002</v>
      </c>
      <c r="DK47" s="133">
        <v>7.2</v>
      </c>
      <c r="DL47" s="133">
        <v>11.143700000000001</v>
      </c>
      <c r="DM47" s="133">
        <v>8</v>
      </c>
      <c r="DN47" s="133">
        <v>10.752689999999999</v>
      </c>
      <c r="DO47" s="133">
        <v>6.4</v>
      </c>
      <c r="DP47" s="133">
        <v>16.617789999999999</v>
      </c>
      <c r="DQ47" s="133">
        <v>3.6</v>
      </c>
      <c r="DR47" s="133">
        <v>6</v>
      </c>
      <c r="DS47" s="133">
        <v>3.3</v>
      </c>
      <c r="DT47" s="133">
        <v>1.5</v>
      </c>
      <c r="DU47" s="133">
        <v>5.6</v>
      </c>
      <c r="DV47" s="133">
        <v>5</v>
      </c>
      <c r="DW47" s="133">
        <v>5.5</v>
      </c>
      <c r="DX47" s="133">
        <v>5.7</v>
      </c>
      <c r="DY47" s="133">
        <v>3.5</v>
      </c>
      <c r="DZ47" s="133">
        <v>2.5</v>
      </c>
      <c r="EA47" s="133">
        <v>10</v>
      </c>
      <c r="EB47" s="133">
        <v>12.218959999999999</v>
      </c>
      <c r="EC47" s="133">
        <v>16.813289999999999</v>
      </c>
      <c r="ED47" s="133">
        <v>19.550339999999998</v>
      </c>
      <c r="EE47" s="133">
        <v>37.57996</v>
      </c>
      <c r="EF47" s="133">
        <v>6.1360099999999997</v>
      </c>
      <c r="EG47" s="133">
        <v>8.33</v>
      </c>
      <c r="EH47" s="133">
        <v>9.6</v>
      </c>
      <c r="EI47" s="133">
        <v>10.752689999999999</v>
      </c>
      <c r="EJ47" s="133">
        <v>15.640269999999999</v>
      </c>
      <c r="EK47" s="133">
        <v>7</v>
      </c>
      <c r="EL47" s="133">
        <v>9</v>
      </c>
      <c r="EM47" s="133">
        <v>0.54</v>
      </c>
      <c r="EN47" s="133">
        <v>1.05</v>
      </c>
      <c r="EO47" s="133">
        <v>0</v>
      </c>
      <c r="EP47" s="133">
        <v>0</v>
      </c>
      <c r="EQ47" s="133">
        <v>0</v>
      </c>
      <c r="ER47" s="133">
        <v>0</v>
      </c>
      <c r="ES47" s="133">
        <v>0</v>
      </c>
      <c r="ET47" s="133">
        <v>0</v>
      </c>
      <c r="EU47" s="133">
        <v>16.157</v>
      </c>
      <c r="EV47" s="133">
        <v>55.7</v>
      </c>
      <c r="EW47" s="133"/>
      <c r="EX47" s="133"/>
      <c r="EY47" s="133">
        <v>22.08</v>
      </c>
      <c r="EZ47" s="133"/>
      <c r="FA47" s="133">
        <v>3.4</v>
      </c>
      <c r="FB47" s="133">
        <v>5.5</v>
      </c>
      <c r="FC47" s="133">
        <v>15.249266860000001</v>
      </c>
      <c r="FD47" s="133">
        <v>9.81</v>
      </c>
      <c r="FE47" s="133">
        <v>11.358748780000001</v>
      </c>
      <c r="FF47" s="133">
        <v>27</v>
      </c>
      <c r="FG47" s="133">
        <v>18</v>
      </c>
      <c r="FH47" s="133">
        <v>7.5</v>
      </c>
      <c r="FI47" s="133">
        <v>0</v>
      </c>
      <c r="FJ47" s="133">
        <v>0</v>
      </c>
      <c r="FK47" s="133">
        <v>7072.99136</v>
      </c>
      <c r="FL47" s="133"/>
      <c r="FM47" s="133"/>
      <c r="FN47" s="133">
        <v>7138.9876299999987</v>
      </c>
      <c r="FO47" s="133">
        <v>7138.9876299999987</v>
      </c>
      <c r="FP47" s="133">
        <v>3555.2293499999996</v>
      </c>
      <c r="FQ47" s="133">
        <v>3306.7712799999995</v>
      </c>
      <c r="FR47" s="133">
        <v>0</v>
      </c>
      <c r="FS47" s="133">
        <v>276.98700000000002</v>
      </c>
      <c r="FT47" s="133">
        <v>3555.2293499999996</v>
      </c>
      <c r="FU47" s="133">
        <v>2919.6304500000001</v>
      </c>
      <c r="FV47" s="133">
        <v>0</v>
      </c>
      <c r="FW47" s="133">
        <v>276.98700000000002</v>
      </c>
      <c r="FX47" s="133">
        <v>6751.8468000000003</v>
      </c>
      <c r="FY47" s="133">
        <v>0</v>
      </c>
      <c r="FZ47" s="133">
        <v>387.14082999999999</v>
      </c>
      <c r="GA47" s="133">
        <v>0</v>
      </c>
      <c r="GB47" s="133"/>
      <c r="GC47" s="133">
        <v>387.14082999999999</v>
      </c>
    </row>
    <row r="48" spans="1:185" ht="12.75" x14ac:dyDescent="0.2">
      <c r="A48" s="376"/>
      <c r="B48" s="342" t="str">
        <f>+UPPER(TEXT([1]SINAC!$B$4,"DDD"))</f>
        <v>JUE</v>
      </c>
      <c r="C48" s="71">
        <v>0.91666666666666663</v>
      </c>
      <c r="D48" s="133">
        <v>606.06573000000003</v>
      </c>
      <c r="E48" s="133">
        <v>193.12809999999999</v>
      </c>
      <c r="F48" s="133"/>
      <c r="G48" s="133">
        <v>122.55228</v>
      </c>
      <c r="H48" s="133">
        <v>71.457560000000001</v>
      </c>
      <c r="I48" s="133">
        <v>65.984009999999998</v>
      </c>
      <c r="J48" s="133">
        <v>67.593350000000001</v>
      </c>
      <c r="K48" s="133">
        <v>27.49391</v>
      </c>
      <c r="L48" s="133">
        <v>0.6</v>
      </c>
      <c r="M48" s="133"/>
      <c r="N48" s="133"/>
      <c r="O48" s="133"/>
      <c r="P48" s="133"/>
      <c r="Q48" s="133">
        <v>149.11167</v>
      </c>
      <c r="R48" s="133">
        <v>149.11167</v>
      </c>
      <c r="S48" s="133">
        <v>149.11167</v>
      </c>
      <c r="T48" s="133">
        <v>0</v>
      </c>
      <c r="U48" s="133">
        <v>0</v>
      </c>
      <c r="V48" s="133">
        <v>44.4</v>
      </c>
      <c r="W48" s="133">
        <v>73.019549999999995</v>
      </c>
      <c r="X48" s="133">
        <v>16.95936</v>
      </c>
      <c r="Y48" s="133">
        <v>87.870279999999994</v>
      </c>
      <c r="Z48" s="133">
        <v>98</v>
      </c>
      <c r="AA48" s="133">
        <v>36.466239999999999</v>
      </c>
      <c r="AB48" s="133">
        <v>3.8533499999999998</v>
      </c>
      <c r="AC48" s="133">
        <v>4.1034499999999996</v>
      </c>
      <c r="AD48" s="133">
        <v>43.80059</v>
      </c>
      <c r="AE48" s="133">
        <v>3.2822300000000002</v>
      </c>
      <c r="AF48" s="133">
        <v>3.0992700000000002</v>
      </c>
      <c r="AG48" s="133"/>
      <c r="AH48" s="133"/>
      <c r="AI48" s="133"/>
      <c r="AJ48" s="133"/>
      <c r="AK48" s="133"/>
      <c r="AL48" s="133"/>
      <c r="AM48" s="133">
        <v>85</v>
      </c>
      <c r="AN48" s="133"/>
      <c r="AO48" s="133">
        <v>194.66920999999999</v>
      </c>
      <c r="AP48" s="133">
        <v>77.948049999999995</v>
      </c>
      <c r="AQ48" s="133">
        <v>8</v>
      </c>
      <c r="AR48" s="133">
        <v>5.67</v>
      </c>
      <c r="AS48" s="133"/>
      <c r="AT48" s="133">
        <v>0</v>
      </c>
      <c r="AU48" s="133">
        <v>110.41591</v>
      </c>
      <c r="AV48" s="133">
        <v>3.8466300000000002</v>
      </c>
      <c r="AW48" s="133"/>
      <c r="AX48" s="133">
        <v>0</v>
      </c>
      <c r="AY48" s="133">
        <v>95</v>
      </c>
      <c r="AZ48" s="133"/>
      <c r="BA48" s="133"/>
      <c r="BB48" s="133"/>
      <c r="BC48" s="133"/>
      <c r="BD48" s="133"/>
      <c r="BE48" s="133"/>
      <c r="BF48" s="133"/>
      <c r="BG48" s="133">
        <v>178.52956</v>
      </c>
      <c r="BH48" s="133">
        <v>178.52956</v>
      </c>
      <c r="BI48" s="133">
        <v>178.52956</v>
      </c>
      <c r="BJ48" s="133">
        <v>267.79433</v>
      </c>
      <c r="BK48" s="133">
        <v>69.971130000000002</v>
      </c>
      <c r="BL48" s="133">
        <v>34.985570000000003</v>
      </c>
      <c r="BM48" s="133">
        <v>0</v>
      </c>
      <c r="BN48" s="133">
        <v>63.22</v>
      </c>
      <c r="BO48" s="133">
        <v>58.95</v>
      </c>
      <c r="BP48" s="133">
        <v>9.77</v>
      </c>
      <c r="BQ48" s="133">
        <v>2.41</v>
      </c>
      <c r="BR48" s="133">
        <v>6.8787000000000003</v>
      </c>
      <c r="BS48" s="133">
        <v>15.021509999999999</v>
      </c>
      <c r="BT48" s="133">
        <v>99.792929999999998</v>
      </c>
      <c r="BU48" s="133"/>
      <c r="BV48" s="133"/>
      <c r="BW48" s="133"/>
      <c r="BX48" s="133"/>
      <c r="BY48" s="133">
        <v>65.878900000000002</v>
      </c>
      <c r="BZ48" s="133"/>
      <c r="CA48" s="133">
        <v>194.44479000000001</v>
      </c>
      <c r="CB48" s="133">
        <v>194.44479000000001</v>
      </c>
      <c r="CC48" s="133">
        <v>194.44479000000001</v>
      </c>
      <c r="CD48" s="133">
        <v>291.66717999999997</v>
      </c>
      <c r="CE48" s="133">
        <v>209.70738</v>
      </c>
      <c r="CF48" s="133">
        <v>104.85369</v>
      </c>
      <c r="CG48" s="133">
        <v>290.25250999999997</v>
      </c>
      <c r="CH48" s="133">
        <v>3.2402199999999999</v>
      </c>
      <c r="CI48" s="133">
        <v>170</v>
      </c>
      <c r="CJ48" s="133">
        <v>170</v>
      </c>
      <c r="CK48" s="133">
        <v>217.19309000000001</v>
      </c>
      <c r="CL48" s="133">
        <v>189.51328000000001</v>
      </c>
      <c r="CM48" s="133">
        <v>94.756640000000004</v>
      </c>
      <c r="CN48" s="133"/>
      <c r="CO48" s="133"/>
      <c r="CP48" s="133"/>
      <c r="CQ48" s="133"/>
      <c r="CR48" s="133"/>
      <c r="CS48" s="133"/>
      <c r="CT48" s="133"/>
      <c r="CU48" s="133">
        <v>72.011200000000002</v>
      </c>
      <c r="CV48" s="133">
        <v>16.261299999999999</v>
      </c>
      <c r="CW48" s="133">
        <v>15.56043</v>
      </c>
      <c r="CX48" s="133">
        <v>60.427019999999999</v>
      </c>
      <c r="CY48" s="133">
        <v>6.39</v>
      </c>
      <c r="CZ48" s="133">
        <v>337.88425000000001</v>
      </c>
      <c r="DA48" s="133"/>
      <c r="DB48" s="133"/>
      <c r="DC48" s="133">
        <v>30</v>
      </c>
      <c r="DD48" s="133"/>
      <c r="DE48" s="133">
        <v>13</v>
      </c>
      <c r="DF48" s="133">
        <v>15</v>
      </c>
      <c r="DG48" s="133">
        <v>2.7989999999999999</v>
      </c>
      <c r="DH48" s="133">
        <v>1.4</v>
      </c>
      <c r="DI48" s="133">
        <v>1.2</v>
      </c>
      <c r="DJ48" s="133">
        <v>2.2000000000000002</v>
      </c>
      <c r="DK48" s="133">
        <v>7.2</v>
      </c>
      <c r="DL48" s="133">
        <v>11.143700000000001</v>
      </c>
      <c r="DM48" s="133">
        <v>8</v>
      </c>
      <c r="DN48" s="133">
        <v>10.752689999999999</v>
      </c>
      <c r="DO48" s="133">
        <v>6.4</v>
      </c>
      <c r="DP48" s="133">
        <v>16.617789999999999</v>
      </c>
      <c r="DQ48" s="133">
        <v>3.6</v>
      </c>
      <c r="DR48" s="133">
        <v>6</v>
      </c>
      <c r="DS48" s="133">
        <v>3.3</v>
      </c>
      <c r="DT48" s="133">
        <v>1.5</v>
      </c>
      <c r="DU48" s="133">
        <v>5.6</v>
      </c>
      <c r="DV48" s="133">
        <v>5</v>
      </c>
      <c r="DW48" s="133">
        <v>5.5</v>
      </c>
      <c r="DX48" s="133">
        <v>5.7</v>
      </c>
      <c r="DY48" s="133">
        <v>3.5</v>
      </c>
      <c r="DZ48" s="133">
        <v>2.5</v>
      </c>
      <c r="EA48" s="133">
        <v>10</v>
      </c>
      <c r="EB48" s="133">
        <v>12.218959999999999</v>
      </c>
      <c r="EC48" s="133">
        <v>16.813289999999999</v>
      </c>
      <c r="ED48" s="133">
        <v>19.550339999999998</v>
      </c>
      <c r="EE48" s="133">
        <v>37.57996</v>
      </c>
      <c r="EF48" s="133">
        <v>3.7871000000000001</v>
      </c>
      <c r="EG48" s="133">
        <v>8.33</v>
      </c>
      <c r="EH48" s="133">
        <v>9.6</v>
      </c>
      <c r="EI48" s="133">
        <v>10.752689999999999</v>
      </c>
      <c r="EJ48" s="133">
        <v>15.640269999999999</v>
      </c>
      <c r="EK48" s="133">
        <v>7</v>
      </c>
      <c r="EL48" s="133">
        <v>9</v>
      </c>
      <c r="EM48" s="133">
        <v>0.54</v>
      </c>
      <c r="EN48" s="133">
        <v>1.05</v>
      </c>
      <c r="EO48" s="133">
        <v>0</v>
      </c>
      <c r="EP48" s="133">
        <v>0</v>
      </c>
      <c r="EQ48" s="133">
        <v>0</v>
      </c>
      <c r="ER48" s="133">
        <v>0</v>
      </c>
      <c r="ES48" s="133">
        <v>0</v>
      </c>
      <c r="ET48" s="133">
        <v>0</v>
      </c>
      <c r="EU48" s="133">
        <v>15.452999999999999</v>
      </c>
      <c r="EV48" s="133">
        <v>53.9</v>
      </c>
      <c r="EW48" s="133"/>
      <c r="EX48" s="133"/>
      <c r="EY48" s="133">
        <v>21.728000000000002</v>
      </c>
      <c r="EZ48" s="133"/>
      <c r="FA48" s="133">
        <v>3.2</v>
      </c>
      <c r="FB48" s="133">
        <v>5.5</v>
      </c>
      <c r="FC48" s="133">
        <v>15.249266860000001</v>
      </c>
      <c r="FD48" s="133">
        <v>9.8800000000000008</v>
      </c>
      <c r="FE48" s="133">
        <v>11.358748780000001</v>
      </c>
      <c r="FF48" s="133">
        <v>27</v>
      </c>
      <c r="FG48" s="133">
        <v>18</v>
      </c>
      <c r="FH48" s="133">
        <v>7.5</v>
      </c>
      <c r="FI48" s="133">
        <v>0</v>
      </c>
      <c r="FJ48" s="133">
        <v>0</v>
      </c>
      <c r="FK48" s="133">
        <v>7017.04781</v>
      </c>
      <c r="FL48" s="133"/>
      <c r="FM48" s="133"/>
      <c r="FN48" s="133">
        <v>7081.7851699999992</v>
      </c>
      <c r="FO48" s="133">
        <v>7081.7851699999992</v>
      </c>
      <c r="FP48" s="133">
        <v>3555.2293499999996</v>
      </c>
      <c r="FQ48" s="133">
        <v>3256.7248199999995</v>
      </c>
      <c r="FR48" s="133">
        <v>0</v>
      </c>
      <c r="FS48" s="133">
        <v>269.83100000000002</v>
      </c>
      <c r="FT48" s="133">
        <v>3555.2293499999996</v>
      </c>
      <c r="FU48" s="133">
        <v>2869.3809899999997</v>
      </c>
      <c r="FV48" s="133">
        <v>0</v>
      </c>
      <c r="FW48" s="133">
        <v>269.83100000000002</v>
      </c>
      <c r="FX48" s="133">
        <v>6694.4413399999994</v>
      </c>
      <c r="FY48" s="133">
        <v>0</v>
      </c>
      <c r="FZ48" s="133">
        <v>387.34382999999997</v>
      </c>
      <c r="GA48" s="133">
        <v>0</v>
      </c>
      <c r="GB48" s="133"/>
      <c r="GC48" s="133">
        <v>387.34382999999997</v>
      </c>
    </row>
    <row r="49" spans="1:226" ht="12.75" x14ac:dyDescent="0.2">
      <c r="A49" s="376"/>
      <c r="B49" s="342" t="str">
        <f>+UPPER(TEXT([1]SINAC!$B$4,"DDD"))</f>
        <v>JUE</v>
      </c>
      <c r="C49" s="71">
        <v>0.9375</v>
      </c>
      <c r="D49" s="133">
        <v>606.06573000000003</v>
      </c>
      <c r="E49" s="133">
        <v>193.12809999999999</v>
      </c>
      <c r="F49" s="133"/>
      <c r="G49" s="133">
        <v>100.30706000000001</v>
      </c>
      <c r="H49" s="133">
        <v>81.069109999999995</v>
      </c>
      <c r="I49" s="133">
        <v>65.984009999999998</v>
      </c>
      <c r="J49" s="133">
        <v>67.593350000000001</v>
      </c>
      <c r="K49" s="133">
        <v>27.49391</v>
      </c>
      <c r="L49" s="133">
        <v>0.6</v>
      </c>
      <c r="M49" s="133"/>
      <c r="N49" s="133"/>
      <c r="O49" s="133"/>
      <c r="P49" s="133"/>
      <c r="Q49" s="133">
        <v>149.11167</v>
      </c>
      <c r="R49" s="133">
        <v>149.11167</v>
      </c>
      <c r="S49" s="133">
        <v>149.11167</v>
      </c>
      <c r="T49" s="133">
        <v>0</v>
      </c>
      <c r="U49" s="133">
        <v>0</v>
      </c>
      <c r="V49" s="133">
        <v>45.7</v>
      </c>
      <c r="W49" s="133">
        <v>73.019549999999995</v>
      </c>
      <c r="X49" s="133">
        <v>16.95936</v>
      </c>
      <c r="Y49" s="133">
        <v>85</v>
      </c>
      <c r="Z49" s="133">
        <v>98</v>
      </c>
      <c r="AA49" s="133">
        <v>32.216009999999997</v>
      </c>
      <c r="AB49" s="133">
        <v>3.8533499999999998</v>
      </c>
      <c r="AC49" s="133">
        <v>4.1034499999999996</v>
      </c>
      <c r="AD49" s="133">
        <v>43.80059</v>
      </c>
      <c r="AE49" s="133">
        <v>3.2822300000000002</v>
      </c>
      <c r="AF49" s="133">
        <v>3.0992700000000002</v>
      </c>
      <c r="AG49" s="133"/>
      <c r="AH49" s="133"/>
      <c r="AI49" s="133"/>
      <c r="AJ49" s="133"/>
      <c r="AK49" s="133"/>
      <c r="AL49" s="133"/>
      <c r="AM49" s="133">
        <v>85</v>
      </c>
      <c r="AN49" s="133"/>
      <c r="AO49" s="133">
        <v>186.00042999999999</v>
      </c>
      <c r="AP49" s="133">
        <v>77.948049999999995</v>
      </c>
      <c r="AQ49" s="133">
        <v>8</v>
      </c>
      <c r="AR49" s="133">
        <v>5.67</v>
      </c>
      <c r="AS49" s="133"/>
      <c r="AT49" s="133">
        <v>0</v>
      </c>
      <c r="AU49" s="133">
        <v>110.41591</v>
      </c>
      <c r="AV49" s="133">
        <v>3.8466300000000002</v>
      </c>
      <c r="AW49" s="133"/>
      <c r="AX49" s="133">
        <v>0</v>
      </c>
      <c r="AY49" s="133">
        <v>95</v>
      </c>
      <c r="AZ49" s="133"/>
      <c r="BA49" s="133"/>
      <c r="BB49" s="133"/>
      <c r="BC49" s="133"/>
      <c r="BD49" s="133"/>
      <c r="BE49" s="133"/>
      <c r="BF49" s="133"/>
      <c r="BG49" s="133">
        <v>178.52956</v>
      </c>
      <c r="BH49" s="133">
        <v>178.52956</v>
      </c>
      <c r="BI49" s="133">
        <v>178.52956</v>
      </c>
      <c r="BJ49" s="133">
        <v>267.79433</v>
      </c>
      <c r="BK49" s="133">
        <v>69.971130000000002</v>
      </c>
      <c r="BL49" s="133">
        <v>34.985570000000003</v>
      </c>
      <c r="BM49" s="133">
        <v>0</v>
      </c>
      <c r="BN49" s="133">
        <v>57.29</v>
      </c>
      <c r="BO49" s="133">
        <v>55.6</v>
      </c>
      <c r="BP49" s="133">
        <v>8.6199999999999992</v>
      </c>
      <c r="BQ49" s="133">
        <v>1.98</v>
      </c>
      <c r="BR49" s="133">
        <v>6.8787000000000003</v>
      </c>
      <c r="BS49" s="133">
        <v>15.021509999999999</v>
      </c>
      <c r="BT49" s="133">
        <v>108.95465</v>
      </c>
      <c r="BU49" s="133"/>
      <c r="BV49" s="133"/>
      <c r="BW49" s="133"/>
      <c r="BX49" s="133"/>
      <c r="BY49" s="133">
        <v>64.692059999999998</v>
      </c>
      <c r="BZ49" s="133"/>
      <c r="CA49" s="133">
        <v>194.44479000000001</v>
      </c>
      <c r="CB49" s="133">
        <v>194.44479000000001</v>
      </c>
      <c r="CC49" s="133">
        <v>194.44479000000001</v>
      </c>
      <c r="CD49" s="133">
        <v>291.66717999999997</v>
      </c>
      <c r="CE49" s="133">
        <v>209.70738</v>
      </c>
      <c r="CF49" s="133">
        <v>104.85369</v>
      </c>
      <c r="CG49" s="133">
        <v>309.51274999999998</v>
      </c>
      <c r="CH49" s="133">
        <v>3.2402199999999999</v>
      </c>
      <c r="CI49" s="133">
        <v>170</v>
      </c>
      <c r="CJ49" s="133">
        <v>170</v>
      </c>
      <c r="CK49" s="133">
        <v>217.19309000000001</v>
      </c>
      <c r="CL49" s="133">
        <v>189.51328000000001</v>
      </c>
      <c r="CM49" s="133">
        <v>94.756640000000004</v>
      </c>
      <c r="CN49" s="133"/>
      <c r="CO49" s="133"/>
      <c r="CP49" s="133"/>
      <c r="CQ49" s="133"/>
      <c r="CR49" s="133"/>
      <c r="CS49" s="133"/>
      <c r="CT49" s="133"/>
      <c r="CU49" s="133">
        <v>0</v>
      </c>
      <c r="CV49" s="133">
        <v>17.147320000000001</v>
      </c>
      <c r="CW49" s="133">
        <v>15.56043</v>
      </c>
      <c r="CX49" s="133">
        <v>60.427019999999999</v>
      </c>
      <c r="CY49" s="133">
        <v>6.39</v>
      </c>
      <c r="CZ49" s="133">
        <v>336.9973</v>
      </c>
      <c r="DA49" s="133"/>
      <c r="DB49" s="133"/>
      <c r="DC49" s="133">
        <v>30</v>
      </c>
      <c r="DD49" s="133"/>
      <c r="DE49" s="133">
        <v>13</v>
      </c>
      <c r="DF49" s="133">
        <v>15</v>
      </c>
      <c r="DG49" s="133">
        <v>2.7989999999999999</v>
      </c>
      <c r="DH49" s="133">
        <v>1.4</v>
      </c>
      <c r="DI49" s="133">
        <v>1.2</v>
      </c>
      <c r="DJ49" s="133">
        <v>2.2000000000000002</v>
      </c>
      <c r="DK49" s="133">
        <v>7.2</v>
      </c>
      <c r="DL49" s="133">
        <v>11.143700000000001</v>
      </c>
      <c r="DM49" s="133">
        <v>8</v>
      </c>
      <c r="DN49" s="133">
        <v>10.752689999999999</v>
      </c>
      <c r="DO49" s="133">
        <v>6.4</v>
      </c>
      <c r="DP49" s="133">
        <v>16.617789999999999</v>
      </c>
      <c r="DQ49" s="133">
        <v>3.6</v>
      </c>
      <c r="DR49" s="133">
        <v>6</v>
      </c>
      <c r="DS49" s="133">
        <v>3.3</v>
      </c>
      <c r="DT49" s="133">
        <v>1.5</v>
      </c>
      <c r="DU49" s="133">
        <v>5.6</v>
      </c>
      <c r="DV49" s="133">
        <v>5</v>
      </c>
      <c r="DW49" s="133">
        <v>5.5</v>
      </c>
      <c r="DX49" s="133">
        <v>5.7</v>
      </c>
      <c r="DY49" s="133">
        <v>3.5</v>
      </c>
      <c r="DZ49" s="133">
        <v>2.5</v>
      </c>
      <c r="EA49" s="133">
        <v>10</v>
      </c>
      <c r="EB49" s="133">
        <v>12.218959999999999</v>
      </c>
      <c r="EC49" s="133">
        <v>16.813289999999999</v>
      </c>
      <c r="ED49" s="133">
        <v>19.550339999999998</v>
      </c>
      <c r="EE49" s="133">
        <v>37.57996</v>
      </c>
      <c r="EF49" s="133">
        <v>3.9934500000000002</v>
      </c>
      <c r="EG49" s="133">
        <v>8.33</v>
      </c>
      <c r="EH49" s="133">
        <v>9.6</v>
      </c>
      <c r="EI49" s="133">
        <v>10.752689999999999</v>
      </c>
      <c r="EJ49" s="133">
        <v>15.640269999999999</v>
      </c>
      <c r="EK49" s="133">
        <v>7</v>
      </c>
      <c r="EL49" s="133">
        <v>9</v>
      </c>
      <c r="EM49" s="133">
        <v>0.54</v>
      </c>
      <c r="EN49" s="133">
        <v>1.05</v>
      </c>
      <c r="EO49" s="133">
        <v>0</v>
      </c>
      <c r="EP49" s="133">
        <v>0</v>
      </c>
      <c r="EQ49" s="133">
        <v>0</v>
      </c>
      <c r="ER49" s="133">
        <v>0</v>
      </c>
      <c r="ES49" s="133">
        <v>0</v>
      </c>
      <c r="ET49" s="133">
        <v>0</v>
      </c>
      <c r="EU49" s="133">
        <v>15.013999999999999</v>
      </c>
      <c r="EV49" s="133">
        <v>51.9</v>
      </c>
      <c r="EW49" s="133"/>
      <c r="EX49" s="133"/>
      <c r="EY49" s="133">
        <v>21.396000000000001</v>
      </c>
      <c r="EZ49" s="133"/>
      <c r="FA49" s="133">
        <v>2.9</v>
      </c>
      <c r="FB49" s="133">
        <v>5.5</v>
      </c>
      <c r="FC49" s="133">
        <v>15.249266860000001</v>
      </c>
      <c r="FD49" s="133">
        <v>9.7947214099999993</v>
      </c>
      <c r="FE49" s="133">
        <v>11.358748780000001</v>
      </c>
      <c r="FF49" s="133">
        <v>27</v>
      </c>
      <c r="FG49" s="133">
        <v>18</v>
      </c>
      <c r="FH49" s="133">
        <v>7.5</v>
      </c>
      <c r="FI49" s="133">
        <v>0</v>
      </c>
      <c r="FJ49" s="133">
        <v>0</v>
      </c>
      <c r="FK49" s="133">
        <v>6931.0460700000003</v>
      </c>
      <c r="FL49" s="133"/>
      <c r="FM49" s="133"/>
      <c r="FN49" s="133">
        <v>6996.4605499999989</v>
      </c>
      <c r="FO49" s="133">
        <v>6996.4605499999989</v>
      </c>
      <c r="FP49" s="133">
        <v>3555.2293499999996</v>
      </c>
      <c r="FQ49" s="133">
        <v>3183.7311999999993</v>
      </c>
      <c r="FR49" s="133">
        <v>0</v>
      </c>
      <c r="FS49" s="133">
        <v>257.5</v>
      </c>
      <c r="FT49" s="133">
        <v>3555.2293499999996</v>
      </c>
      <c r="FU49" s="133">
        <v>2788.4124899999997</v>
      </c>
      <c r="FV49" s="133">
        <v>0</v>
      </c>
      <c r="FW49" s="133">
        <v>257.5</v>
      </c>
      <c r="FX49" s="133">
        <v>6601.1418399999993</v>
      </c>
      <c r="FY49" s="133">
        <v>0</v>
      </c>
      <c r="FZ49" s="133">
        <v>395.31870999999995</v>
      </c>
      <c r="GA49" s="133">
        <v>0</v>
      </c>
      <c r="GB49" s="133"/>
      <c r="GC49" s="133">
        <v>395.31870999999995</v>
      </c>
    </row>
    <row r="50" spans="1:226" ht="12.75" x14ac:dyDescent="0.2">
      <c r="A50" s="376"/>
      <c r="B50" s="342" t="str">
        <f>+UPPER(TEXT([1]SINAC!$B$4,"DDD"))</f>
        <v>JUE</v>
      </c>
      <c r="C50" s="71">
        <v>0.95833333333333337</v>
      </c>
      <c r="D50" s="133">
        <v>606.06573000000003</v>
      </c>
      <c r="E50" s="133">
        <v>193.12809999999999</v>
      </c>
      <c r="F50" s="133"/>
      <c r="G50" s="133">
        <v>125.54443000000001</v>
      </c>
      <c r="H50" s="133">
        <v>63.2577</v>
      </c>
      <c r="I50" s="133">
        <v>60.848149999999997</v>
      </c>
      <c r="J50" s="133">
        <v>62.332230000000003</v>
      </c>
      <c r="K50" s="133">
        <v>25.353919999999999</v>
      </c>
      <c r="L50" s="133">
        <v>0.6</v>
      </c>
      <c r="M50" s="133"/>
      <c r="N50" s="133"/>
      <c r="O50" s="133"/>
      <c r="P50" s="133"/>
      <c r="Q50" s="133">
        <v>149.11167</v>
      </c>
      <c r="R50" s="133">
        <v>149.11167</v>
      </c>
      <c r="S50" s="133">
        <v>149.11167</v>
      </c>
      <c r="T50" s="133">
        <v>0</v>
      </c>
      <c r="U50" s="133">
        <v>0</v>
      </c>
      <c r="V50" s="133">
        <v>44.6</v>
      </c>
      <c r="W50" s="133">
        <v>73.019549999999995</v>
      </c>
      <c r="X50" s="133">
        <v>16.95936</v>
      </c>
      <c r="Y50" s="133">
        <v>85</v>
      </c>
      <c r="Z50" s="133">
        <v>98</v>
      </c>
      <c r="AA50" s="133">
        <v>36.466239999999999</v>
      </c>
      <c r="AB50" s="133">
        <v>3.8533499999999998</v>
      </c>
      <c r="AC50" s="133">
        <v>4.1034499999999996</v>
      </c>
      <c r="AD50" s="133">
        <v>43.80059</v>
      </c>
      <c r="AE50" s="133">
        <v>3.2822300000000002</v>
      </c>
      <c r="AF50" s="133">
        <v>3.0992700000000002</v>
      </c>
      <c r="AG50" s="133"/>
      <c r="AH50" s="133"/>
      <c r="AI50" s="133"/>
      <c r="AJ50" s="133"/>
      <c r="AK50" s="133"/>
      <c r="AL50" s="133"/>
      <c r="AM50" s="133">
        <v>85</v>
      </c>
      <c r="AN50" s="133"/>
      <c r="AO50" s="133">
        <v>170.10801000000001</v>
      </c>
      <c r="AP50" s="133">
        <v>61.371879999999997</v>
      </c>
      <c r="AQ50" s="133">
        <v>8</v>
      </c>
      <c r="AR50" s="133">
        <v>4.5915100000000004</v>
      </c>
      <c r="AS50" s="133"/>
      <c r="AT50" s="133">
        <v>0</v>
      </c>
      <c r="AU50" s="133">
        <v>110.41591</v>
      </c>
      <c r="AV50" s="133">
        <v>3.8466300000000002</v>
      </c>
      <c r="AW50" s="133"/>
      <c r="AX50" s="133">
        <v>0</v>
      </c>
      <c r="AY50" s="133">
        <v>95</v>
      </c>
      <c r="AZ50" s="133"/>
      <c r="BA50" s="133"/>
      <c r="BB50" s="133"/>
      <c r="BC50" s="133"/>
      <c r="BD50" s="133"/>
      <c r="BE50" s="133"/>
      <c r="BF50" s="133"/>
      <c r="BG50" s="133">
        <v>178.51884999999999</v>
      </c>
      <c r="BH50" s="133">
        <v>178.51884999999999</v>
      </c>
      <c r="BI50" s="133">
        <v>178.51884999999999</v>
      </c>
      <c r="BJ50" s="133">
        <v>267.77828</v>
      </c>
      <c r="BK50" s="133">
        <v>69.971130000000002</v>
      </c>
      <c r="BL50" s="133">
        <v>34.985570000000003</v>
      </c>
      <c r="BM50" s="133">
        <v>0</v>
      </c>
      <c r="BN50" s="133">
        <v>57.29</v>
      </c>
      <c r="BO50" s="133">
        <v>55.6</v>
      </c>
      <c r="BP50" s="133">
        <v>8.6199999999999992</v>
      </c>
      <c r="BQ50" s="133">
        <v>1.98</v>
      </c>
      <c r="BR50" s="133">
        <v>6.8787000000000003</v>
      </c>
      <c r="BS50" s="133">
        <v>15.021509999999999</v>
      </c>
      <c r="BT50" s="133">
        <v>95.81174</v>
      </c>
      <c r="BU50" s="133"/>
      <c r="BV50" s="133"/>
      <c r="BW50" s="133"/>
      <c r="BX50" s="133"/>
      <c r="BY50" s="133">
        <v>60.677140000000001</v>
      </c>
      <c r="BZ50" s="133"/>
      <c r="CA50" s="133">
        <v>194.44479000000001</v>
      </c>
      <c r="CB50" s="133">
        <v>194.44479000000001</v>
      </c>
      <c r="CC50" s="133">
        <v>194.44479000000001</v>
      </c>
      <c r="CD50" s="133">
        <v>291.66717999999997</v>
      </c>
      <c r="CE50" s="133">
        <v>209.70738</v>
      </c>
      <c r="CF50" s="133">
        <v>104.85369</v>
      </c>
      <c r="CG50" s="133">
        <v>216.26776000000001</v>
      </c>
      <c r="CH50" s="133">
        <v>3.2402199999999999</v>
      </c>
      <c r="CI50" s="133">
        <v>170</v>
      </c>
      <c r="CJ50" s="133">
        <v>170</v>
      </c>
      <c r="CK50" s="133">
        <v>217.19309000000001</v>
      </c>
      <c r="CL50" s="133">
        <v>187.39834999999999</v>
      </c>
      <c r="CM50" s="133">
        <v>93.699179999999998</v>
      </c>
      <c r="CN50" s="133"/>
      <c r="CO50" s="133"/>
      <c r="CP50" s="133"/>
      <c r="CQ50" s="133"/>
      <c r="CR50" s="133"/>
      <c r="CS50" s="133"/>
      <c r="CT50" s="133"/>
      <c r="CU50" s="133">
        <v>0</v>
      </c>
      <c r="CV50" s="133">
        <v>16.261299999999999</v>
      </c>
      <c r="CW50" s="133">
        <v>15.56043</v>
      </c>
      <c r="CX50" s="133">
        <v>60.427019999999999</v>
      </c>
      <c r="CY50" s="133">
        <v>6.39</v>
      </c>
      <c r="CZ50" s="133">
        <v>322.80693000000002</v>
      </c>
      <c r="DA50" s="133"/>
      <c r="DB50" s="133"/>
      <c r="DC50" s="133">
        <v>30</v>
      </c>
      <c r="DD50" s="133"/>
      <c r="DE50" s="133">
        <v>13</v>
      </c>
      <c r="DF50" s="133">
        <v>15</v>
      </c>
      <c r="DG50" s="133">
        <v>2.7989999999999999</v>
      </c>
      <c r="DH50" s="133">
        <v>1.4</v>
      </c>
      <c r="DI50" s="133">
        <v>1.2</v>
      </c>
      <c r="DJ50" s="133">
        <v>2.2000000000000002</v>
      </c>
      <c r="DK50" s="133">
        <v>7.2</v>
      </c>
      <c r="DL50" s="133">
        <v>11.143700000000001</v>
      </c>
      <c r="DM50" s="133">
        <v>8</v>
      </c>
      <c r="DN50" s="133">
        <v>10.752689999999999</v>
      </c>
      <c r="DO50" s="133">
        <v>6.4</v>
      </c>
      <c r="DP50" s="133">
        <v>16.617789999999999</v>
      </c>
      <c r="DQ50" s="133">
        <v>3.6</v>
      </c>
      <c r="DR50" s="133">
        <v>6</v>
      </c>
      <c r="DS50" s="133">
        <v>3.3</v>
      </c>
      <c r="DT50" s="133">
        <v>1.5</v>
      </c>
      <c r="DU50" s="133">
        <v>5.6</v>
      </c>
      <c r="DV50" s="133">
        <v>5</v>
      </c>
      <c r="DW50" s="133">
        <v>5.5</v>
      </c>
      <c r="DX50" s="133">
        <v>5.7</v>
      </c>
      <c r="DY50" s="133">
        <v>3.5</v>
      </c>
      <c r="DZ50" s="133">
        <v>2.5</v>
      </c>
      <c r="EA50" s="133">
        <v>10</v>
      </c>
      <c r="EB50" s="133">
        <v>12.218959999999999</v>
      </c>
      <c r="EC50" s="133">
        <v>16.813289999999999</v>
      </c>
      <c r="ED50" s="133">
        <v>19.550339999999998</v>
      </c>
      <c r="EE50" s="133">
        <v>37.57996</v>
      </c>
      <c r="EF50" s="133">
        <v>3.7871000000000001</v>
      </c>
      <c r="EG50" s="133">
        <v>8.33</v>
      </c>
      <c r="EH50" s="133">
        <v>9.6</v>
      </c>
      <c r="EI50" s="133">
        <v>10.752689999999999</v>
      </c>
      <c r="EJ50" s="133">
        <v>15.640269999999999</v>
      </c>
      <c r="EK50" s="133">
        <v>7</v>
      </c>
      <c r="EL50" s="133">
        <v>9</v>
      </c>
      <c r="EM50" s="133">
        <v>0.54</v>
      </c>
      <c r="EN50" s="133">
        <v>1.05</v>
      </c>
      <c r="EO50" s="133">
        <v>0</v>
      </c>
      <c r="EP50" s="133">
        <v>0</v>
      </c>
      <c r="EQ50" s="133">
        <v>0</v>
      </c>
      <c r="ER50" s="133">
        <v>0</v>
      </c>
      <c r="ES50" s="133">
        <v>0</v>
      </c>
      <c r="ET50" s="133">
        <v>0</v>
      </c>
      <c r="EU50" s="133">
        <v>14.56</v>
      </c>
      <c r="EV50" s="133">
        <v>48.7</v>
      </c>
      <c r="EW50" s="133"/>
      <c r="EX50" s="133"/>
      <c r="EY50" s="133">
        <v>20.864000000000001</v>
      </c>
      <c r="EZ50" s="133"/>
      <c r="FA50" s="133">
        <v>2.7</v>
      </c>
      <c r="FB50" s="133">
        <v>5.5</v>
      </c>
      <c r="FC50" s="133">
        <v>15.249266860000001</v>
      </c>
      <c r="FD50" s="133">
        <v>9.8142717499999996</v>
      </c>
      <c r="FE50" s="133">
        <v>10.752688170000001</v>
      </c>
      <c r="FF50" s="133">
        <v>27</v>
      </c>
      <c r="FG50" s="133">
        <v>18</v>
      </c>
      <c r="FH50" s="133">
        <v>7.5</v>
      </c>
      <c r="FI50" s="133">
        <v>0</v>
      </c>
      <c r="FJ50" s="133">
        <v>0</v>
      </c>
      <c r="FK50" s="133">
        <v>6762.3882100000001</v>
      </c>
      <c r="FL50" s="133"/>
      <c r="FM50" s="133"/>
      <c r="FN50" s="133">
        <v>6827.8605599999992</v>
      </c>
      <c r="FO50" s="133">
        <v>6827.8605599999992</v>
      </c>
      <c r="FP50" s="133">
        <v>3552.0087799999992</v>
      </c>
      <c r="FQ50" s="133">
        <v>3023.6377799999996</v>
      </c>
      <c r="FR50" s="133">
        <v>0</v>
      </c>
      <c r="FS50" s="133">
        <v>252.21400000000003</v>
      </c>
      <c r="FT50" s="133">
        <v>3552.0087799999992</v>
      </c>
      <c r="FU50" s="133">
        <v>2645.4768999999997</v>
      </c>
      <c r="FV50" s="133">
        <v>0</v>
      </c>
      <c r="FW50" s="133">
        <v>252.21400000000003</v>
      </c>
      <c r="FX50" s="133">
        <v>6449.6996799999988</v>
      </c>
      <c r="FY50" s="133">
        <v>0</v>
      </c>
      <c r="FZ50" s="133">
        <v>378.16087999999996</v>
      </c>
      <c r="GA50" s="133">
        <v>0</v>
      </c>
      <c r="GB50" s="133"/>
      <c r="GC50" s="133">
        <v>378.16087999999996</v>
      </c>
    </row>
    <row r="51" spans="1:226" ht="12.75" x14ac:dyDescent="0.2">
      <c r="A51" s="376"/>
      <c r="B51" s="342" t="str">
        <f>+UPPER(TEXT([1]SINAC!$B$4,"DDD"))</f>
        <v>JUE</v>
      </c>
      <c r="C51" s="71">
        <v>0.97916666666666663</v>
      </c>
      <c r="D51" s="133">
        <v>606.06573000000003</v>
      </c>
      <c r="E51" s="133">
        <v>193.12809999999999</v>
      </c>
      <c r="F51" s="133"/>
      <c r="G51" s="133">
        <v>85.043989999999994</v>
      </c>
      <c r="H51" s="133">
        <v>71.468130000000002</v>
      </c>
      <c r="I51" s="133">
        <v>65.282650000000004</v>
      </c>
      <c r="J51" s="133">
        <v>66.874880000000005</v>
      </c>
      <c r="K51" s="133">
        <v>27.20166</v>
      </c>
      <c r="L51" s="133">
        <v>0.6</v>
      </c>
      <c r="M51" s="133"/>
      <c r="N51" s="133"/>
      <c r="O51" s="133"/>
      <c r="P51" s="133"/>
      <c r="Q51" s="133">
        <v>149.11167</v>
      </c>
      <c r="R51" s="133">
        <v>149.11167</v>
      </c>
      <c r="S51" s="133">
        <v>149.11167</v>
      </c>
      <c r="T51" s="133">
        <v>0</v>
      </c>
      <c r="U51" s="133">
        <v>0</v>
      </c>
      <c r="V51" s="133">
        <v>36</v>
      </c>
      <c r="W51" s="133">
        <v>73.019549999999995</v>
      </c>
      <c r="X51" s="133">
        <v>16.95936</v>
      </c>
      <c r="Y51" s="133">
        <v>87.870279999999994</v>
      </c>
      <c r="Z51" s="133">
        <v>98</v>
      </c>
      <c r="AA51" s="133">
        <v>36.466239999999999</v>
      </c>
      <c r="AB51" s="133">
        <v>3.8533499999999998</v>
      </c>
      <c r="AC51" s="133">
        <v>4.1034499999999996</v>
      </c>
      <c r="AD51" s="133">
        <v>43.80059</v>
      </c>
      <c r="AE51" s="133">
        <v>3.2822300000000002</v>
      </c>
      <c r="AF51" s="133">
        <v>3.0992700000000002</v>
      </c>
      <c r="AG51" s="133"/>
      <c r="AH51" s="133"/>
      <c r="AI51" s="133"/>
      <c r="AJ51" s="133"/>
      <c r="AK51" s="133"/>
      <c r="AL51" s="133"/>
      <c r="AM51" s="133">
        <v>85</v>
      </c>
      <c r="AN51" s="133"/>
      <c r="AO51" s="133">
        <v>176.75354999999999</v>
      </c>
      <c r="AP51" s="133">
        <v>60.082790000000003</v>
      </c>
      <c r="AQ51" s="133">
        <v>8</v>
      </c>
      <c r="AR51" s="133">
        <v>4.5076400000000003</v>
      </c>
      <c r="AS51" s="133"/>
      <c r="AT51" s="133">
        <v>0</v>
      </c>
      <c r="AU51" s="133">
        <v>110.41591</v>
      </c>
      <c r="AV51" s="133">
        <v>3.8466300000000002</v>
      </c>
      <c r="AW51" s="133"/>
      <c r="AX51" s="133">
        <v>0</v>
      </c>
      <c r="AY51" s="133">
        <v>95</v>
      </c>
      <c r="AZ51" s="133"/>
      <c r="BA51" s="133"/>
      <c r="BB51" s="133"/>
      <c r="BC51" s="133"/>
      <c r="BD51" s="133"/>
      <c r="BE51" s="133"/>
      <c r="BF51" s="133"/>
      <c r="BG51" s="133">
        <v>178.31532999999999</v>
      </c>
      <c r="BH51" s="133">
        <v>178.31532999999999</v>
      </c>
      <c r="BI51" s="133">
        <v>178.31532999999999</v>
      </c>
      <c r="BJ51" s="133">
        <v>267.47298999999998</v>
      </c>
      <c r="BK51" s="133">
        <v>69.971130000000002</v>
      </c>
      <c r="BL51" s="133">
        <v>34.985570000000003</v>
      </c>
      <c r="BM51" s="133">
        <v>0</v>
      </c>
      <c r="BN51" s="133">
        <v>35.29</v>
      </c>
      <c r="BO51" s="133">
        <v>34.479999999999997</v>
      </c>
      <c r="BP51" s="133">
        <v>5.41</v>
      </c>
      <c r="BQ51" s="133">
        <v>1.27</v>
      </c>
      <c r="BR51" s="133">
        <v>6.8787000000000003</v>
      </c>
      <c r="BS51" s="133">
        <v>15.021509999999999</v>
      </c>
      <c r="BT51" s="133">
        <v>97.071489999999997</v>
      </c>
      <c r="BU51" s="133"/>
      <c r="BV51" s="133"/>
      <c r="BW51" s="133"/>
      <c r="BX51" s="133"/>
      <c r="BY51" s="133">
        <v>59.291449999999998</v>
      </c>
      <c r="BZ51" s="133"/>
      <c r="CA51" s="133">
        <v>194.44479000000001</v>
      </c>
      <c r="CB51" s="133">
        <v>194.44479000000001</v>
      </c>
      <c r="CC51" s="133">
        <v>194.44479000000001</v>
      </c>
      <c r="CD51" s="133">
        <v>291.66717999999997</v>
      </c>
      <c r="CE51" s="133">
        <v>209.70738</v>
      </c>
      <c r="CF51" s="133">
        <v>104.85369</v>
      </c>
      <c r="CG51" s="133">
        <v>141.73998</v>
      </c>
      <c r="CH51" s="133">
        <v>3.2402199999999999</v>
      </c>
      <c r="CI51" s="133">
        <v>170</v>
      </c>
      <c r="CJ51" s="133">
        <v>170</v>
      </c>
      <c r="CK51" s="133">
        <v>217.19309000000001</v>
      </c>
      <c r="CL51" s="133">
        <v>189.51328000000001</v>
      </c>
      <c r="CM51" s="133">
        <v>94.756640000000004</v>
      </c>
      <c r="CN51" s="133"/>
      <c r="CO51" s="133"/>
      <c r="CP51" s="133"/>
      <c r="CQ51" s="133"/>
      <c r="CR51" s="133"/>
      <c r="CS51" s="133"/>
      <c r="CT51" s="133"/>
      <c r="CU51" s="133">
        <v>76.053790000000006</v>
      </c>
      <c r="CV51" s="133">
        <v>16.261299999999999</v>
      </c>
      <c r="CW51" s="133">
        <v>15.56043</v>
      </c>
      <c r="CX51" s="133">
        <v>60.427019999999999</v>
      </c>
      <c r="CY51" s="133">
        <v>6.39</v>
      </c>
      <c r="CZ51" s="133">
        <v>229.75561999999999</v>
      </c>
      <c r="DA51" s="133"/>
      <c r="DB51" s="133"/>
      <c r="DC51" s="133">
        <v>30</v>
      </c>
      <c r="DD51" s="133"/>
      <c r="DE51" s="133">
        <v>13</v>
      </c>
      <c r="DF51" s="133">
        <v>15</v>
      </c>
      <c r="DG51" s="133">
        <v>2.7989999999999999</v>
      </c>
      <c r="DH51" s="133">
        <v>1.4</v>
      </c>
      <c r="DI51" s="133">
        <v>1.2</v>
      </c>
      <c r="DJ51" s="133">
        <v>2.2000000000000002</v>
      </c>
      <c r="DK51" s="133">
        <v>7.2</v>
      </c>
      <c r="DL51" s="133">
        <v>11.143700000000001</v>
      </c>
      <c r="DM51" s="133">
        <v>8</v>
      </c>
      <c r="DN51" s="133">
        <v>10.752689999999999</v>
      </c>
      <c r="DO51" s="133">
        <v>6.4</v>
      </c>
      <c r="DP51" s="133">
        <v>16.617789999999999</v>
      </c>
      <c r="DQ51" s="133">
        <v>3.6</v>
      </c>
      <c r="DR51" s="133">
        <v>6</v>
      </c>
      <c r="DS51" s="133">
        <v>3.3</v>
      </c>
      <c r="DT51" s="133">
        <v>1.5</v>
      </c>
      <c r="DU51" s="133">
        <v>5.6</v>
      </c>
      <c r="DV51" s="133">
        <v>5</v>
      </c>
      <c r="DW51" s="133">
        <v>5.5</v>
      </c>
      <c r="DX51" s="133">
        <v>5.7</v>
      </c>
      <c r="DY51" s="133">
        <v>3.5</v>
      </c>
      <c r="DZ51" s="133">
        <v>2.5</v>
      </c>
      <c r="EA51" s="133">
        <v>10</v>
      </c>
      <c r="EB51" s="133">
        <v>12.218959999999999</v>
      </c>
      <c r="EC51" s="133">
        <v>16.813289999999999</v>
      </c>
      <c r="ED51" s="133">
        <v>19.550339999999998</v>
      </c>
      <c r="EE51" s="133">
        <v>37.57996</v>
      </c>
      <c r="EF51" s="133">
        <v>3.7871000000000001</v>
      </c>
      <c r="EG51" s="133">
        <v>8.33</v>
      </c>
      <c r="EH51" s="133">
        <v>9.6</v>
      </c>
      <c r="EI51" s="133">
        <v>10.752689999999999</v>
      </c>
      <c r="EJ51" s="133">
        <v>15.640269999999999</v>
      </c>
      <c r="EK51" s="133">
        <v>7</v>
      </c>
      <c r="EL51" s="133">
        <v>9</v>
      </c>
      <c r="EM51" s="133">
        <v>0.54</v>
      </c>
      <c r="EN51" s="133">
        <v>1.05</v>
      </c>
      <c r="EO51" s="133">
        <v>0</v>
      </c>
      <c r="EP51" s="133">
        <v>0</v>
      </c>
      <c r="EQ51" s="133">
        <v>0</v>
      </c>
      <c r="ER51" s="133">
        <v>0</v>
      </c>
      <c r="ES51" s="133">
        <v>0</v>
      </c>
      <c r="ET51" s="133">
        <v>0</v>
      </c>
      <c r="EU51" s="133">
        <v>14.128</v>
      </c>
      <c r="EV51" s="133">
        <v>42.6</v>
      </c>
      <c r="EW51" s="133"/>
      <c r="EX51" s="133"/>
      <c r="EY51" s="133">
        <v>20.440000000000001</v>
      </c>
      <c r="EZ51" s="133"/>
      <c r="FA51" s="133">
        <v>3</v>
      </c>
      <c r="FB51" s="133">
        <v>5.5</v>
      </c>
      <c r="FC51" s="133">
        <v>5.7</v>
      </c>
      <c r="FD51" s="133">
        <v>9.78494624</v>
      </c>
      <c r="FE51" s="133">
        <v>10</v>
      </c>
      <c r="FF51" s="133">
        <v>27</v>
      </c>
      <c r="FG51" s="133">
        <v>18</v>
      </c>
      <c r="FH51" s="133">
        <v>7.5</v>
      </c>
      <c r="FI51" s="133">
        <v>0</v>
      </c>
      <c r="FJ51" s="133">
        <v>0</v>
      </c>
      <c r="FK51" s="133">
        <v>6589.2770600000003</v>
      </c>
      <c r="FL51" s="133"/>
      <c r="FM51" s="133"/>
      <c r="FN51" s="133">
        <v>6662.547599999999</v>
      </c>
      <c r="FO51" s="133">
        <v>6662.547599999999</v>
      </c>
      <c r="FP51" s="133">
        <v>3554.2653199999995</v>
      </c>
      <c r="FQ51" s="133">
        <v>2918.6642799999991</v>
      </c>
      <c r="FR51" s="133">
        <v>0</v>
      </c>
      <c r="FS51" s="133">
        <v>189.61799999999997</v>
      </c>
      <c r="FT51" s="133">
        <v>3554.2653199999995</v>
      </c>
      <c r="FU51" s="133">
        <v>2540.6293399999995</v>
      </c>
      <c r="FV51" s="133">
        <v>0</v>
      </c>
      <c r="FW51" s="133">
        <v>189.61799999999997</v>
      </c>
      <c r="FX51" s="133">
        <v>6284.5126599999994</v>
      </c>
      <c r="FY51" s="133">
        <v>0</v>
      </c>
      <c r="FZ51" s="133">
        <v>378.03493999999995</v>
      </c>
      <c r="GA51" s="133">
        <v>0</v>
      </c>
      <c r="GB51" s="133"/>
      <c r="GC51" s="133">
        <v>378.03493999999995</v>
      </c>
    </row>
    <row r="52" spans="1:226" ht="13.5" thickBot="1" x14ac:dyDescent="0.25">
      <c r="A52" s="376"/>
      <c r="B52" s="342" t="str">
        <f>+UPPER(TEXT([1]SINAC!$B$4,"DDD"))</f>
        <v>JUE</v>
      </c>
      <c r="C52" s="71">
        <v>1</v>
      </c>
      <c r="D52" s="133">
        <v>606.06573000000003</v>
      </c>
      <c r="E52" s="133">
        <v>193.12809999999999</v>
      </c>
      <c r="F52" s="133"/>
      <c r="G52" s="133">
        <v>69.068089999999998</v>
      </c>
      <c r="H52" s="133">
        <v>62.153570000000002</v>
      </c>
      <c r="I52" s="133">
        <v>61.11768</v>
      </c>
      <c r="J52" s="133">
        <v>62.608330000000002</v>
      </c>
      <c r="K52" s="133">
        <v>25.46622</v>
      </c>
      <c r="L52" s="133">
        <v>0.6</v>
      </c>
      <c r="M52" s="133"/>
      <c r="N52" s="133"/>
      <c r="O52" s="133"/>
      <c r="P52" s="133"/>
      <c r="Q52" s="133">
        <v>149.11167</v>
      </c>
      <c r="R52" s="133">
        <v>149.11167</v>
      </c>
      <c r="S52" s="133">
        <v>149.11167</v>
      </c>
      <c r="T52" s="133">
        <v>0</v>
      </c>
      <c r="U52" s="133">
        <v>0</v>
      </c>
      <c r="V52" s="133">
        <v>36</v>
      </c>
      <c r="W52" s="133">
        <v>73.019549999999995</v>
      </c>
      <c r="X52" s="133">
        <v>16.95936</v>
      </c>
      <c r="Y52" s="133">
        <v>85</v>
      </c>
      <c r="Z52" s="133">
        <v>98</v>
      </c>
      <c r="AA52" s="133">
        <v>16</v>
      </c>
      <c r="AB52" s="133">
        <v>3.8533499999999998</v>
      </c>
      <c r="AC52" s="133">
        <v>4.1034499999999996</v>
      </c>
      <c r="AD52" s="133">
        <v>43.80059</v>
      </c>
      <c r="AE52" s="133">
        <v>3.2822300000000002</v>
      </c>
      <c r="AF52" s="133">
        <v>3.0992700000000002</v>
      </c>
      <c r="AG52" s="133"/>
      <c r="AH52" s="133"/>
      <c r="AI52" s="133"/>
      <c r="AJ52" s="133"/>
      <c r="AK52" s="133"/>
      <c r="AL52" s="133"/>
      <c r="AM52" s="133">
        <v>85</v>
      </c>
      <c r="AN52" s="133"/>
      <c r="AO52" s="133">
        <v>169.07592</v>
      </c>
      <c r="AP52" s="133">
        <v>40.647649999999999</v>
      </c>
      <c r="AQ52" s="133">
        <v>8</v>
      </c>
      <c r="AR52" s="133">
        <v>3.24315</v>
      </c>
      <c r="AS52" s="133"/>
      <c r="AT52" s="133">
        <v>0</v>
      </c>
      <c r="AU52" s="133">
        <v>110.41591</v>
      </c>
      <c r="AV52" s="133">
        <v>3.8466300000000002</v>
      </c>
      <c r="AW52" s="133"/>
      <c r="AX52" s="133">
        <v>0</v>
      </c>
      <c r="AY52" s="133">
        <v>95</v>
      </c>
      <c r="AZ52" s="133"/>
      <c r="BA52" s="133"/>
      <c r="BB52" s="133"/>
      <c r="BC52" s="133"/>
      <c r="BD52" s="133"/>
      <c r="BE52" s="133"/>
      <c r="BF52" s="133"/>
      <c r="BG52" s="133">
        <v>178.27961999999999</v>
      </c>
      <c r="BH52" s="133">
        <v>178.27961999999999</v>
      </c>
      <c r="BI52" s="133">
        <v>178.27961999999999</v>
      </c>
      <c r="BJ52" s="133">
        <v>267.41942999999998</v>
      </c>
      <c r="BK52" s="133">
        <v>69.971130000000002</v>
      </c>
      <c r="BL52" s="133">
        <v>34.985570000000003</v>
      </c>
      <c r="BM52" s="133">
        <v>0</v>
      </c>
      <c r="BN52" s="133">
        <v>35.29</v>
      </c>
      <c r="BO52" s="133">
        <v>34.479999999999997</v>
      </c>
      <c r="BP52" s="133">
        <v>5.41</v>
      </c>
      <c r="BQ52" s="133">
        <v>1.27</v>
      </c>
      <c r="BR52" s="133">
        <v>6.8787000000000003</v>
      </c>
      <c r="BS52" s="133">
        <v>15.021509999999999</v>
      </c>
      <c r="BT52" s="133">
        <v>84.760189999999994</v>
      </c>
      <c r="BU52" s="133"/>
      <c r="BV52" s="133"/>
      <c r="BW52" s="133"/>
      <c r="BX52" s="133"/>
      <c r="BY52" s="133">
        <v>53.861910000000002</v>
      </c>
      <c r="BZ52" s="133"/>
      <c r="CA52" s="133">
        <v>194.44479000000001</v>
      </c>
      <c r="CB52" s="133">
        <v>194.44479000000001</v>
      </c>
      <c r="CC52" s="133">
        <v>194.44479000000001</v>
      </c>
      <c r="CD52" s="133">
        <v>291.66717999999997</v>
      </c>
      <c r="CE52" s="133">
        <v>209.70738</v>
      </c>
      <c r="CF52" s="133">
        <v>104.85369</v>
      </c>
      <c r="CG52" s="133">
        <v>162.20622</v>
      </c>
      <c r="CH52" s="133">
        <v>3.2402199999999999</v>
      </c>
      <c r="CI52" s="133">
        <v>170</v>
      </c>
      <c r="CJ52" s="133">
        <v>170</v>
      </c>
      <c r="CK52" s="133">
        <v>217.19309000000001</v>
      </c>
      <c r="CL52" s="133">
        <v>153.53256999999999</v>
      </c>
      <c r="CM52" s="133">
        <v>76.766279999999995</v>
      </c>
      <c r="CN52" s="133"/>
      <c r="CO52" s="133"/>
      <c r="CP52" s="133"/>
      <c r="CQ52" s="133"/>
      <c r="CR52" s="133"/>
      <c r="CS52" s="133"/>
      <c r="CT52" s="133"/>
      <c r="CU52" s="133">
        <v>27.123850000000001</v>
      </c>
      <c r="CV52" s="133">
        <v>16.261299999999999</v>
      </c>
      <c r="CW52" s="133">
        <v>15.56043</v>
      </c>
      <c r="CX52" s="133">
        <v>60.427019999999999</v>
      </c>
      <c r="CY52" s="133">
        <v>6.39</v>
      </c>
      <c r="CZ52" s="133">
        <v>229.75561999999999</v>
      </c>
      <c r="DA52" s="133"/>
      <c r="DB52" s="133"/>
      <c r="DC52" s="133">
        <v>30</v>
      </c>
      <c r="DD52" s="133"/>
      <c r="DE52" s="133">
        <v>13</v>
      </c>
      <c r="DF52" s="133">
        <v>15</v>
      </c>
      <c r="DG52" s="133">
        <v>2.7989999999999999</v>
      </c>
      <c r="DH52" s="133">
        <v>1.4</v>
      </c>
      <c r="DI52" s="133">
        <v>1.2</v>
      </c>
      <c r="DJ52" s="133">
        <v>2.2000000000000002</v>
      </c>
      <c r="DK52" s="133">
        <v>7.2</v>
      </c>
      <c r="DL52" s="133">
        <v>11.143700000000001</v>
      </c>
      <c r="DM52" s="133">
        <v>8</v>
      </c>
      <c r="DN52" s="133">
        <v>10.752689999999999</v>
      </c>
      <c r="DO52" s="133">
        <v>6.4</v>
      </c>
      <c r="DP52" s="133">
        <v>16.617789999999999</v>
      </c>
      <c r="DQ52" s="133">
        <v>3.6</v>
      </c>
      <c r="DR52" s="133">
        <v>6</v>
      </c>
      <c r="DS52" s="133">
        <v>3.3</v>
      </c>
      <c r="DT52" s="133">
        <v>1.5</v>
      </c>
      <c r="DU52" s="133">
        <v>5.6</v>
      </c>
      <c r="DV52" s="133">
        <v>5</v>
      </c>
      <c r="DW52" s="133">
        <v>5.5</v>
      </c>
      <c r="DX52" s="133">
        <v>5.7</v>
      </c>
      <c r="DY52" s="133">
        <v>3.5</v>
      </c>
      <c r="DZ52" s="133">
        <v>2.5</v>
      </c>
      <c r="EA52" s="133">
        <v>10</v>
      </c>
      <c r="EB52" s="133">
        <v>12.218959999999999</v>
      </c>
      <c r="EC52" s="133">
        <v>16.813289999999999</v>
      </c>
      <c r="ED52" s="133">
        <v>19.550339999999998</v>
      </c>
      <c r="EE52" s="133">
        <v>37.57996</v>
      </c>
      <c r="EF52" s="133">
        <v>3.7871000000000001</v>
      </c>
      <c r="EG52" s="133">
        <v>8.33</v>
      </c>
      <c r="EH52" s="133">
        <v>9.6</v>
      </c>
      <c r="EI52" s="133">
        <v>10.752689999999999</v>
      </c>
      <c r="EJ52" s="133">
        <v>15.640269999999999</v>
      </c>
      <c r="EK52" s="133">
        <v>7</v>
      </c>
      <c r="EL52" s="133">
        <v>9</v>
      </c>
      <c r="EM52" s="133">
        <v>0.54</v>
      </c>
      <c r="EN52" s="133">
        <v>1.05</v>
      </c>
      <c r="EO52" s="133">
        <v>0</v>
      </c>
      <c r="EP52" s="133">
        <v>0</v>
      </c>
      <c r="EQ52" s="133">
        <v>0</v>
      </c>
      <c r="ER52" s="133">
        <v>0</v>
      </c>
      <c r="ES52" s="133">
        <v>0</v>
      </c>
      <c r="ET52" s="133">
        <v>0</v>
      </c>
      <c r="EU52" s="133">
        <v>13.702</v>
      </c>
      <c r="EV52" s="133">
        <v>40.700000000000003</v>
      </c>
      <c r="EW52" s="133"/>
      <c r="EX52" s="133"/>
      <c r="EY52" s="133">
        <v>19.937000000000001</v>
      </c>
      <c r="EZ52" s="133"/>
      <c r="FA52" s="133">
        <v>2.8</v>
      </c>
      <c r="FB52" s="133">
        <v>5.5</v>
      </c>
      <c r="FC52" s="133">
        <v>5.7</v>
      </c>
      <c r="FD52" s="133">
        <v>10.19550342</v>
      </c>
      <c r="FE52" s="133">
        <v>4.5</v>
      </c>
      <c r="FF52" s="133">
        <v>27</v>
      </c>
      <c r="FG52" s="133">
        <v>18</v>
      </c>
      <c r="FH52" s="133">
        <v>7.5</v>
      </c>
      <c r="FI52" s="133">
        <v>0</v>
      </c>
      <c r="FJ52" s="133">
        <v>0</v>
      </c>
      <c r="FK52" s="133">
        <v>6412.5540499999997</v>
      </c>
      <c r="FL52" s="133"/>
      <c r="FM52" s="133"/>
      <c r="FN52" s="133">
        <v>6472.2110999999977</v>
      </c>
      <c r="FO52" s="133">
        <v>6472.2110999999977</v>
      </c>
      <c r="FP52" s="133">
        <v>3500.1335599999993</v>
      </c>
      <c r="FQ52" s="133">
        <v>2785.2885399999991</v>
      </c>
      <c r="FR52" s="133">
        <v>0</v>
      </c>
      <c r="FS52" s="133">
        <v>186.78899999999999</v>
      </c>
      <c r="FT52" s="133">
        <v>3500.1335599999993</v>
      </c>
      <c r="FU52" s="133">
        <v>2424.9944399999995</v>
      </c>
      <c r="FV52" s="133">
        <v>0</v>
      </c>
      <c r="FW52" s="133">
        <v>186.78899999999999</v>
      </c>
      <c r="FX52" s="133">
        <v>6111.9169999999986</v>
      </c>
      <c r="FY52" s="133">
        <v>0</v>
      </c>
      <c r="FZ52" s="133">
        <v>360.29410000000001</v>
      </c>
      <c r="GA52" s="133">
        <v>0</v>
      </c>
      <c r="GB52" s="133"/>
      <c r="GC52" s="133">
        <v>360.29410000000001</v>
      </c>
    </row>
    <row r="53" spans="1:226" s="378" customFormat="1" ht="16.5" thickBot="1" x14ac:dyDescent="0.25">
      <c r="A53" s="377"/>
      <c r="B53" s="282" t="str">
        <f>+PROGRAMADO!A53</f>
        <v>MWh</v>
      </c>
      <c r="C53" s="282" t="s">
        <v>512</v>
      </c>
      <c r="D53" s="147">
        <v>13378.549059999988</v>
      </c>
      <c r="E53" s="147">
        <v>4263.1906649999992</v>
      </c>
      <c r="F53" s="147">
        <v>0</v>
      </c>
      <c r="G53" s="147">
        <v>2459.0607400000004</v>
      </c>
      <c r="H53" s="147">
        <v>1803.5986799999991</v>
      </c>
      <c r="I53" s="147">
        <v>1572.115225</v>
      </c>
      <c r="J53" s="147">
        <v>1607.2423500000011</v>
      </c>
      <c r="K53" s="147">
        <v>655.06157000000007</v>
      </c>
      <c r="L53" s="147">
        <v>14.400000000000013</v>
      </c>
      <c r="M53" s="147">
        <v>0</v>
      </c>
      <c r="N53" s="147">
        <v>0</v>
      </c>
      <c r="O53" s="147">
        <v>0</v>
      </c>
      <c r="P53" s="147">
        <v>0</v>
      </c>
      <c r="Q53" s="147">
        <v>3593.0950800000032</v>
      </c>
      <c r="R53" s="147">
        <v>3593.0950800000032</v>
      </c>
      <c r="S53" s="147">
        <v>3593.0950800000032</v>
      </c>
      <c r="T53" s="147">
        <v>1390</v>
      </c>
      <c r="U53" s="147">
        <v>1087.356</v>
      </c>
      <c r="V53" s="147">
        <v>1473.28</v>
      </c>
      <c r="W53" s="147">
        <v>1752.4691999999998</v>
      </c>
      <c r="X53" s="147">
        <v>407.02463999999958</v>
      </c>
      <c r="Y53" s="147">
        <v>1847.8984700000008</v>
      </c>
      <c r="Z53" s="147">
        <v>2352</v>
      </c>
      <c r="AA53" s="147">
        <v>496.00001499999985</v>
      </c>
      <c r="AB53" s="147">
        <v>92.480400000000088</v>
      </c>
      <c r="AC53" s="147">
        <v>98.48280000000004</v>
      </c>
      <c r="AD53" s="147">
        <v>1051.2141600000009</v>
      </c>
      <c r="AE53" s="147">
        <v>78.773519999999976</v>
      </c>
      <c r="AF53" s="147">
        <v>74.382480000000001</v>
      </c>
      <c r="AG53" s="147">
        <v>0</v>
      </c>
      <c r="AH53" s="147">
        <v>0</v>
      </c>
      <c r="AI53" s="147">
        <v>0</v>
      </c>
      <c r="AJ53" s="147">
        <v>0</v>
      </c>
      <c r="AK53" s="147">
        <v>0</v>
      </c>
      <c r="AL53" s="147">
        <v>0</v>
      </c>
      <c r="AM53" s="147">
        <v>1717.5</v>
      </c>
      <c r="AN53" s="147">
        <v>0</v>
      </c>
      <c r="AO53" s="283">
        <v>4707.1454750000003</v>
      </c>
      <c r="AP53" s="283">
        <v>1395.667475</v>
      </c>
      <c r="AQ53" s="283">
        <v>192</v>
      </c>
      <c r="AR53" s="283">
        <v>102.70830499999994</v>
      </c>
      <c r="AS53" s="147">
        <v>0</v>
      </c>
      <c r="AT53" s="147">
        <v>450.06245999999999</v>
      </c>
      <c r="AU53" s="147">
        <v>2649.9818399999995</v>
      </c>
      <c r="AV53" s="147">
        <v>92.319120000000069</v>
      </c>
      <c r="AW53" s="147">
        <v>0</v>
      </c>
      <c r="AX53" s="147">
        <v>182.55662500000008</v>
      </c>
      <c r="AY53" s="147">
        <v>2295.2476999999999</v>
      </c>
      <c r="AZ53" s="147">
        <v>0</v>
      </c>
      <c r="BA53" s="147">
        <v>0</v>
      </c>
      <c r="BB53" s="147">
        <v>0</v>
      </c>
      <c r="BC53" s="147">
        <v>0</v>
      </c>
      <c r="BD53" s="147">
        <v>0</v>
      </c>
      <c r="BE53" s="147">
        <v>0</v>
      </c>
      <c r="BF53" s="147">
        <v>0</v>
      </c>
      <c r="BG53" s="147">
        <v>4266.6458649999995</v>
      </c>
      <c r="BH53" s="147">
        <v>4266.6458649999995</v>
      </c>
      <c r="BI53" s="147">
        <v>4266.6458649999995</v>
      </c>
      <c r="BJ53" s="147">
        <v>6399.9686800000036</v>
      </c>
      <c r="BK53" s="147">
        <v>1679.3071199999986</v>
      </c>
      <c r="BL53" s="147">
        <v>839.6536800000008</v>
      </c>
      <c r="BM53" s="147">
        <v>360.90500000000003</v>
      </c>
      <c r="BN53" s="147">
        <v>1207.72</v>
      </c>
      <c r="BO53" s="147">
        <v>1096.1100000000004</v>
      </c>
      <c r="BP53" s="147">
        <v>191.87000000000003</v>
      </c>
      <c r="BQ53" s="147">
        <v>50.099999999999994</v>
      </c>
      <c r="BR53" s="147">
        <v>165.08879999999996</v>
      </c>
      <c r="BS53" s="147">
        <v>350.24437500000005</v>
      </c>
      <c r="BT53" s="147">
        <v>1694.8802700000003</v>
      </c>
      <c r="BU53" s="147">
        <v>0</v>
      </c>
      <c r="BV53" s="147">
        <v>0</v>
      </c>
      <c r="BW53" s="147">
        <v>0</v>
      </c>
      <c r="BX53" s="147">
        <v>0</v>
      </c>
      <c r="BY53" s="147">
        <v>1249.4412649999999</v>
      </c>
      <c r="BZ53" s="147">
        <v>0</v>
      </c>
      <c r="CA53" s="147">
        <v>4666.0656399999953</v>
      </c>
      <c r="CB53" s="147">
        <v>4666.0656399999953</v>
      </c>
      <c r="CC53" s="147">
        <v>4666.0656399999953</v>
      </c>
      <c r="CD53" s="147">
        <v>6999.098340000005</v>
      </c>
      <c r="CE53" s="283">
        <v>5032.9771199999968</v>
      </c>
      <c r="CF53" s="283">
        <v>2516.4885599999984</v>
      </c>
      <c r="CG53" s="147">
        <v>5087.7629300000008</v>
      </c>
      <c r="CH53" s="147">
        <v>77.765279999999919</v>
      </c>
      <c r="CI53" s="147">
        <v>4127.1930899999998</v>
      </c>
      <c r="CJ53" s="147">
        <v>4127.1930899999998</v>
      </c>
      <c r="CK53" s="147">
        <v>5118.2479800000019</v>
      </c>
      <c r="CL53" s="147">
        <v>4375.6654349999999</v>
      </c>
      <c r="CM53" s="147">
        <v>2187.832715</v>
      </c>
      <c r="CN53" s="147">
        <v>0</v>
      </c>
      <c r="CO53" s="147">
        <v>0</v>
      </c>
      <c r="CP53" s="147">
        <v>0</v>
      </c>
      <c r="CQ53" s="147">
        <v>0</v>
      </c>
      <c r="CR53" s="147">
        <v>0</v>
      </c>
      <c r="CS53" s="147">
        <v>0</v>
      </c>
      <c r="CT53" s="147">
        <v>0</v>
      </c>
      <c r="CU53" s="147">
        <v>1832.2498799999994</v>
      </c>
      <c r="CV53" s="147">
        <v>836.49112499999978</v>
      </c>
      <c r="CW53" s="147">
        <v>375.48377999999991</v>
      </c>
      <c r="CX53" s="147">
        <v>1450.2484800000011</v>
      </c>
      <c r="CY53" s="147">
        <v>153.35999999999981</v>
      </c>
      <c r="CZ53" s="147">
        <v>3539.1574249999999</v>
      </c>
      <c r="DA53" s="147">
        <v>0</v>
      </c>
      <c r="DB53" s="147">
        <v>0</v>
      </c>
      <c r="DC53" s="147">
        <v>720</v>
      </c>
      <c r="DD53" s="147">
        <v>0</v>
      </c>
      <c r="DE53" s="147">
        <v>312</v>
      </c>
      <c r="DF53" s="147">
        <v>360</v>
      </c>
      <c r="DG53" s="147">
        <v>67.176000000000073</v>
      </c>
      <c r="DH53" s="147">
        <v>33.599999999999987</v>
      </c>
      <c r="DI53" s="147">
        <v>28.800000000000026</v>
      </c>
      <c r="DJ53" s="147">
        <v>52.80000000000004</v>
      </c>
      <c r="DK53" s="147">
        <v>172.79999999999984</v>
      </c>
      <c r="DL53" s="147">
        <v>267.44880000000018</v>
      </c>
      <c r="DM53" s="147">
        <v>192</v>
      </c>
      <c r="DN53" s="147">
        <v>258.06455999999969</v>
      </c>
      <c r="DO53" s="147">
        <v>153.59999999999997</v>
      </c>
      <c r="DP53" s="147">
        <v>398.82696000000027</v>
      </c>
      <c r="DQ53" s="147">
        <v>86.39999999999992</v>
      </c>
      <c r="DR53" s="147">
        <v>144</v>
      </c>
      <c r="DS53" s="147">
        <v>71.349999999999994</v>
      </c>
      <c r="DT53" s="147">
        <v>36</v>
      </c>
      <c r="DU53" s="147">
        <v>134.39999999999995</v>
      </c>
      <c r="DV53" s="147">
        <v>120</v>
      </c>
      <c r="DW53" s="147">
        <v>132</v>
      </c>
      <c r="DX53" s="147">
        <v>136.7999999999999</v>
      </c>
      <c r="DY53" s="147">
        <v>84</v>
      </c>
      <c r="DZ53" s="147">
        <v>60</v>
      </c>
      <c r="EA53" s="147">
        <v>240</v>
      </c>
      <c r="EB53" s="147">
        <v>293.25503999999995</v>
      </c>
      <c r="EC53" s="147">
        <v>403.51896000000039</v>
      </c>
      <c r="ED53" s="147">
        <v>469.20816000000008</v>
      </c>
      <c r="EE53" s="147">
        <v>901.91904000000056</v>
      </c>
      <c r="EF53" s="147">
        <v>194.810845</v>
      </c>
      <c r="EG53" s="147">
        <v>199.91999999999996</v>
      </c>
      <c r="EH53" s="147">
        <v>230.4000000000002</v>
      </c>
      <c r="EI53" s="147">
        <v>258.06455999999969</v>
      </c>
      <c r="EJ53" s="147">
        <v>375.36647999999974</v>
      </c>
      <c r="EK53" s="147">
        <v>168</v>
      </c>
      <c r="EL53" s="147">
        <v>216</v>
      </c>
      <c r="EM53" s="147">
        <v>12.959999999999987</v>
      </c>
      <c r="EN53" s="147">
        <v>25.199999999999982</v>
      </c>
      <c r="EO53" s="147">
        <v>148.13799999999998</v>
      </c>
      <c r="EP53" s="147">
        <v>141.15300000000002</v>
      </c>
      <c r="EQ53" s="147">
        <v>180.72300000000001</v>
      </c>
      <c r="ER53" s="147">
        <v>186.04250000000005</v>
      </c>
      <c r="ES53" s="147">
        <v>148.83800000000002</v>
      </c>
      <c r="ET53" s="147">
        <v>8.3450000000000006</v>
      </c>
      <c r="EU53" s="147">
        <v>358.48950000000002</v>
      </c>
      <c r="EV53" s="147">
        <v>1142.9755</v>
      </c>
      <c r="EW53" s="147">
        <v>0</v>
      </c>
      <c r="EX53" s="147">
        <v>0</v>
      </c>
      <c r="EY53" s="147">
        <v>515.79250000000002</v>
      </c>
      <c r="EZ53" s="147">
        <v>0</v>
      </c>
      <c r="FA53" s="147">
        <v>36.1</v>
      </c>
      <c r="FB53" s="147">
        <v>132</v>
      </c>
      <c r="FC53" s="147">
        <v>198.87023458999988</v>
      </c>
      <c r="FD53" s="147">
        <v>230.87969822999997</v>
      </c>
      <c r="FE53" s="147">
        <v>161.14770283999997</v>
      </c>
      <c r="FF53" s="147">
        <v>648</v>
      </c>
      <c r="FG53" s="147">
        <v>432</v>
      </c>
      <c r="FH53" s="147">
        <v>180</v>
      </c>
      <c r="FI53" s="147">
        <v>0</v>
      </c>
      <c r="FJ53" s="147">
        <v>0</v>
      </c>
      <c r="FK53" s="147">
        <v>162169.66876999996</v>
      </c>
      <c r="FL53" s="147">
        <v>0</v>
      </c>
      <c r="FM53" s="147">
        <v>0</v>
      </c>
      <c r="FN53" s="147">
        <v>163280.87955499996</v>
      </c>
      <c r="FO53" s="147">
        <v>163280.87955499996</v>
      </c>
      <c r="FP53" s="147">
        <v>85335.860650000017</v>
      </c>
      <c r="FQ53" s="147">
        <v>68257.180904999987</v>
      </c>
      <c r="FR53" s="147">
        <v>3651.5005000000001</v>
      </c>
      <c r="FS53" s="147">
        <v>6036.3374999999987</v>
      </c>
      <c r="FT53" s="147">
        <v>85335.860650000017</v>
      </c>
      <c r="FU53" s="147">
        <v>60003.003234999982</v>
      </c>
      <c r="FV53" s="147">
        <v>8.3450000000000006</v>
      </c>
      <c r="FW53" s="147">
        <v>6036.3374999999987</v>
      </c>
      <c r="FX53" s="147">
        <v>151383.54638500002</v>
      </c>
      <c r="FY53" s="147">
        <v>0</v>
      </c>
      <c r="FZ53" s="147">
        <v>8254.1776700000009</v>
      </c>
      <c r="GA53" s="147">
        <v>3643.1554999999998</v>
      </c>
      <c r="GB53" s="147">
        <v>0</v>
      </c>
      <c r="GC53" s="147">
        <v>11897.33317</v>
      </c>
      <c r="GD53" s="89" t="s">
        <v>513</v>
      </c>
      <c r="GE53" s="89"/>
      <c r="GF53" s="89"/>
      <c r="GG53" s="89"/>
      <c r="GH53" s="89"/>
      <c r="GI53" s="89"/>
      <c r="GJ53" s="89"/>
      <c r="GK53" s="89"/>
      <c r="GL53" s="89"/>
      <c r="GM53" s="89"/>
      <c r="GN53" s="89"/>
      <c r="GO53" s="89"/>
      <c r="GP53" s="89"/>
      <c r="GQ53" s="89"/>
      <c r="GR53" s="89"/>
      <c r="GS53" s="89"/>
      <c r="GT53" s="89"/>
      <c r="GU53" s="89"/>
      <c r="GV53" s="89"/>
      <c r="GW53" s="89"/>
      <c r="GX53" s="89"/>
      <c r="GY53" s="89"/>
      <c r="GZ53" s="89"/>
      <c r="HA53" s="89"/>
      <c r="HB53" s="89"/>
      <c r="HC53" s="89"/>
      <c r="HD53" s="89"/>
      <c r="HE53" s="89"/>
      <c r="HF53" s="89"/>
      <c r="HG53" s="89"/>
      <c r="HH53" s="89"/>
      <c r="HI53" s="89"/>
      <c r="HJ53" s="89"/>
      <c r="HK53" s="89"/>
      <c r="HL53" s="89"/>
      <c r="HM53" s="89"/>
      <c r="HN53" s="89"/>
      <c r="HO53" s="89"/>
      <c r="HP53" s="89"/>
      <c r="HQ53" s="89"/>
      <c r="HR53" s="89"/>
    </row>
    <row r="54" spans="1:226" s="60" customFormat="1" ht="17.45" customHeight="1" x14ac:dyDescent="0.2">
      <c r="A54" s="197"/>
      <c r="B54" s="379"/>
      <c r="FK54" s="380"/>
      <c r="FL54" s="59"/>
      <c r="FM54" s="356"/>
      <c r="FN54" s="356"/>
      <c r="FO54" s="356"/>
      <c r="FP54" s="356"/>
      <c r="FQ54" s="356"/>
      <c r="FR54" s="356"/>
      <c r="FS54" s="356"/>
      <c r="FT54" s="356"/>
      <c r="FU54" s="356"/>
      <c r="FV54" s="356"/>
      <c r="FW54" s="356"/>
      <c r="FX54" s="356"/>
      <c r="FY54" s="356"/>
      <c r="FZ54" s="356"/>
      <c r="GA54" s="356"/>
      <c r="GB54" s="356"/>
      <c r="GC54" s="356"/>
      <c r="GD54" s="381"/>
      <c r="GI54" s="356"/>
      <c r="GJ54" s="356"/>
      <c r="GK54" s="356"/>
      <c r="GL54" s="356"/>
      <c r="GM54" s="356"/>
      <c r="GN54" s="356"/>
      <c r="GO54" s="356"/>
      <c r="GP54" s="356"/>
      <c r="GQ54" s="356"/>
      <c r="GR54" s="356"/>
      <c r="GS54" s="356"/>
      <c r="GT54" s="356"/>
      <c r="GU54" s="356"/>
      <c r="GV54" s="356"/>
      <c r="GW54" s="356"/>
    </row>
    <row r="55" spans="1:226" s="60" customFormat="1" ht="17.45" customHeight="1" x14ac:dyDescent="0.2">
      <c r="A55" s="60" t="s">
        <v>302</v>
      </c>
      <c r="B55" s="60" t="s">
        <v>302</v>
      </c>
      <c r="C55" s="59"/>
      <c r="D55" s="59" t="s">
        <v>12</v>
      </c>
      <c r="E55" s="59" t="s">
        <v>12</v>
      </c>
      <c r="F55" s="59" t="s">
        <v>12</v>
      </c>
      <c r="G55" s="59" t="s">
        <v>14</v>
      </c>
      <c r="H55" s="59" t="s">
        <v>14</v>
      </c>
      <c r="I55" s="59" t="s">
        <v>14</v>
      </c>
      <c r="J55" s="59" t="s">
        <v>14</v>
      </c>
      <c r="K55" s="59" t="s">
        <v>14</v>
      </c>
      <c r="L55" s="59" t="s">
        <v>14</v>
      </c>
      <c r="M55" s="59" t="s">
        <v>14</v>
      </c>
      <c r="N55" s="59" t="s">
        <v>14</v>
      </c>
      <c r="O55" s="59" t="s">
        <v>14</v>
      </c>
      <c r="P55" s="59" t="s">
        <v>14</v>
      </c>
      <c r="Q55" s="59" t="s">
        <v>14</v>
      </c>
      <c r="R55" s="59" t="s">
        <v>14</v>
      </c>
      <c r="S55" s="59" t="s">
        <v>14</v>
      </c>
      <c r="T55" s="59" t="s">
        <v>14</v>
      </c>
      <c r="U55" s="59" t="s">
        <v>14</v>
      </c>
      <c r="V55" s="59" t="s">
        <v>14</v>
      </c>
      <c r="W55" s="59" t="s">
        <v>16</v>
      </c>
      <c r="X55" s="59" t="s">
        <v>16</v>
      </c>
      <c r="Y55" s="59" t="s">
        <v>93</v>
      </c>
      <c r="Z55" s="59" t="s">
        <v>93</v>
      </c>
      <c r="AA55" s="59" t="s">
        <v>93</v>
      </c>
      <c r="AB55" s="59" t="s">
        <v>93</v>
      </c>
      <c r="AC55" s="59" t="s">
        <v>93</v>
      </c>
      <c r="AD55" s="59" t="s">
        <v>93</v>
      </c>
      <c r="AE55" s="59" t="s">
        <v>93</v>
      </c>
      <c r="AF55" s="59" t="s">
        <v>93</v>
      </c>
      <c r="AG55" s="59" t="s">
        <v>93</v>
      </c>
      <c r="AH55" s="59" t="s">
        <v>27</v>
      </c>
      <c r="AI55" s="59" t="s">
        <v>27</v>
      </c>
      <c r="AJ55" s="59" t="s">
        <v>27</v>
      </c>
      <c r="AK55" s="59" t="s">
        <v>27</v>
      </c>
      <c r="AL55" s="59" t="s">
        <v>21</v>
      </c>
      <c r="AM55" s="59" t="s">
        <v>21</v>
      </c>
      <c r="AN55" s="59" t="s">
        <v>21</v>
      </c>
      <c r="AO55" s="59" t="s">
        <v>18</v>
      </c>
      <c r="AP55" s="59" t="s">
        <v>18</v>
      </c>
      <c r="AQ55" s="59" t="s">
        <v>18</v>
      </c>
      <c r="AR55" s="59" t="s">
        <v>18</v>
      </c>
      <c r="AS55" s="59" t="s">
        <v>25</v>
      </c>
      <c r="AT55" s="59" t="s">
        <v>25</v>
      </c>
      <c r="AU55" s="59" t="s">
        <v>31</v>
      </c>
      <c r="AV55" s="59" t="s">
        <v>33</v>
      </c>
      <c r="AW55" s="59" t="s">
        <v>33</v>
      </c>
      <c r="AX55" s="59" t="s">
        <v>33</v>
      </c>
      <c r="AY55" s="59" t="s">
        <v>35</v>
      </c>
      <c r="AZ55" s="59" t="s">
        <v>35</v>
      </c>
      <c r="BA55" s="59" t="s">
        <v>35</v>
      </c>
      <c r="BB55" s="59" t="s">
        <v>35</v>
      </c>
      <c r="BC55" s="59" t="s">
        <v>35</v>
      </c>
      <c r="BD55" s="59" t="s">
        <v>35</v>
      </c>
      <c r="BE55" s="59" t="s">
        <v>35</v>
      </c>
      <c r="BF55" s="59" t="s">
        <v>35</v>
      </c>
      <c r="BG55" s="59" t="s">
        <v>35</v>
      </c>
      <c r="BH55" s="59" t="s">
        <v>35</v>
      </c>
      <c r="BI55" s="59" t="s">
        <v>35</v>
      </c>
      <c r="BJ55" s="59" t="s">
        <v>35</v>
      </c>
      <c r="BK55" s="59" t="s">
        <v>35</v>
      </c>
      <c r="BL55" s="59" t="s">
        <v>35</v>
      </c>
      <c r="BM55" s="59" t="s">
        <v>35</v>
      </c>
      <c r="BN55" s="59" t="s">
        <v>35</v>
      </c>
      <c r="BO55" s="59" t="s">
        <v>35</v>
      </c>
      <c r="BP55" s="59" t="s">
        <v>35</v>
      </c>
      <c r="BQ55" s="59" t="s">
        <v>35</v>
      </c>
      <c r="BR55" s="59" t="s">
        <v>37</v>
      </c>
      <c r="BS55" s="59" t="s">
        <v>37</v>
      </c>
      <c r="BT55" s="59" t="s">
        <v>37</v>
      </c>
      <c r="BU55" s="59" t="s">
        <v>37</v>
      </c>
      <c r="BV55" s="59" t="s">
        <v>37</v>
      </c>
      <c r="BW55" s="59" t="s">
        <v>37</v>
      </c>
      <c r="BX55" s="59" t="s">
        <v>37</v>
      </c>
      <c r="BY55" s="59" t="s">
        <v>39</v>
      </c>
      <c r="BZ55" s="59" t="s">
        <v>39</v>
      </c>
      <c r="CA55" s="59" t="s">
        <v>43</v>
      </c>
      <c r="CB55" s="59" t="s">
        <v>43</v>
      </c>
      <c r="CC55" s="59" t="s">
        <v>43</v>
      </c>
      <c r="CD55" s="59" t="s">
        <v>43</v>
      </c>
      <c r="CE55" s="59" t="s">
        <v>43</v>
      </c>
      <c r="CF55" s="59" t="s">
        <v>43</v>
      </c>
      <c r="CG55" s="59" t="s">
        <v>43</v>
      </c>
      <c r="CH55" s="59" t="s">
        <v>43</v>
      </c>
      <c r="CI55" s="59" t="s">
        <v>45</v>
      </c>
      <c r="CJ55" s="59" t="s">
        <v>45</v>
      </c>
      <c r="CK55" s="59" t="s">
        <v>45</v>
      </c>
      <c r="CL55" s="59" t="s">
        <v>47</v>
      </c>
      <c r="CM55" s="59" t="s">
        <v>47</v>
      </c>
      <c r="CN55" s="59" t="s">
        <v>89</v>
      </c>
      <c r="CO55" s="59" t="s">
        <v>89</v>
      </c>
      <c r="CP55" s="59" t="s">
        <v>95</v>
      </c>
      <c r="CQ55" s="59" t="s">
        <v>101</v>
      </c>
      <c r="CR55" s="59" t="s">
        <v>101</v>
      </c>
      <c r="CS55" s="59" t="s">
        <v>101</v>
      </c>
      <c r="CT55" s="59" t="s">
        <v>101</v>
      </c>
      <c r="CU55" s="59" t="s">
        <v>51</v>
      </c>
      <c r="CV55" s="59" t="s">
        <v>29</v>
      </c>
      <c r="CW55" s="59" t="s">
        <v>23</v>
      </c>
      <c r="CX55" s="59" t="s">
        <v>91</v>
      </c>
      <c r="CY55" s="59" t="s">
        <v>99</v>
      </c>
      <c r="CZ55" s="59" t="s">
        <v>99</v>
      </c>
      <c r="DA55" s="59" t="s">
        <v>103</v>
      </c>
      <c r="DB55" s="59" t="s">
        <v>103</v>
      </c>
      <c r="DC55" s="59" t="s">
        <v>49</v>
      </c>
      <c r="DD55" s="59" t="s">
        <v>49</v>
      </c>
      <c r="DE55" s="59" t="s">
        <v>55</v>
      </c>
      <c r="DF55" s="59" t="s">
        <v>65</v>
      </c>
      <c r="DG55" s="59" t="s">
        <v>61</v>
      </c>
      <c r="DH55" s="59" t="s">
        <v>61</v>
      </c>
      <c r="DI55" s="59" t="s">
        <v>61</v>
      </c>
      <c r="DJ55" s="59" t="s">
        <v>61</v>
      </c>
      <c r="DK55" s="59" t="s">
        <v>83</v>
      </c>
      <c r="DL55" s="59" t="s">
        <v>83</v>
      </c>
      <c r="DM55" s="59" t="s">
        <v>83</v>
      </c>
      <c r="DN55" s="59" t="s">
        <v>83</v>
      </c>
      <c r="DO55" s="59" t="s">
        <v>57</v>
      </c>
      <c r="DP55" s="59" t="s">
        <v>57</v>
      </c>
      <c r="DQ55" s="59" t="s">
        <v>75</v>
      </c>
      <c r="DR55" s="59" t="s">
        <v>77</v>
      </c>
      <c r="DS55" s="59" t="s">
        <v>59</v>
      </c>
      <c r="DT55" s="59" t="s">
        <v>41</v>
      </c>
      <c r="DU55" s="59" t="s">
        <v>53</v>
      </c>
      <c r="DV55" s="59" t="s">
        <v>53</v>
      </c>
      <c r="DW55" s="59" t="s">
        <v>53</v>
      </c>
      <c r="DX55" s="59" t="s">
        <v>53</v>
      </c>
      <c r="DY55" s="59" t="s">
        <v>63</v>
      </c>
      <c r="DZ55" s="59" t="s">
        <v>87</v>
      </c>
      <c r="EA55" s="59" t="s">
        <v>105</v>
      </c>
      <c r="EB55" s="59" t="s">
        <v>107</v>
      </c>
      <c r="EC55" s="59" t="s">
        <v>109</v>
      </c>
      <c r="ED55" s="59" t="s">
        <v>111</v>
      </c>
      <c r="EE55" s="59" t="s">
        <v>113</v>
      </c>
      <c r="EF55" s="59" t="s">
        <v>115</v>
      </c>
      <c r="EG55" s="59" t="s">
        <v>117</v>
      </c>
      <c r="EH55" s="59" t="s">
        <v>121</v>
      </c>
      <c r="EI55" s="59" t="s">
        <v>119</v>
      </c>
      <c r="EJ55" s="59" t="s">
        <v>123</v>
      </c>
      <c r="EK55" s="59" t="s">
        <v>123</v>
      </c>
      <c r="EL55" s="59" t="s">
        <v>125</v>
      </c>
      <c r="EM55" s="59" t="s">
        <v>131</v>
      </c>
      <c r="EN55" s="59" t="s">
        <v>131</v>
      </c>
      <c r="EO55" s="59" t="s">
        <v>67</v>
      </c>
      <c r="EP55" s="59" t="s">
        <v>69</v>
      </c>
      <c r="EQ55" s="59" t="s">
        <v>71</v>
      </c>
      <c r="ER55" s="59" t="s">
        <v>73</v>
      </c>
      <c r="ES55" s="59" t="s">
        <v>85</v>
      </c>
      <c r="ET55" s="59" t="s">
        <v>133</v>
      </c>
      <c r="EU55" s="59" t="s">
        <v>79</v>
      </c>
      <c r="EV55" s="59" t="s">
        <v>97</v>
      </c>
      <c r="EW55" s="59" t="s">
        <v>127</v>
      </c>
      <c r="EX55" s="59" t="s">
        <v>129</v>
      </c>
      <c r="EY55" s="59" t="s">
        <v>81</v>
      </c>
      <c r="EZ55" s="59" t="s">
        <v>81</v>
      </c>
      <c r="FA55" s="60" t="s">
        <v>609</v>
      </c>
      <c r="FB55" s="60" t="s">
        <v>609</v>
      </c>
      <c r="FC55" s="60" t="s">
        <v>609</v>
      </c>
      <c r="FD55" s="60" t="s">
        <v>609</v>
      </c>
      <c r="FE55" s="60" t="s">
        <v>609</v>
      </c>
      <c r="FF55" s="60" t="s">
        <v>609</v>
      </c>
      <c r="FG55" s="60" t="s">
        <v>609</v>
      </c>
      <c r="FH55" s="60" t="s">
        <v>609</v>
      </c>
      <c r="FI55" s="60" t="s">
        <v>609</v>
      </c>
      <c r="FJ55" s="60" t="s">
        <v>609</v>
      </c>
      <c r="FM55" s="356"/>
      <c r="FN55" s="356" t="s">
        <v>584</v>
      </c>
      <c r="FO55" s="356"/>
      <c r="FP55" s="356"/>
      <c r="FQ55" s="356"/>
      <c r="FR55" s="356"/>
      <c r="FS55" s="356"/>
      <c r="FT55" s="356"/>
      <c r="FU55" s="356"/>
      <c r="FV55" s="356"/>
      <c r="FW55" s="356"/>
      <c r="FX55" s="356"/>
      <c r="FY55" s="356"/>
      <c r="FZ55" s="356"/>
      <c r="GA55" s="356"/>
      <c r="GB55" s="356"/>
      <c r="GC55" s="356"/>
      <c r="GI55" s="356" t="s">
        <v>584</v>
      </c>
      <c r="GJ55" s="356"/>
      <c r="GK55" s="356"/>
      <c r="GL55" s="356"/>
      <c r="GM55" s="356"/>
      <c r="GN55" s="356"/>
      <c r="GO55" s="356"/>
      <c r="GP55" s="356"/>
      <c r="GQ55" s="356"/>
      <c r="GR55" s="356"/>
      <c r="GS55" s="356"/>
      <c r="GT55" s="356"/>
      <c r="GU55" s="356"/>
      <c r="GV55" s="356"/>
      <c r="GW55" s="356"/>
    </row>
    <row r="56" spans="1:226" s="60" customFormat="1" ht="17.45" customHeight="1" x14ac:dyDescent="0.2">
      <c r="A56" s="60" t="s">
        <v>585</v>
      </c>
      <c r="B56" s="60" t="s">
        <v>585</v>
      </c>
      <c r="C56" s="59"/>
      <c r="D56" s="59" t="s">
        <v>586</v>
      </c>
      <c r="E56" s="59" t="s">
        <v>586</v>
      </c>
      <c r="F56" s="59" t="s">
        <v>586</v>
      </c>
      <c r="G56" s="59" t="s">
        <v>586</v>
      </c>
      <c r="H56" s="59" t="s">
        <v>586</v>
      </c>
      <c r="I56" s="59" t="s">
        <v>586</v>
      </c>
      <c r="J56" s="59" t="s">
        <v>586</v>
      </c>
      <c r="K56" s="59" t="s">
        <v>586</v>
      </c>
      <c r="L56" s="59" t="s">
        <v>586</v>
      </c>
      <c r="M56" s="59" t="s">
        <v>586</v>
      </c>
      <c r="N56" s="59" t="s">
        <v>586</v>
      </c>
      <c r="O56" s="59" t="s">
        <v>586</v>
      </c>
      <c r="P56" s="59" t="s">
        <v>586</v>
      </c>
      <c r="Q56" s="59" t="s">
        <v>586</v>
      </c>
      <c r="R56" s="59" t="s">
        <v>586</v>
      </c>
      <c r="S56" s="59" t="s">
        <v>586</v>
      </c>
      <c r="T56" s="59" t="s">
        <v>171</v>
      </c>
      <c r="U56" s="59" t="s">
        <v>171</v>
      </c>
      <c r="V56" s="59" t="s">
        <v>586</v>
      </c>
      <c r="W56" s="59" t="s">
        <v>586</v>
      </c>
      <c r="X56" s="59" t="s">
        <v>586</v>
      </c>
      <c r="Y56" s="59" t="s">
        <v>586</v>
      </c>
      <c r="Z56" s="59" t="s">
        <v>586</v>
      </c>
      <c r="AA56" s="59" t="s">
        <v>586</v>
      </c>
      <c r="AB56" s="59" t="s">
        <v>586</v>
      </c>
      <c r="AC56" s="59" t="s">
        <v>586</v>
      </c>
      <c r="AD56" s="59" t="s">
        <v>586</v>
      </c>
      <c r="AE56" s="59" t="s">
        <v>171</v>
      </c>
      <c r="AF56" s="59" t="s">
        <v>586</v>
      </c>
      <c r="AG56" s="59" t="s">
        <v>586</v>
      </c>
      <c r="AH56" s="59" t="s">
        <v>586</v>
      </c>
      <c r="AI56" s="59" t="s">
        <v>586</v>
      </c>
      <c r="AJ56" s="59" t="s">
        <v>586</v>
      </c>
      <c r="AK56" s="59" t="s">
        <v>586</v>
      </c>
      <c r="AL56" s="59" t="s">
        <v>586</v>
      </c>
      <c r="AM56" s="59" t="s">
        <v>586</v>
      </c>
      <c r="AN56" s="59" t="s">
        <v>586</v>
      </c>
      <c r="AO56" s="59" t="s">
        <v>586</v>
      </c>
      <c r="AP56" s="59" t="s">
        <v>586</v>
      </c>
      <c r="AQ56" s="59" t="s">
        <v>586</v>
      </c>
      <c r="AR56" s="59" t="s">
        <v>586</v>
      </c>
      <c r="AS56" s="59" t="s">
        <v>586</v>
      </c>
      <c r="AT56" s="59" t="s">
        <v>586</v>
      </c>
      <c r="AU56" s="59" t="s">
        <v>171</v>
      </c>
      <c r="AV56" s="59" t="s">
        <v>171</v>
      </c>
      <c r="AW56" s="59" t="s">
        <v>171</v>
      </c>
      <c r="AX56" s="59" t="s">
        <v>586</v>
      </c>
      <c r="AY56" s="59" t="s">
        <v>586</v>
      </c>
      <c r="AZ56" s="59" t="s">
        <v>171</v>
      </c>
      <c r="BA56" s="59" t="s">
        <v>171</v>
      </c>
      <c r="BB56" s="59" t="s">
        <v>171</v>
      </c>
      <c r="BC56" s="59" t="s">
        <v>171</v>
      </c>
      <c r="BD56" s="59" t="s">
        <v>171</v>
      </c>
      <c r="BE56" s="59" t="s">
        <v>171</v>
      </c>
      <c r="BF56" s="59" t="s">
        <v>171</v>
      </c>
      <c r="BG56" s="59" t="s">
        <v>586</v>
      </c>
      <c r="BH56" s="59" t="s">
        <v>586</v>
      </c>
      <c r="BI56" s="59" t="s">
        <v>586</v>
      </c>
      <c r="BJ56" s="59" t="s">
        <v>586</v>
      </c>
      <c r="BK56" s="59" t="s">
        <v>586</v>
      </c>
      <c r="BL56" s="59" t="s">
        <v>586</v>
      </c>
      <c r="BM56" s="59" t="s">
        <v>171</v>
      </c>
      <c r="BN56" s="59" t="s">
        <v>586</v>
      </c>
      <c r="BO56" s="59" t="s">
        <v>586</v>
      </c>
      <c r="BP56" s="59" t="s">
        <v>586</v>
      </c>
      <c r="BQ56" s="59" t="s">
        <v>586</v>
      </c>
      <c r="BR56" s="59" t="s">
        <v>171</v>
      </c>
      <c r="BS56" s="59" t="s">
        <v>171</v>
      </c>
      <c r="BT56" s="59" t="s">
        <v>171</v>
      </c>
      <c r="BU56" s="59" t="s">
        <v>171</v>
      </c>
      <c r="BV56" s="59" t="s">
        <v>171</v>
      </c>
      <c r="BW56" s="59" t="s">
        <v>171</v>
      </c>
      <c r="BX56" s="59" t="s">
        <v>171</v>
      </c>
      <c r="BY56" s="59" t="s">
        <v>171</v>
      </c>
      <c r="BZ56" s="59" t="s">
        <v>171</v>
      </c>
      <c r="CA56" s="59" t="s">
        <v>586</v>
      </c>
      <c r="CB56" s="59" t="s">
        <v>586</v>
      </c>
      <c r="CC56" s="59" t="s">
        <v>586</v>
      </c>
      <c r="CD56" s="59" t="s">
        <v>586</v>
      </c>
      <c r="CE56" s="59" t="s">
        <v>586</v>
      </c>
      <c r="CF56" s="59" t="s">
        <v>586</v>
      </c>
      <c r="CG56" s="59" t="s">
        <v>586</v>
      </c>
      <c r="CH56" s="59" t="s">
        <v>586</v>
      </c>
      <c r="CI56" s="59" t="s">
        <v>586</v>
      </c>
      <c r="CJ56" s="59" t="s">
        <v>586</v>
      </c>
      <c r="CK56" s="59" t="s">
        <v>586</v>
      </c>
      <c r="CL56" s="59" t="s">
        <v>586</v>
      </c>
      <c r="CM56" s="59" t="s">
        <v>586</v>
      </c>
      <c r="CN56" s="59" t="s">
        <v>586</v>
      </c>
      <c r="CO56" s="59" t="s">
        <v>586</v>
      </c>
      <c r="CP56" s="59" t="s">
        <v>586</v>
      </c>
      <c r="CQ56" s="59" t="s">
        <v>171</v>
      </c>
      <c r="CR56" s="59" t="s">
        <v>171</v>
      </c>
      <c r="CS56" s="59" t="s">
        <v>171</v>
      </c>
      <c r="CT56" s="59" t="s">
        <v>171</v>
      </c>
      <c r="CU56" s="59" t="s">
        <v>586</v>
      </c>
      <c r="CV56" s="59" t="s">
        <v>586</v>
      </c>
      <c r="CW56" s="59" t="s">
        <v>586</v>
      </c>
      <c r="CX56" s="59" t="s">
        <v>171</v>
      </c>
      <c r="CY56" s="59" t="s">
        <v>586</v>
      </c>
      <c r="CZ56" s="59" t="s">
        <v>586</v>
      </c>
      <c r="DA56" s="59" t="s">
        <v>586</v>
      </c>
      <c r="DB56" s="59" t="s">
        <v>171</v>
      </c>
      <c r="DC56" s="59" t="s">
        <v>586</v>
      </c>
      <c r="DD56" s="59" t="s">
        <v>586</v>
      </c>
      <c r="DE56" s="59" t="s">
        <v>586</v>
      </c>
      <c r="DF56" s="59" t="s">
        <v>586</v>
      </c>
      <c r="DG56" s="59" t="s">
        <v>586</v>
      </c>
      <c r="DH56" s="59" t="s">
        <v>586</v>
      </c>
      <c r="DI56" s="59" t="s">
        <v>586</v>
      </c>
      <c r="DJ56" s="59" t="s">
        <v>586</v>
      </c>
      <c r="DK56" s="59" t="s">
        <v>586</v>
      </c>
      <c r="DL56" s="59" t="s">
        <v>586</v>
      </c>
      <c r="DM56" s="59" t="s">
        <v>586</v>
      </c>
      <c r="DN56" s="59" t="s">
        <v>586</v>
      </c>
      <c r="DO56" s="59" t="s">
        <v>586</v>
      </c>
      <c r="DP56" s="59" t="s">
        <v>586</v>
      </c>
      <c r="DQ56" s="59" t="s">
        <v>586</v>
      </c>
      <c r="DR56" s="59" t="s">
        <v>586</v>
      </c>
      <c r="DS56" s="59" t="s">
        <v>586</v>
      </c>
      <c r="DT56" s="59" t="s">
        <v>586</v>
      </c>
      <c r="DU56" s="59" t="s">
        <v>171</v>
      </c>
      <c r="DV56" s="59" t="s">
        <v>171</v>
      </c>
      <c r="DW56" s="59" t="s">
        <v>171</v>
      </c>
      <c r="DX56" s="59" t="s">
        <v>171</v>
      </c>
      <c r="DY56" s="59" t="s">
        <v>586</v>
      </c>
      <c r="DZ56" s="59" t="s">
        <v>586</v>
      </c>
      <c r="EA56" s="59" t="s">
        <v>586</v>
      </c>
      <c r="EB56" s="59" t="s">
        <v>586</v>
      </c>
      <c r="EC56" s="59" t="s">
        <v>586</v>
      </c>
      <c r="ED56" s="59" t="s">
        <v>586</v>
      </c>
      <c r="EE56" s="59" t="s">
        <v>586</v>
      </c>
      <c r="EF56" s="59" t="s">
        <v>586</v>
      </c>
      <c r="EG56" s="59" t="s">
        <v>586</v>
      </c>
      <c r="EH56" s="59" t="s">
        <v>586</v>
      </c>
      <c r="EI56" s="59" t="s">
        <v>586</v>
      </c>
      <c r="EJ56" s="59" t="s">
        <v>586</v>
      </c>
      <c r="EK56" s="59" t="s">
        <v>586</v>
      </c>
      <c r="EL56" s="59" t="s">
        <v>586</v>
      </c>
      <c r="EM56" s="59" t="s">
        <v>586</v>
      </c>
      <c r="EN56" s="59" t="s">
        <v>586</v>
      </c>
      <c r="EO56" s="59" t="s">
        <v>171</v>
      </c>
      <c r="EP56" s="59" t="s">
        <v>171</v>
      </c>
      <c r="EQ56" s="59" t="s">
        <v>171</v>
      </c>
      <c r="ER56" s="59" t="s">
        <v>171</v>
      </c>
      <c r="ES56" s="59" t="s">
        <v>171</v>
      </c>
      <c r="ET56" s="59" t="s">
        <v>586</v>
      </c>
      <c r="EU56" s="59" t="s">
        <v>586</v>
      </c>
      <c r="EV56" s="59" t="s">
        <v>586</v>
      </c>
      <c r="EW56" s="59" t="s">
        <v>586</v>
      </c>
      <c r="EX56" s="59" t="s">
        <v>586</v>
      </c>
      <c r="EY56" s="59" t="s">
        <v>586</v>
      </c>
      <c r="EZ56" s="59" t="s">
        <v>586</v>
      </c>
      <c r="FA56" s="59"/>
      <c r="FB56" s="59"/>
      <c r="FC56" s="59"/>
      <c r="FD56" s="59"/>
      <c r="FE56" s="59"/>
      <c r="FF56" s="59"/>
      <c r="FG56" s="59"/>
      <c r="FH56" s="59"/>
      <c r="FI56" s="59"/>
      <c r="FJ56" s="59"/>
      <c r="FM56" s="356"/>
      <c r="FN56" s="356" t="s">
        <v>584</v>
      </c>
      <c r="FO56" s="356"/>
      <c r="FP56" s="356"/>
      <c r="FQ56" s="356"/>
      <c r="FR56" s="356"/>
      <c r="FS56" s="356"/>
      <c r="FT56" s="356"/>
      <c r="FU56" s="356"/>
      <c r="FV56" s="356"/>
      <c r="FW56" s="356"/>
      <c r="FX56" s="356"/>
      <c r="FY56" s="356"/>
      <c r="FZ56" s="356"/>
      <c r="GA56" s="356"/>
      <c r="GB56" s="356"/>
      <c r="GC56" s="356"/>
      <c r="GI56" s="356" t="s">
        <v>584</v>
      </c>
      <c r="GJ56" s="356"/>
      <c r="GK56" s="356"/>
      <c r="GL56" s="356"/>
      <c r="GM56" s="356"/>
      <c r="GN56" s="356"/>
      <c r="GO56" s="356"/>
      <c r="GP56" s="356"/>
      <c r="GQ56" s="356"/>
      <c r="GR56" s="356"/>
      <c r="GS56" s="356"/>
      <c r="GT56" s="356"/>
      <c r="GU56" s="356"/>
      <c r="GV56" s="356"/>
      <c r="GW56" s="356"/>
    </row>
    <row r="57" spans="1:226" s="60" customFormat="1" ht="18" customHeight="1" x14ac:dyDescent="0.2">
      <c r="A57" s="60" t="s">
        <v>587</v>
      </c>
      <c r="B57" s="60" t="s">
        <v>587</v>
      </c>
      <c r="C57" s="61"/>
      <c r="D57" s="61" t="s">
        <v>162</v>
      </c>
      <c r="E57" s="61" t="s">
        <v>162</v>
      </c>
      <c r="F57" s="61" t="s">
        <v>159</v>
      </c>
      <c r="G57" s="61" t="s">
        <v>162</v>
      </c>
      <c r="H57" s="61" t="s">
        <v>162</v>
      </c>
      <c r="I57" s="61" t="s">
        <v>162</v>
      </c>
      <c r="J57" s="61" t="s">
        <v>162</v>
      </c>
      <c r="K57" s="61" t="s">
        <v>162</v>
      </c>
      <c r="L57" s="292" t="s">
        <v>162</v>
      </c>
      <c r="M57" s="61" t="s">
        <v>163</v>
      </c>
      <c r="N57" s="61" t="s">
        <v>163</v>
      </c>
      <c r="O57" s="61" t="s">
        <v>163</v>
      </c>
      <c r="P57" s="61" t="s">
        <v>163</v>
      </c>
      <c r="Q57" s="61" t="s">
        <v>163</v>
      </c>
      <c r="R57" s="61" t="s">
        <v>163</v>
      </c>
      <c r="S57" s="61" t="s">
        <v>163</v>
      </c>
      <c r="T57" s="61" t="s">
        <v>168</v>
      </c>
      <c r="U57" s="61" t="s">
        <v>168</v>
      </c>
      <c r="V57" s="61" t="s">
        <v>165</v>
      </c>
      <c r="W57" s="61" t="s">
        <v>162</v>
      </c>
      <c r="X57" s="61" t="s">
        <v>162</v>
      </c>
      <c r="Y57" s="61" t="s">
        <v>162</v>
      </c>
      <c r="Z57" s="61" t="s">
        <v>162</v>
      </c>
      <c r="AA57" s="61" t="s">
        <v>162</v>
      </c>
      <c r="AB57" s="61" t="s">
        <v>162</v>
      </c>
      <c r="AC57" s="61" t="s">
        <v>162</v>
      </c>
      <c r="AD57" s="61" t="s">
        <v>162</v>
      </c>
      <c r="AE57" s="61" t="s">
        <v>166</v>
      </c>
      <c r="AF57" s="61" t="s">
        <v>158</v>
      </c>
      <c r="AG57" s="61" t="s">
        <v>158</v>
      </c>
      <c r="AH57" s="61" t="s">
        <v>163</v>
      </c>
      <c r="AI57" s="61" t="s">
        <v>163</v>
      </c>
      <c r="AJ57" s="61" t="s">
        <v>163</v>
      </c>
      <c r="AK57" s="61" t="s">
        <v>163</v>
      </c>
      <c r="AL57" s="61" t="s">
        <v>159</v>
      </c>
      <c r="AM57" s="61" t="s">
        <v>159</v>
      </c>
      <c r="AN57" s="61" t="s">
        <v>159</v>
      </c>
      <c r="AO57" s="292" t="s">
        <v>158</v>
      </c>
      <c r="AP57" s="292" t="s">
        <v>158</v>
      </c>
      <c r="AQ57" s="292" t="s">
        <v>158</v>
      </c>
      <c r="AR57" s="292" t="s">
        <v>158</v>
      </c>
      <c r="AS57" s="61" t="s">
        <v>163</v>
      </c>
      <c r="AT57" s="61" t="s">
        <v>163</v>
      </c>
      <c r="AU57" s="61" t="s">
        <v>166</v>
      </c>
      <c r="AV57" s="61" t="s">
        <v>166</v>
      </c>
      <c r="AW57" s="61" t="s">
        <v>166</v>
      </c>
      <c r="AX57" s="61" t="s">
        <v>163</v>
      </c>
      <c r="AY57" s="291" t="s">
        <v>162</v>
      </c>
      <c r="AZ57" s="61" t="s">
        <v>167</v>
      </c>
      <c r="BA57" s="61" t="s">
        <v>167</v>
      </c>
      <c r="BB57" s="61" t="s">
        <v>167</v>
      </c>
      <c r="BC57" s="61" t="s">
        <v>167</v>
      </c>
      <c r="BD57" s="61" t="s">
        <v>167</v>
      </c>
      <c r="BE57" s="61" t="s">
        <v>167</v>
      </c>
      <c r="BF57" s="61" t="s">
        <v>167</v>
      </c>
      <c r="BG57" s="293" t="s">
        <v>163</v>
      </c>
      <c r="BH57" s="293" t="s">
        <v>163</v>
      </c>
      <c r="BI57" s="293" t="s">
        <v>163</v>
      </c>
      <c r="BJ57" s="293" t="s">
        <v>163</v>
      </c>
      <c r="BK57" s="293" t="s">
        <v>163</v>
      </c>
      <c r="BL57" s="293" t="s">
        <v>163</v>
      </c>
      <c r="BM57" s="61" t="s">
        <v>168</v>
      </c>
      <c r="BN57" s="61" t="s">
        <v>165</v>
      </c>
      <c r="BO57" s="61" t="s">
        <v>165</v>
      </c>
      <c r="BP57" s="61" t="s">
        <v>165</v>
      </c>
      <c r="BQ57" s="61" t="s">
        <v>165</v>
      </c>
      <c r="BR57" s="61" t="s">
        <v>166</v>
      </c>
      <c r="BS57" s="61" t="s">
        <v>166</v>
      </c>
      <c r="BT57" s="61" t="s">
        <v>166</v>
      </c>
      <c r="BU57" s="61" t="s">
        <v>166</v>
      </c>
      <c r="BV57" s="61" t="s">
        <v>167</v>
      </c>
      <c r="BW57" s="61" t="s">
        <v>167</v>
      </c>
      <c r="BX57" s="61" t="s">
        <v>167</v>
      </c>
      <c r="BY57" s="291" t="s">
        <v>166</v>
      </c>
      <c r="BZ57" s="291" t="s">
        <v>166</v>
      </c>
      <c r="CA57" s="61" t="s">
        <v>163</v>
      </c>
      <c r="CB57" s="61" t="s">
        <v>163</v>
      </c>
      <c r="CC57" s="61" t="s">
        <v>163</v>
      </c>
      <c r="CD57" s="61" t="s">
        <v>163</v>
      </c>
      <c r="CE57" s="292" t="s">
        <v>163</v>
      </c>
      <c r="CF57" s="61" t="s">
        <v>163</v>
      </c>
      <c r="CG57" s="61" t="s">
        <v>162</v>
      </c>
      <c r="CH57" s="61" t="s">
        <v>162</v>
      </c>
      <c r="CI57" s="61" t="s">
        <v>163</v>
      </c>
      <c r="CJ57" s="61" t="s">
        <v>163</v>
      </c>
      <c r="CK57" s="61" t="s">
        <v>163</v>
      </c>
      <c r="CL57" s="61" t="s">
        <v>163</v>
      </c>
      <c r="CM57" s="61" t="s">
        <v>163</v>
      </c>
      <c r="CN57" s="61" t="s">
        <v>159</v>
      </c>
      <c r="CO57" s="61" t="s">
        <v>159</v>
      </c>
      <c r="CP57" s="61" t="s">
        <v>159</v>
      </c>
      <c r="CQ57" s="61" t="s">
        <v>167</v>
      </c>
      <c r="CR57" s="61" t="s">
        <v>167</v>
      </c>
      <c r="CS57" s="61" t="s">
        <v>167</v>
      </c>
      <c r="CT57" s="61" t="s">
        <v>167</v>
      </c>
      <c r="CU57" s="61" t="s">
        <v>162</v>
      </c>
      <c r="CV57" s="61" t="s">
        <v>162</v>
      </c>
      <c r="CW57" s="61" t="s">
        <v>162</v>
      </c>
      <c r="CX57" s="61" t="s">
        <v>166</v>
      </c>
      <c r="CY57" s="61" t="s">
        <v>162</v>
      </c>
      <c r="CZ57" s="61" t="s">
        <v>162</v>
      </c>
      <c r="DA57" s="61" t="s">
        <v>163</v>
      </c>
      <c r="DB57" s="61" t="s">
        <v>167</v>
      </c>
      <c r="DC57" s="61" t="s">
        <v>163</v>
      </c>
      <c r="DD57" s="61" t="s">
        <v>163</v>
      </c>
      <c r="DE57" s="61" t="s">
        <v>163</v>
      </c>
      <c r="DF57" s="61" t="s">
        <v>159</v>
      </c>
      <c r="DG57" s="61" t="s">
        <v>163</v>
      </c>
      <c r="DH57" s="61" t="s">
        <v>163</v>
      </c>
      <c r="DI57" s="61" t="s">
        <v>163</v>
      </c>
      <c r="DJ57" s="61" t="s">
        <v>163</v>
      </c>
      <c r="DK57" s="61" t="s">
        <v>158</v>
      </c>
      <c r="DL57" s="61" t="s">
        <v>162</v>
      </c>
      <c r="DM57" s="61" t="s">
        <v>162</v>
      </c>
      <c r="DN57" s="61" t="s">
        <v>162</v>
      </c>
      <c r="DO57" s="61" t="s">
        <v>158</v>
      </c>
      <c r="DP57" s="61" t="s">
        <v>162</v>
      </c>
      <c r="DQ57" s="61" t="s">
        <v>162</v>
      </c>
      <c r="DR57" s="61" t="s">
        <v>158</v>
      </c>
      <c r="DS57" s="61" t="s">
        <v>162</v>
      </c>
      <c r="DT57" s="61" t="s">
        <v>162</v>
      </c>
      <c r="DU57" s="61" t="s">
        <v>166</v>
      </c>
      <c r="DV57" s="61" t="s">
        <v>166</v>
      </c>
      <c r="DW57" s="61" t="s">
        <v>166</v>
      </c>
      <c r="DX57" s="61" t="s">
        <v>166</v>
      </c>
      <c r="DY57" s="61" t="s">
        <v>162</v>
      </c>
      <c r="DZ57" s="61" t="s">
        <v>162</v>
      </c>
      <c r="EA57" s="61" t="s">
        <v>158</v>
      </c>
      <c r="EB57" s="61" t="s">
        <v>162</v>
      </c>
      <c r="EC57" s="61" t="s">
        <v>162</v>
      </c>
      <c r="ED57" s="61" t="s">
        <v>162</v>
      </c>
      <c r="EE57" s="61" t="s">
        <v>162</v>
      </c>
      <c r="EF57" s="61" t="s">
        <v>162</v>
      </c>
      <c r="EG57" s="61" t="s">
        <v>159</v>
      </c>
      <c r="EH57" s="61" t="s">
        <v>159</v>
      </c>
      <c r="EI57" s="61" t="s">
        <v>162</v>
      </c>
      <c r="EJ57" s="61" t="s">
        <v>162</v>
      </c>
      <c r="EK57" s="61" t="s">
        <v>162</v>
      </c>
      <c r="EL57" s="61" t="s">
        <v>158</v>
      </c>
      <c r="EM57" s="61" t="s">
        <v>162</v>
      </c>
      <c r="EN57" s="61" t="s">
        <v>162</v>
      </c>
      <c r="EO57" s="61" t="s">
        <v>168</v>
      </c>
      <c r="EP57" s="61" t="s">
        <v>168</v>
      </c>
      <c r="EQ57" s="61" t="s">
        <v>168</v>
      </c>
      <c r="ER57" s="61" t="s">
        <v>168</v>
      </c>
      <c r="ES57" s="61" t="s">
        <v>168</v>
      </c>
      <c r="ET57" s="61" t="s">
        <v>164</v>
      </c>
      <c r="EU57" s="61" t="s">
        <v>165</v>
      </c>
      <c r="EV57" s="61" t="s">
        <v>165</v>
      </c>
      <c r="EW57" s="61" t="s">
        <v>161</v>
      </c>
      <c r="EX57" s="61" t="s">
        <v>161</v>
      </c>
      <c r="EY57" s="61" t="s">
        <v>161</v>
      </c>
      <c r="EZ57" s="61" t="s">
        <v>161</v>
      </c>
      <c r="FE57" s="61"/>
      <c r="FF57" s="61"/>
      <c r="FG57" s="61"/>
      <c r="FH57" s="61"/>
      <c r="FI57" s="61"/>
      <c r="FJ57" s="61"/>
      <c r="FM57" s="356"/>
      <c r="FN57" s="356" t="s">
        <v>584</v>
      </c>
      <c r="FO57" s="356"/>
      <c r="FP57" s="356"/>
      <c r="FQ57" s="356"/>
      <c r="FR57" s="356"/>
      <c r="FS57" s="356"/>
      <c r="FT57" s="356"/>
      <c r="FU57" s="356"/>
      <c r="FV57" s="356"/>
      <c r="FW57" s="356"/>
      <c r="FX57" s="356"/>
      <c r="FY57" s="356"/>
      <c r="FZ57" s="356"/>
      <c r="GA57" s="356"/>
      <c r="GB57" s="356"/>
      <c r="GC57" s="356"/>
      <c r="GI57" s="356" t="s">
        <v>584</v>
      </c>
      <c r="GJ57" s="356"/>
      <c r="GK57" s="356"/>
      <c r="GL57" s="356"/>
      <c r="GM57" s="356"/>
      <c r="GN57" s="356"/>
      <c r="GO57" s="356"/>
      <c r="GP57" s="356"/>
      <c r="GQ57" s="356"/>
      <c r="GR57" s="356"/>
      <c r="GS57" s="356"/>
      <c r="GT57" s="356"/>
      <c r="GU57" s="356"/>
      <c r="GV57" s="356"/>
      <c r="GW57" s="356"/>
    </row>
    <row r="58" spans="1:226" s="60" customFormat="1" ht="12" customHeight="1" x14ac:dyDescent="0.2">
      <c r="A58" s="60" t="s">
        <v>588</v>
      </c>
      <c r="B58" s="60" t="s">
        <v>588</v>
      </c>
      <c r="C58" s="61"/>
      <c r="D58" s="61" t="s">
        <v>172</v>
      </c>
      <c r="E58" s="61" t="s">
        <v>172</v>
      </c>
      <c r="F58" s="61" t="s">
        <v>173</v>
      </c>
      <c r="G58" s="61" t="s">
        <v>172</v>
      </c>
      <c r="H58" s="61" t="s">
        <v>172</v>
      </c>
      <c r="I58" s="61" t="s">
        <v>172</v>
      </c>
      <c r="J58" s="61" t="s">
        <v>172</v>
      </c>
      <c r="K58" s="61" t="s">
        <v>172</v>
      </c>
      <c r="L58" s="292" t="s">
        <v>172</v>
      </c>
      <c r="M58" s="61" t="s">
        <v>173</v>
      </c>
      <c r="N58" s="61" t="s">
        <v>173</v>
      </c>
      <c r="O58" s="61" t="s">
        <v>173</v>
      </c>
      <c r="P58" s="61" t="s">
        <v>173</v>
      </c>
      <c r="Q58" s="61" t="s">
        <v>173</v>
      </c>
      <c r="R58" s="61" t="s">
        <v>173</v>
      </c>
      <c r="S58" s="61" t="s">
        <v>173</v>
      </c>
      <c r="T58" s="61" t="s">
        <v>171</v>
      </c>
      <c r="U58" s="61" t="s">
        <v>171</v>
      </c>
      <c r="V58" s="61" t="s">
        <v>174</v>
      </c>
      <c r="W58" s="61" t="s">
        <v>172</v>
      </c>
      <c r="X58" s="61" t="s">
        <v>172</v>
      </c>
      <c r="Y58" s="61" t="s">
        <v>172</v>
      </c>
      <c r="Z58" s="61" t="s">
        <v>172</v>
      </c>
      <c r="AA58" s="61" t="s">
        <v>172</v>
      </c>
      <c r="AB58" s="61" t="s">
        <v>172</v>
      </c>
      <c r="AC58" s="61" t="s">
        <v>172</v>
      </c>
      <c r="AD58" s="61" t="s">
        <v>172</v>
      </c>
      <c r="AE58" s="61" t="s">
        <v>172</v>
      </c>
      <c r="AF58" s="61" t="s">
        <v>172</v>
      </c>
      <c r="AG58" s="61" t="s">
        <v>172</v>
      </c>
      <c r="AH58" s="61" t="s">
        <v>173</v>
      </c>
      <c r="AI58" s="61" t="s">
        <v>173</v>
      </c>
      <c r="AJ58" s="61" t="s">
        <v>173</v>
      </c>
      <c r="AK58" s="61" t="s">
        <v>173</v>
      </c>
      <c r="AL58" s="61" t="s">
        <v>173</v>
      </c>
      <c r="AM58" s="61" t="s">
        <v>173</v>
      </c>
      <c r="AN58" s="61" t="s">
        <v>173</v>
      </c>
      <c r="AO58" s="292" t="s">
        <v>172</v>
      </c>
      <c r="AP58" s="292" t="s">
        <v>172</v>
      </c>
      <c r="AQ58" s="292" t="s">
        <v>172</v>
      </c>
      <c r="AR58" s="292" t="s">
        <v>172</v>
      </c>
      <c r="AS58" s="61" t="s">
        <v>173</v>
      </c>
      <c r="AT58" s="61" t="s">
        <v>173</v>
      </c>
      <c r="AU58" s="61" t="s">
        <v>172</v>
      </c>
      <c r="AV58" s="61" t="s">
        <v>172</v>
      </c>
      <c r="AW58" s="61" t="s">
        <v>172</v>
      </c>
      <c r="AX58" s="61" t="s">
        <v>173</v>
      </c>
      <c r="AY58" s="291" t="s">
        <v>172</v>
      </c>
      <c r="AZ58" s="61" t="s">
        <v>173</v>
      </c>
      <c r="BA58" s="61" t="s">
        <v>173</v>
      </c>
      <c r="BB58" s="61" t="s">
        <v>173</v>
      </c>
      <c r="BC58" s="61" t="s">
        <v>173</v>
      </c>
      <c r="BD58" s="61" t="s">
        <v>173</v>
      </c>
      <c r="BE58" s="61" t="s">
        <v>173</v>
      </c>
      <c r="BF58" s="61" t="s">
        <v>173</v>
      </c>
      <c r="BG58" s="293" t="s">
        <v>173</v>
      </c>
      <c r="BH58" s="293" t="s">
        <v>173</v>
      </c>
      <c r="BI58" s="293" t="s">
        <v>173</v>
      </c>
      <c r="BJ58" s="293" t="s">
        <v>173</v>
      </c>
      <c r="BK58" s="293" t="s">
        <v>173</v>
      </c>
      <c r="BL58" s="293" t="s">
        <v>173</v>
      </c>
      <c r="BM58" s="61" t="s">
        <v>171</v>
      </c>
      <c r="BN58" s="61" t="s">
        <v>174</v>
      </c>
      <c r="BO58" s="61" t="s">
        <v>174</v>
      </c>
      <c r="BP58" s="61" t="s">
        <v>174</v>
      </c>
      <c r="BQ58" s="61" t="s">
        <v>174</v>
      </c>
      <c r="BR58" s="61" t="s">
        <v>172</v>
      </c>
      <c r="BS58" s="61" t="s">
        <v>172</v>
      </c>
      <c r="BT58" s="61" t="s">
        <v>172</v>
      </c>
      <c r="BU58" s="61" t="s">
        <v>172</v>
      </c>
      <c r="BV58" s="61" t="s">
        <v>173</v>
      </c>
      <c r="BW58" s="61" t="s">
        <v>173</v>
      </c>
      <c r="BX58" s="61" t="s">
        <v>173</v>
      </c>
      <c r="BY58" s="291" t="s">
        <v>172</v>
      </c>
      <c r="BZ58" s="291" t="s">
        <v>172</v>
      </c>
      <c r="CA58" s="61" t="s">
        <v>173</v>
      </c>
      <c r="CB58" s="61" t="s">
        <v>173</v>
      </c>
      <c r="CC58" s="61" t="s">
        <v>173</v>
      </c>
      <c r="CD58" s="61" t="s">
        <v>173</v>
      </c>
      <c r="CE58" s="292" t="s">
        <v>173</v>
      </c>
      <c r="CF58" s="61" t="s">
        <v>173</v>
      </c>
      <c r="CG58" s="61" t="s">
        <v>172</v>
      </c>
      <c r="CH58" s="61" t="s">
        <v>172</v>
      </c>
      <c r="CI58" s="61" t="s">
        <v>173</v>
      </c>
      <c r="CJ58" s="61" t="s">
        <v>173</v>
      </c>
      <c r="CK58" s="61" t="s">
        <v>173</v>
      </c>
      <c r="CL58" s="61" t="s">
        <v>173</v>
      </c>
      <c r="CM58" s="61" t="s">
        <v>173</v>
      </c>
      <c r="CN58" s="61" t="s">
        <v>173</v>
      </c>
      <c r="CO58" s="61" t="s">
        <v>173</v>
      </c>
      <c r="CP58" s="61" t="s">
        <v>173</v>
      </c>
      <c r="CQ58" s="61" t="s">
        <v>173</v>
      </c>
      <c r="CR58" s="61" t="s">
        <v>173</v>
      </c>
      <c r="CS58" s="61" t="s">
        <v>173</v>
      </c>
      <c r="CT58" s="61" t="s">
        <v>173</v>
      </c>
      <c r="CU58" s="61" t="s">
        <v>172</v>
      </c>
      <c r="CV58" s="61" t="s">
        <v>172</v>
      </c>
      <c r="CW58" s="61" t="s">
        <v>172</v>
      </c>
      <c r="CX58" s="61" t="s">
        <v>172</v>
      </c>
      <c r="CY58" s="61" t="s">
        <v>172</v>
      </c>
      <c r="CZ58" s="61" t="s">
        <v>172</v>
      </c>
      <c r="DA58" s="61" t="s">
        <v>173</v>
      </c>
      <c r="DB58" s="61" t="s">
        <v>173</v>
      </c>
      <c r="DC58" s="61" t="s">
        <v>173</v>
      </c>
      <c r="DD58" s="61" t="s">
        <v>173</v>
      </c>
      <c r="DE58" s="61" t="s">
        <v>173</v>
      </c>
      <c r="DF58" s="61" t="s">
        <v>173</v>
      </c>
      <c r="DG58" s="61" t="s">
        <v>173</v>
      </c>
      <c r="DH58" s="61" t="s">
        <v>173</v>
      </c>
      <c r="DI58" s="61" t="s">
        <v>173</v>
      </c>
      <c r="DJ58" s="61" t="s">
        <v>173</v>
      </c>
      <c r="DK58" s="61" t="s">
        <v>172</v>
      </c>
      <c r="DL58" s="61" t="s">
        <v>172</v>
      </c>
      <c r="DM58" s="61" t="s">
        <v>172</v>
      </c>
      <c r="DN58" s="61" t="s">
        <v>172</v>
      </c>
      <c r="DO58" s="61" t="s">
        <v>172</v>
      </c>
      <c r="DP58" s="61" t="s">
        <v>172</v>
      </c>
      <c r="DQ58" s="61" t="s">
        <v>172</v>
      </c>
      <c r="DR58" s="61" t="s">
        <v>172</v>
      </c>
      <c r="DS58" s="61" t="s">
        <v>172</v>
      </c>
      <c r="DT58" s="61" t="s">
        <v>172</v>
      </c>
      <c r="DU58" s="61" t="s">
        <v>172</v>
      </c>
      <c r="DV58" s="61" t="s">
        <v>172</v>
      </c>
      <c r="DW58" s="61" t="s">
        <v>172</v>
      </c>
      <c r="DX58" s="61" t="s">
        <v>172</v>
      </c>
      <c r="DY58" s="61" t="s">
        <v>172</v>
      </c>
      <c r="DZ58" s="61" t="s">
        <v>172</v>
      </c>
      <c r="EA58" s="61" t="s">
        <v>172</v>
      </c>
      <c r="EB58" s="61" t="s">
        <v>172</v>
      </c>
      <c r="EC58" s="61" t="s">
        <v>172</v>
      </c>
      <c r="ED58" s="61" t="s">
        <v>172</v>
      </c>
      <c r="EE58" s="61" t="s">
        <v>172</v>
      </c>
      <c r="EF58" s="61" t="s">
        <v>172</v>
      </c>
      <c r="EG58" s="61" t="s">
        <v>173</v>
      </c>
      <c r="EH58" s="61" t="s">
        <v>173</v>
      </c>
      <c r="EI58" s="61" t="s">
        <v>172</v>
      </c>
      <c r="EJ58" s="61" t="s">
        <v>172</v>
      </c>
      <c r="EK58" s="61" t="s">
        <v>172</v>
      </c>
      <c r="EL58" s="61" t="s">
        <v>172</v>
      </c>
      <c r="EM58" s="61" t="s">
        <v>172</v>
      </c>
      <c r="EN58" s="61" t="s">
        <v>172</v>
      </c>
      <c r="EO58" s="61" t="s">
        <v>171</v>
      </c>
      <c r="EP58" s="61" t="s">
        <v>171</v>
      </c>
      <c r="EQ58" s="61" t="s">
        <v>171</v>
      </c>
      <c r="ER58" s="61" t="s">
        <v>171</v>
      </c>
      <c r="ES58" s="61" t="s">
        <v>171</v>
      </c>
      <c r="ET58" s="61" t="s">
        <v>171</v>
      </c>
      <c r="EU58" s="61" t="s">
        <v>174</v>
      </c>
      <c r="EV58" s="61" t="s">
        <v>174</v>
      </c>
      <c r="EW58" s="61" t="s">
        <v>174</v>
      </c>
      <c r="EX58" s="61" t="s">
        <v>174</v>
      </c>
      <c r="EY58" s="61" t="s">
        <v>174</v>
      </c>
      <c r="EZ58" s="61" t="s">
        <v>174</v>
      </c>
      <c r="FE58" s="61"/>
      <c r="FF58" s="61"/>
      <c r="FG58" s="61"/>
      <c r="FH58" s="61"/>
      <c r="FI58" s="61"/>
      <c r="FJ58" s="61"/>
      <c r="FM58" s="356"/>
      <c r="FN58" s="356" t="s">
        <v>584</v>
      </c>
      <c r="FO58" s="356"/>
      <c r="FP58" s="356" t="s">
        <v>173</v>
      </c>
      <c r="FQ58" s="356" t="s">
        <v>172</v>
      </c>
      <c r="FR58" s="356" t="s">
        <v>171</v>
      </c>
      <c r="FS58" s="356" t="s">
        <v>174</v>
      </c>
      <c r="FT58" s="356" t="s">
        <v>589</v>
      </c>
      <c r="FU58" s="356" t="s">
        <v>590</v>
      </c>
      <c r="FV58" s="356" t="s">
        <v>591</v>
      </c>
      <c r="FW58" s="356" t="s">
        <v>592</v>
      </c>
      <c r="FX58" s="356" t="s">
        <v>593</v>
      </c>
      <c r="FY58" s="356" t="s">
        <v>167</v>
      </c>
      <c r="FZ58" s="356" t="s">
        <v>166</v>
      </c>
      <c r="GA58" s="356" t="s">
        <v>168</v>
      </c>
      <c r="GB58" s="356" t="s">
        <v>169</v>
      </c>
      <c r="GC58" s="356" t="s">
        <v>594</v>
      </c>
      <c r="GI58" s="356" t="s">
        <v>584</v>
      </c>
      <c r="GJ58" s="356" t="s">
        <v>173</v>
      </c>
      <c r="GK58" s="356" t="s">
        <v>172</v>
      </c>
      <c r="GL58" s="356" t="s">
        <v>171</v>
      </c>
      <c r="GM58" s="356" t="s">
        <v>174</v>
      </c>
      <c r="GN58" s="356" t="s">
        <v>589</v>
      </c>
      <c r="GO58" s="356" t="s">
        <v>590</v>
      </c>
      <c r="GP58" s="356" t="s">
        <v>591</v>
      </c>
      <c r="GQ58" s="356" t="s">
        <v>592</v>
      </c>
      <c r="GR58" s="356" t="s">
        <v>593</v>
      </c>
      <c r="GS58" s="356" t="s">
        <v>167</v>
      </c>
      <c r="GT58" s="356" t="s">
        <v>166</v>
      </c>
      <c r="GU58" s="356" t="s">
        <v>168</v>
      </c>
      <c r="GV58" s="356" t="s">
        <v>169</v>
      </c>
      <c r="GW58" s="356" t="s">
        <v>594</v>
      </c>
    </row>
    <row r="59" spans="1:226" s="60" customFormat="1" ht="12" customHeight="1" x14ac:dyDescent="0.2">
      <c r="A59" s="60" t="s">
        <v>595</v>
      </c>
      <c r="B59" s="60" t="s">
        <v>595</v>
      </c>
      <c r="C59" s="61"/>
      <c r="D59" s="61" t="s">
        <v>170</v>
      </c>
      <c r="E59" s="61" t="s">
        <v>170</v>
      </c>
      <c r="F59" s="61" t="s">
        <v>137</v>
      </c>
      <c r="G59" s="61" t="s">
        <v>170</v>
      </c>
      <c r="H59" s="61" t="s">
        <v>170</v>
      </c>
      <c r="I59" s="61" t="s">
        <v>170</v>
      </c>
      <c r="J59" s="61" t="s">
        <v>170</v>
      </c>
      <c r="K59" s="61" t="s">
        <v>170</v>
      </c>
      <c r="L59" s="292" t="s">
        <v>170</v>
      </c>
      <c r="M59" s="61" t="s">
        <v>170</v>
      </c>
      <c r="N59" s="61" t="s">
        <v>170</v>
      </c>
      <c r="O59" s="61" t="s">
        <v>170</v>
      </c>
      <c r="P59" s="61" t="s">
        <v>170</v>
      </c>
      <c r="Q59" s="61" t="s">
        <v>170</v>
      </c>
      <c r="R59" s="61" t="s">
        <v>170</v>
      </c>
      <c r="S59" s="61" t="s">
        <v>170</v>
      </c>
      <c r="T59" s="61" t="s">
        <v>171</v>
      </c>
      <c r="U59" s="61" t="s">
        <v>171</v>
      </c>
      <c r="V59" s="61" t="s">
        <v>170</v>
      </c>
      <c r="W59" s="61" t="s">
        <v>170</v>
      </c>
      <c r="X59" s="61" t="s">
        <v>170</v>
      </c>
      <c r="Y59" s="61" t="s">
        <v>170</v>
      </c>
      <c r="Z59" s="61" t="s">
        <v>170</v>
      </c>
      <c r="AA59" s="61" t="s">
        <v>170</v>
      </c>
      <c r="AB59" s="61" t="s">
        <v>170</v>
      </c>
      <c r="AC59" s="61" t="s">
        <v>170</v>
      </c>
      <c r="AD59" s="61" t="s">
        <v>170</v>
      </c>
      <c r="AE59" s="61" t="s">
        <v>171</v>
      </c>
      <c r="AF59" s="61" t="s">
        <v>137</v>
      </c>
      <c r="AG59" s="61" t="s">
        <v>137</v>
      </c>
      <c r="AH59" s="61" t="s">
        <v>170</v>
      </c>
      <c r="AI59" s="61" t="s">
        <v>170</v>
      </c>
      <c r="AJ59" s="61" t="s">
        <v>170</v>
      </c>
      <c r="AK59" s="61" t="s">
        <v>170</v>
      </c>
      <c r="AL59" s="61" t="s">
        <v>137</v>
      </c>
      <c r="AM59" s="61" t="s">
        <v>137</v>
      </c>
      <c r="AN59" s="61" t="s">
        <v>137</v>
      </c>
      <c r="AO59" s="292" t="s">
        <v>137</v>
      </c>
      <c r="AP59" s="292" t="s">
        <v>137</v>
      </c>
      <c r="AQ59" s="292" t="s">
        <v>137</v>
      </c>
      <c r="AR59" s="292" t="s">
        <v>137</v>
      </c>
      <c r="AS59" s="61" t="s">
        <v>170</v>
      </c>
      <c r="AT59" s="61" t="s">
        <v>170</v>
      </c>
      <c r="AU59" s="61" t="s">
        <v>171</v>
      </c>
      <c r="AV59" s="61" t="s">
        <v>171</v>
      </c>
      <c r="AW59" s="61" t="s">
        <v>171</v>
      </c>
      <c r="AX59" s="61" t="s">
        <v>170</v>
      </c>
      <c r="AY59" s="291" t="s">
        <v>170</v>
      </c>
      <c r="AZ59" s="61" t="s">
        <v>171</v>
      </c>
      <c r="BA59" s="61" t="s">
        <v>171</v>
      </c>
      <c r="BB59" s="61" t="s">
        <v>171</v>
      </c>
      <c r="BC59" s="61" t="s">
        <v>171</v>
      </c>
      <c r="BD59" s="61" t="s">
        <v>171</v>
      </c>
      <c r="BE59" s="61" t="s">
        <v>171</v>
      </c>
      <c r="BF59" s="61" t="s">
        <v>171</v>
      </c>
      <c r="BG59" s="293" t="s">
        <v>170</v>
      </c>
      <c r="BH59" s="293" t="s">
        <v>170</v>
      </c>
      <c r="BI59" s="293" t="s">
        <v>170</v>
      </c>
      <c r="BJ59" s="293" t="s">
        <v>170</v>
      </c>
      <c r="BK59" s="293" t="s">
        <v>170</v>
      </c>
      <c r="BL59" s="293" t="s">
        <v>170</v>
      </c>
      <c r="BM59" s="61" t="s">
        <v>171</v>
      </c>
      <c r="BN59" s="61" t="s">
        <v>170</v>
      </c>
      <c r="BO59" s="61" t="s">
        <v>170</v>
      </c>
      <c r="BP59" s="61" t="s">
        <v>170</v>
      </c>
      <c r="BQ59" s="61" t="s">
        <v>170</v>
      </c>
      <c r="BR59" s="61" t="s">
        <v>171</v>
      </c>
      <c r="BS59" s="61" t="s">
        <v>171</v>
      </c>
      <c r="BT59" s="61" t="s">
        <v>171</v>
      </c>
      <c r="BU59" s="61" t="s">
        <v>171</v>
      </c>
      <c r="BV59" s="61" t="s">
        <v>171</v>
      </c>
      <c r="BW59" s="61" t="s">
        <v>171</v>
      </c>
      <c r="BX59" s="61" t="s">
        <v>171</v>
      </c>
      <c r="BY59" s="291" t="s">
        <v>171</v>
      </c>
      <c r="BZ59" s="291" t="s">
        <v>171</v>
      </c>
      <c r="CA59" s="61" t="s">
        <v>170</v>
      </c>
      <c r="CB59" s="61" t="s">
        <v>170</v>
      </c>
      <c r="CC59" s="61" t="s">
        <v>170</v>
      </c>
      <c r="CD59" s="61" t="s">
        <v>170</v>
      </c>
      <c r="CE59" s="292" t="s">
        <v>170</v>
      </c>
      <c r="CF59" s="61" t="s">
        <v>170</v>
      </c>
      <c r="CG59" s="61" t="s">
        <v>170</v>
      </c>
      <c r="CH59" s="61" t="s">
        <v>170</v>
      </c>
      <c r="CI59" s="61" t="s">
        <v>170</v>
      </c>
      <c r="CJ59" s="61" t="s">
        <v>170</v>
      </c>
      <c r="CK59" s="61" t="s">
        <v>170</v>
      </c>
      <c r="CL59" s="61" t="s">
        <v>170</v>
      </c>
      <c r="CM59" s="61" t="s">
        <v>170</v>
      </c>
      <c r="CN59" s="61" t="s">
        <v>137</v>
      </c>
      <c r="CO59" s="61" t="s">
        <v>137</v>
      </c>
      <c r="CP59" s="61" t="s">
        <v>137</v>
      </c>
      <c r="CQ59" s="61" t="s">
        <v>171</v>
      </c>
      <c r="CR59" s="61" t="s">
        <v>171</v>
      </c>
      <c r="CS59" s="61" t="s">
        <v>171</v>
      </c>
      <c r="CT59" s="61" t="s">
        <v>171</v>
      </c>
      <c r="CU59" s="61" t="s">
        <v>170</v>
      </c>
      <c r="CV59" s="61" t="s">
        <v>170</v>
      </c>
      <c r="CW59" s="61" t="s">
        <v>170</v>
      </c>
      <c r="CX59" s="61" t="s">
        <v>171</v>
      </c>
      <c r="CY59" s="61" t="s">
        <v>170</v>
      </c>
      <c r="CZ59" s="61" t="s">
        <v>170</v>
      </c>
      <c r="DA59" s="61" t="s">
        <v>170</v>
      </c>
      <c r="DB59" s="61" t="s">
        <v>171</v>
      </c>
      <c r="DC59" s="61" t="s">
        <v>170</v>
      </c>
      <c r="DD59" s="61" t="s">
        <v>170</v>
      </c>
      <c r="DE59" s="61" t="s">
        <v>170</v>
      </c>
      <c r="DF59" s="61" t="s">
        <v>137</v>
      </c>
      <c r="DG59" s="61" t="s">
        <v>170</v>
      </c>
      <c r="DH59" s="61" t="s">
        <v>170</v>
      </c>
      <c r="DI59" s="61" t="s">
        <v>170</v>
      </c>
      <c r="DJ59" s="61" t="s">
        <v>170</v>
      </c>
      <c r="DK59" s="61" t="s">
        <v>137</v>
      </c>
      <c r="DL59" s="61" t="s">
        <v>170</v>
      </c>
      <c r="DM59" s="61" t="s">
        <v>170</v>
      </c>
      <c r="DN59" s="61" t="s">
        <v>170</v>
      </c>
      <c r="DO59" s="61" t="s">
        <v>137</v>
      </c>
      <c r="DP59" s="61" t="s">
        <v>170</v>
      </c>
      <c r="DQ59" s="61" t="s">
        <v>170</v>
      </c>
      <c r="DR59" s="61" t="s">
        <v>137</v>
      </c>
      <c r="DS59" s="61" t="s">
        <v>170</v>
      </c>
      <c r="DT59" s="61" t="s">
        <v>170</v>
      </c>
      <c r="DU59" s="61" t="s">
        <v>171</v>
      </c>
      <c r="DV59" s="61" t="s">
        <v>171</v>
      </c>
      <c r="DW59" s="61" t="s">
        <v>171</v>
      </c>
      <c r="DX59" s="61" t="s">
        <v>171</v>
      </c>
      <c r="DY59" s="61" t="s">
        <v>170</v>
      </c>
      <c r="DZ59" s="61" t="s">
        <v>170</v>
      </c>
      <c r="EA59" s="61" t="s">
        <v>137</v>
      </c>
      <c r="EB59" s="61" t="s">
        <v>170</v>
      </c>
      <c r="EC59" s="61" t="s">
        <v>170</v>
      </c>
      <c r="ED59" s="61" t="s">
        <v>170</v>
      </c>
      <c r="EE59" s="61" t="s">
        <v>170</v>
      </c>
      <c r="EF59" s="61" t="s">
        <v>170</v>
      </c>
      <c r="EG59" s="61" t="s">
        <v>137</v>
      </c>
      <c r="EH59" s="61" t="s">
        <v>137</v>
      </c>
      <c r="EI59" s="61" t="s">
        <v>170</v>
      </c>
      <c r="EJ59" s="61" t="s">
        <v>170</v>
      </c>
      <c r="EK59" s="61" t="s">
        <v>170</v>
      </c>
      <c r="EL59" s="61" t="s">
        <v>137</v>
      </c>
      <c r="EM59" s="61" t="s">
        <v>170</v>
      </c>
      <c r="EN59" s="61" t="s">
        <v>170</v>
      </c>
      <c r="EO59" s="61" t="s">
        <v>171</v>
      </c>
      <c r="EP59" s="61" t="s">
        <v>171</v>
      </c>
      <c r="EQ59" s="61" t="s">
        <v>171</v>
      </c>
      <c r="ER59" s="61" t="s">
        <v>171</v>
      </c>
      <c r="ES59" s="61" t="s">
        <v>171</v>
      </c>
      <c r="ET59" s="61" t="s">
        <v>170</v>
      </c>
      <c r="EU59" s="61" t="s">
        <v>170</v>
      </c>
      <c r="EV59" s="61" t="s">
        <v>170</v>
      </c>
      <c r="EW59" s="61" t="s">
        <v>137</v>
      </c>
      <c r="EX59" s="61" t="s">
        <v>137</v>
      </c>
      <c r="EY59" s="61" t="s">
        <v>137</v>
      </c>
      <c r="EZ59" s="61" t="s">
        <v>137</v>
      </c>
      <c r="FE59" s="61"/>
      <c r="FF59" s="61"/>
      <c r="FG59" s="61"/>
      <c r="FH59" s="61"/>
      <c r="FI59" s="61"/>
      <c r="FJ59" s="61"/>
      <c r="FM59" s="356"/>
      <c r="FN59" s="356" t="s">
        <v>584</v>
      </c>
      <c r="FO59" s="356"/>
      <c r="FP59" s="356"/>
      <c r="FQ59" s="356"/>
      <c r="FR59" s="356"/>
      <c r="FS59" s="356"/>
      <c r="FT59" s="356"/>
      <c r="FU59" s="356"/>
      <c r="FV59" s="356"/>
      <c r="FW59" s="356"/>
      <c r="FX59" s="356"/>
      <c r="FY59" s="356"/>
      <c r="FZ59" s="356"/>
      <c r="GA59" s="356"/>
      <c r="GB59" s="356"/>
      <c r="GC59" s="356"/>
      <c r="GI59" s="356" t="s">
        <v>584</v>
      </c>
      <c r="GJ59" s="356"/>
      <c r="GK59" s="356"/>
      <c r="GL59" s="356"/>
      <c r="GM59" s="356"/>
      <c r="GN59" s="356"/>
      <c r="GO59" s="356"/>
      <c r="GP59" s="356"/>
      <c r="GQ59" s="356"/>
      <c r="GR59" s="356"/>
      <c r="GS59" s="356"/>
      <c r="GT59" s="356"/>
      <c r="GU59" s="356"/>
      <c r="GV59" s="356"/>
      <c r="GW59" s="356"/>
    </row>
    <row r="60" spans="1:226" s="60" customFormat="1" ht="12" customHeight="1" x14ac:dyDescent="0.2">
      <c r="A60" s="60" t="s">
        <v>596</v>
      </c>
      <c r="B60" s="60" t="s">
        <v>596</v>
      </c>
      <c r="C60" s="59"/>
      <c r="D60" s="59">
        <v>1</v>
      </c>
      <c r="E60" s="59">
        <v>1</v>
      </c>
      <c r="F60" s="59">
        <v>1</v>
      </c>
      <c r="G60" s="59">
        <v>1</v>
      </c>
      <c r="H60" s="59">
        <v>1</v>
      </c>
      <c r="I60" s="59">
        <v>1</v>
      </c>
      <c r="J60" s="59">
        <v>1</v>
      </c>
      <c r="K60" s="59">
        <v>1</v>
      </c>
      <c r="L60" s="59" t="s">
        <v>275</v>
      </c>
      <c r="M60" s="59">
        <v>1</v>
      </c>
      <c r="N60" s="59">
        <v>1</v>
      </c>
      <c r="O60" s="59">
        <v>1</v>
      </c>
      <c r="P60" s="59">
        <v>1</v>
      </c>
      <c r="Q60" s="59">
        <v>1</v>
      </c>
      <c r="R60" s="59">
        <v>1</v>
      </c>
      <c r="S60" s="59">
        <v>1</v>
      </c>
      <c r="T60" s="59" t="s">
        <v>275</v>
      </c>
      <c r="U60" s="59" t="s">
        <v>275</v>
      </c>
      <c r="V60" s="59" t="s">
        <v>275</v>
      </c>
      <c r="W60" s="59">
        <v>1</v>
      </c>
      <c r="X60" s="59">
        <v>1</v>
      </c>
      <c r="Y60" s="59">
        <v>1</v>
      </c>
      <c r="Z60" s="59">
        <v>1</v>
      </c>
      <c r="AA60" s="59">
        <v>1</v>
      </c>
      <c r="AB60" s="59">
        <v>1</v>
      </c>
      <c r="AC60" s="59">
        <v>1</v>
      </c>
      <c r="AD60" s="59">
        <v>1</v>
      </c>
      <c r="AE60" s="59">
        <v>1</v>
      </c>
      <c r="AF60" s="59">
        <v>1</v>
      </c>
      <c r="AG60" s="59">
        <v>1</v>
      </c>
      <c r="AH60" s="59">
        <v>1</v>
      </c>
      <c r="AI60" s="59">
        <v>1</v>
      </c>
      <c r="AJ60" s="59">
        <v>1</v>
      </c>
      <c r="AK60" s="59">
        <v>1</v>
      </c>
      <c r="AL60" s="59">
        <v>1</v>
      </c>
      <c r="AM60" s="59">
        <v>1</v>
      </c>
      <c r="AN60" s="59">
        <v>1</v>
      </c>
      <c r="AO60" s="59">
        <v>1</v>
      </c>
      <c r="AP60" s="59">
        <v>1</v>
      </c>
      <c r="AQ60" s="59" t="s">
        <v>275</v>
      </c>
      <c r="AR60" s="59" t="s">
        <v>275</v>
      </c>
      <c r="AS60" s="59">
        <v>1</v>
      </c>
      <c r="AT60" s="59">
        <v>1</v>
      </c>
      <c r="AU60" s="59">
        <v>1</v>
      </c>
      <c r="AV60" s="59">
        <v>1</v>
      </c>
      <c r="AW60" s="59">
        <v>1</v>
      </c>
      <c r="AX60" s="59">
        <v>1</v>
      </c>
      <c r="AY60" s="59">
        <v>1</v>
      </c>
      <c r="AZ60" s="59">
        <v>1</v>
      </c>
      <c r="BA60" s="59">
        <v>1</v>
      </c>
      <c r="BB60" s="59">
        <v>1</v>
      </c>
      <c r="BC60" s="59">
        <v>1</v>
      </c>
      <c r="BD60" s="59">
        <v>1</v>
      </c>
      <c r="BE60" s="59">
        <v>1</v>
      </c>
      <c r="BF60" s="59">
        <v>1</v>
      </c>
      <c r="BG60" s="59">
        <v>1</v>
      </c>
      <c r="BH60" s="59">
        <v>1</v>
      </c>
      <c r="BI60" s="59">
        <v>1</v>
      </c>
      <c r="BJ60" s="59">
        <v>1</v>
      </c>
      <c r="BK60" s="59">
        <v>1</v>
      </c>
      <c r="BL60" s="59">
        <v>1</v>
      </c>
      <c r="BM60" s="59" t="s">
        <v>275</v>
      </c>
      <c r="BN60" s="59" t="s">
        <v>275</v>
      </c>
      <c r="BO60" s="59" t="s">
        <v>275</v>
      </c>
      <c r="BP60" s="59" t="s">
        <v>275</v>
      </c>
      <c r="BQ60" s="59" t="s">
        <v>275</v>
      </c>
      <c r="BR60" s="59">
        <v>1</v>
      </c>
      <c r="BS60" s="59">
        <v>1</v>
      </c>
      <c r="BT60" s="59">
        <v>1</v>
      </c>
      <c r="BU60" s="59">
        <v>1</v>
      </c>
      <c r="BV60" s="59">
        <v>1</v>
      </c>
      <c r="BW60" s="59">
        <v>1</v>
      </c>
      <c r="BX60" s="59">
        <v>1</v>
      </c>
      <c r="BY60" s="59">
        <v>1</v>
      </c>
      <c r="BZ60" s="59">
        <v>1</v>
      </c>
      <c r="CA60" s="59">
        <v>1</v>
      </c>
      <c r="CB60" s="59">
        <v>1</v>
      </c>
      <c r="CC60" s="59">
        <v>1</v>
      </c>
      <c r="CD60" s="59">
        <v>1</v>
      </c>
      <c r="CE60" s="59">
        <v>1</v>
      </c>
      <c r="CF60" s="59">
        <v>1</v>
      </c>
      <c r="CG60" s="59">
        <v>1</v>
      </c>
      <c r="CH60" s="59">
        <v>1</v>
      </c>
      <c r="CI60" s="59">
        <v>1</v>
      </c>
      <c r="CJ60" s="59">
        <v>1</v>
      </c>
      <c r="CK60" s="59">
        <v>1</v>
      </c>
      <c r="CL60" s="59">
        <v>1</v>
      </c>
      <c r="CM60" s="59">
        <v>1</v>
      </c>
      <c r="CN60" s="59">
        <v>1</v>
      </c>
      <c r="CO60" s="59">
        <v>1</v>
      </c>
      <c r="CP60" s="59">
        <v>1</v>
      </c>
      <c r="CQ60" s="59">
        <v>1</v>
      </c>
      <c r="CR60" s="59">
        <v>1</v>
      </c>
      <c r="CS60" s="59">
        <v>1</v>
      </c>
      <c r="CT60" s="59">
        <v>1</v>
      </c>
      <c r="CU60" s="59">
        <v>1</v>
      </c>
      <c r="CV60" s="59">
        <v>1</v>
      </c>
      <c r="CW60" s="59">
        <v>1</v>
      </c>
      <c r="CX60" s="59">
        <v>1</v>
      </c>
      <c r="CY60" s="59">
        <v>1</v>
      </c>
      <c r="CZ60" s="59">
        <v>1</v>
      </c>
      <c r="DA60" s="59">
        <v>1</v>
      </c>
      <c r="DB60" s="59">
        <v>1</v>
      </c>
      <c r="DC60" s="59">
        <v>1</v>
      </c>
      <c r="DD60" s="59">
        <v>1</v>
      </c>
      <c r="DE60" s="59" t="s">
        <v>275</v>
      </c>
      <c r="DF60" s="59">
        <v>1</v>
      </c>
      <c r="DG60" s="59" t="s">
        <v>275</v>
      </c>
      <c r="DH60" s="59" t="s">
        <v>275</v>
      </c>
      <c r="DI60" s="59" t="s">
        <v>275</v>
      </c>
      <c r="DJ60" s="59" t="s">
        <v>275</v>
      </c>
      <c r="DK60" s="59" t="s">
        <v>275</v>
      </c>
      <c r="DL60" s="59" t="s">
        <v>275</v>
      </c>
      <c r="DM60" s="59" t="s">
        <v>275</v>
      </c>
      <c r="DN60" s="59" t="s">
        <v>275</v>
      </c>
      <c r="DO60" s="59" t="s">
        <v>275</v>
      </c>
      <c r="DP60" s="59" t="s">
        <v>275</v>
      </c>
      <c r="DQ60" s="59" t="s">
        <v>275</v>
      </c>
      <c r="DR60" s="59" t="s">
        <v>275</v>
      </c>
      <c r="DS60" s="59" t="s">
        <v>275</v>
      </c>
      <c r="DT60" s="59" t="s">
        <v>275</v>
      </c>
      <c r="DU60" s="59" t="s">
        <v>275</v>
      </c>
      <c r="DV60" s="59" t="s">
        <v>275</v>
      </c>
      <c r="DW60" s="59" t="s">
        <v>275</v>
      </c>
      <c r="DX60" s="59" t="s">
        <v>275</v>
      </c>
      <c r="DY60" s="59" t="s">
        <v>275</v>
      </c>
      <c r="DZ60" s="59" t="s">
        <v>275</v>
      </c>
      <c r="EA60" s="59" t="s">
        <v>275</v>
      </c>
      <c r="EB60" s="59">
        <v>1</v>
      </c>
      <c r="EC60" s="59" t="s">
        <v>275</v>
      </c>
      <c r="ED60" s="59" t="s">
        <v>275</v>
      </c>
      <c r="EE60" s="59">
        <v>1</v>
      </c>
      <c r="EF60" s="59" t="s">
        <v>275</v>
      </c>
      <c r="EG60" s="59">
        <v>1</v>
      </c>
      <c r="EH60" s="59">
        <v>1</v>
      </c>
      <c r="EI60" s="59" t="s">
        <v>275</v>
      </c>
      <c r="EJ60" s="59" t="s">
        <v>275</v>
      </c>
      <c r="EK60" s="59" t="s">
        <v>275</v>
      </c>
      <c r="EL60" s="59" t="s">
        <v>275</v>
      </c>
      <c r="EM60" s="59">
        <v>1</v>
      </c>
      <c r="EN60" s="59">
        <v>1</v>
      </c>
      <c r="EO60" s="59" t="s">
        <v>275</v>
      </c>
      <c r="EP60" s="59" t="s">
        <v>275</v>
      </c>
      <c r="EQ60" s="59" t="s">
        <v>275</v>
      </c>
      <c r="ER60" s="59" t="s">
        <v>275</v>
      </c>
      <c r="ES60" s="59" t="s">
        <v>275</v>
      </c>
      <c r="ET60" s="59">
        <v>1</v>
      </c>
      <c r="EU60" s="59" t="s">
        <v>275</v>
      </c>
      <c r="EV60" s="59" t="s">
        <v>275</v>
      </c>
      <c r="EW60" s="59" t="s">
        <v>275</v>
      </c>
      <c r="EX60" s="59" t="s">
        <v>275</v>
      </c>
      <c r="EY60" s="59" t="s">
        <v>275</v>
      </c>
      <c r="EZ60" s="59" t="s">
        <v>275</v>
      </c>
      <c r="FE60" s="59"/>
      <c r="FF60" s="59"/>
      <c r="FG60" s="59"/>
      <c r="FH60" s="59"/>
      <c r="FI60" s="59"/>
      <c r="FJ60" s="59"/>
      <c r="FM60" s="356"/>
      <c r="FN60" s="356" t="s">
        <v>584</v>
      </c>
      <c r="FO60" s="356"/>
      <c r="FP60" s="356"/>
      <c r="FQ60" s="356"/>
      <c r="FR60" s="356"/>
      <c r="FS60" s="356"/>
      <c r="FT60" s="356"/>
      <c r="FU60" s="356"/>
      <c r="FV60" s="356"/>
      <c r="FW60" s="356"/>
      <c r="FX60" s="356"/>
      <c r="FY60" s="356"/>
      <c r="FZ60" s="356"/>
      <c r="GA60" s="356"/>
      <c r="GB60" s="356"/>
      <c r="GC60" s="356"/>
      <c r="GI60" s="356" t="s">
        <v>584</v>
      </c>
      <c r="GJ60" s="356"/>
      <c r="GK60" s="356"/>
      <c r="GL60" s="356"/>
      <c r="GM60" s="356"/>
      <c r="GN60" s="356"/>
      <c r="GO60" s="356"/>
      <c r="GP60" s="356"/>
      <c r="GQ60" s="356"/>
      <c r="GR60" s="356"/>
      <c r="GS60" s="356"/>
      <c r="GT60" s="356"/>
      <c r="GU60" s="356"/>
      <c r="GV60" s="356"/>
      <c r="GW60" s="356"/>
    </row>
    <row r="61" spans="1:226" s="60" customFormat="1" ht="12" customHeight="1" x14ac:dyDescent="0.2">
      <c r="A61" s="60" t="s">
        <v>597</v>
      </c>
      <c r="B61" s="60" t="s">
        <v>597</v>
      </c>
      <c r="C61" s="59"/>
      <c r="D61" s="59" t="str">
        <f t="shared" ref="D61:BX61" si="0">+CONCATENATE(D60,D58)</f>
        <v>1H</v>
      </c>
      <c r="E61" s="59" t="str">
        <f t="shared" si="0"/>
        <v>1H</v>
      </c>
      <c r="F61" s="59" t="str">
        <f t="shared" si="0"/>
        <v>1T</v>
      </c>
      <c r="G61" s="59" t="str">
        <f t="shared" si="0"/>
        <v>1H</v>
      </c>
      <c r="H61" s="59" t="str">
        <f t="shared" si="0"/>
        <v>1H</v>
      </c>
      <c r="I61" s="59" t="str">
        <f t="shared" si="0"/>
        <v>1H</v>
      </c>
      <c r="J61" s="59" t="str">
        <f t="shared" si="0"/>
        <v>1H</v>
      </c>
      <c r="K61" s="59" t="str">
        <f t="shared" si="0"/>
        <v>1H</v>
      </c>
      <c r="L61" s="59" t="str">
        <f t="shared" si="0"/>
        <v>RH</v>
      </c>
      <c r="M61" s="59" t="str">
        <f t="shared" si="0"/>
        <v>1T</v>
      </c>
      <c r="N61" s="59" t="str">
        <f t="shared" si="0"/>
        <v>1T</v>
      </c>
      <c r="O61" s="59" t="str">
        <f t="shared" si="0"/>
        <v>1T</v>
      </c>
      <c r="P61" s="59" t="str">
        <f t="shared" si="0"/>
        <v>1T</v>
      </c>
      <c r="Q61" s="59" t="str">
        <f t="shared" si="0"/>
        <v>1T</v>
      </c>
      <c r="R61" s="59" t="str">
        <f t="shared" si="0"/>
        <v>1T</v>
      </c>
      <c r="S61" s="59" t="str">
        <f t="shared" si="0"/>
        <v>1T</v>
      </c>
      <c r="T61" s="59" t="str">
        <f>+CONCATENATE(T60,T58)</f>
        <v>RS</v>
      </c>
      <c r="U61" s="59" t="str">
        <f>+CONCATENATE(U60,U58)</f>
        <v>RS</v>
      </c>
      <c r="V61" s="59" t="str">
        <f t="shared" ref="V61" si="1">+CONCATENATE(V60,V58)</f>
        <v>RE</v>
      </c>
      <c r="W61" s="59" t="str">
        <f t="shared" si="0"/>
        <v>1H</v>
      </c>
      <c r="X61" s="59" t="str">
        <f t="shared" si="0"/>
        <v>1H</v>
      </c>
      <c r="Y61" s="59" t="str">
        <f>+CONCATENATE(Y60,Y58)</f>
        <v>1H</v>
      </c>
      <c r="Z61" s="59" t="str">
        <f t="shared" si="0"/>
        <v>1H</v>
      </c>
      <c r="AA61" s="59" t="str">
        <f t="shared" si="0"/>
        <v>1H</v>
      </c>
      <c r="AB61" s="59" t="str">
        <f t="shared" si="0"/>
        <v>1H</v>
      </c>
      <c r="AC61" s="59" t="str">
        <f t="shared" si="0"/>
        <v>1H</v>
      </c>
      <c r="AD61" s="59" t="str">
        <f t="shared" si="0"/>
        <v>1H</v>
      </c>
      <c r="AE61" s="59" t="str">
        <f t="shared" si="0"/>
        <v>1H</v>
      </c>
      <c r="AF61" s="59" t="str">
        <f t="shared" si="0"/>
        <v>1H</v>
      </c>
      <c r="AG61" s="59" t="str">
        <f t="shared" si="0"/>
        <v>1H</v>
      </c>
      <c r="AH61" s="59" t="str">
        <f t="shared" si="0"/>
        <v>1T</v>
      </c>
      <c r="AI61" s="59" t="str">
        <f t="shared" si="0"/>
        <v>1T</v>
      </c>
      <c r="AJ61" s="59" t="str">
        <f t="shared" si="0"/>
        <v>1T</v>
      </c>
      <c r="AK61" s="59" t="str">
        <f t="shared" si="0"/>
        <v>1T</v>
      </c>
      <c r="AL61" s="59" t="str">
        <f t="shared" si="0"/>
        <v>1T</v>
      </c>
      <c r="AM61" s="59" t="str">
        <f t="shared" si="0"/>
        <v>1T</v>
      </c>
      <c r="AN61" s="59" t="str">
        <f t="shared" si="0"/>
        <v>1T</v>
      </c>
      <c r="AO61" s="59" t="str">
        <f t="shared" si="0"/>
        <v>1H</v>
      </c>
      <c r="AP61" s="59" t="str">
        <f t="shared" si="0"/>
        <v>1H</v>
      </c>
      <c r="AQ61" s="59" t="str">
        <f t="shared" si="0"/>
        <v>RH</v>
      </c>
      <c r="AR61" s="59" t="str">
        <f t="shared" si="0"/>
        <v>RH</v>
      </c>
      <c r="AS61" s="59" t="str">
        <f t="shared" si="0"/>
        <v>1T</v>
      </c>
      <c r="AT61" s="59" t="str">
        <f t="shared" si="0"/>
        <v>1T</v>
      </c>
      <c r="AU61" s="59" t="str">
        <f t="shared" si="0"/>
        <v>1H</v>
      </c>
      <c r="AV61" s="59" t="str">
        <f t="shared" si="0"/>
        <v>1H</v>
      </c>
      <c r="AW61" s="59" t="str">
        <f t="shared" si="0"/>
        <v>1H</v>
      </c>
      <c r="AX61" s="59" t="str">
        <f t="shared" si="0"/>
        <v>1T</v>
      </c>
      <c r="AY61" s="59" t="str">
        <f t="shared" si="0"/>
        <v>1H</v>
      </c>
      <c r="AZ61" s="59" t="str">
        <f t="shared" si="0"/>
        <v>1T</v>
      </c>
      <c r="BA61" s="59" t="str">
        <f t="shared" si="0"/>
        <v>1T</v>
      </c>
      <c r="BB61" s="59" t="str">
        <f t="shared" si="0"/>
        <v>1T</v>
      </c>
      <c r="BC61" s="59" t="str">
        <f t="shared" si="0"/>
        <v>1T</v>
      </c>
      <c r="BD61" s="59" t="s">
        <v>517</v>
      </c>
      <c r="BE61" s="59" t="s">
        <v>517</v>
      </c>
      <c r="BF61" s="59" t="s">
        <v>517</v>
      </c>
      <c r="BG61" s="59" t="str">
        <f t="shared" si="0"/>
        <v>1T</v>
      </c>
      <c r="BH61" s="59" t="str">
        <f t="shared" si="0"/>
        <v>1T</v>
      </c>
      <c r="BI61" s="59" t="str">
        <f t="shared" si="0"/>
        <v>1T</v>
      </c>
      <c r="BJ61" s="59" t="str">
        <f t="shared" si="0"/>
        <v>1T</v>
      </c>
      <c r="BK61" s="59" t="str">
        <f t="shared" si="0"/>
        <v>1T</v>
      </c>
      <c r="BL61" s="59" t="str">
        <f t="shared" si="0"/>
        <v>1T</v>
      </c>
      <c r="BM61" s="59" t="str">
        <f>+CONCATENATE(BM60,BM58)</f>
        <v>RS</v>
      </c>
      <c r="BN61" s="59" t="str">
        <f t="shared" ref="BN61:BQ61" si="2">+CONCATENATE(BN60,BN58)</f>
        <v>RE</v>
      </c>
      <c r="BO61" s="59" t="str">
        <f t="shared" si="2"/>
        <v>RE</v>
      </c>
      <c r="BP61" s="59" t="str">
        <f t="shared" si="2"/>
        <v>RE</v>
      </c>
      <c r="BQ61" s="59" t="str">
        <f t="shared" si="2"/>
        <v>RE</v>
      </c>
      <c r="BR61" s="59" t="str">
        <f t="shared" si="0"/>
        <v>1H</v>
      </c>
      <c r="BS61" s="59" t="str">
        <f t="shared" si="0"/>
        <v>1H</v>
      </c>
      <c r="BT61" s="59" t="str">
        <f t="shared" si="0"/>
        <v>1H</v>
      </c>
      <c r="BU61" s="59" t="str">
        <f t="shared" si="0"/>
        <v>1H</v>
      </c>
      <c r="BV61" s="59" t="str">
        <f t="shared" si="0"/>
        <v>1T</v>
      </c>
      <c r="BW61" s="59" t="str">
        <f t="shared" si="0"/>
        <v>1T</v>
      </c>
      <c r="BX61" s="59" t="str">
        <f t="shared" si="0"/>
        <v>1T</v>
      </c>
      <c r="BY61" s="59" t="str">
        <f t="shared" ref="BY61:EZ61" si="3">+CONCATENATE(BY60,BY58)</f>
        <v>1H</v>
      </c>
      <c r="BZ61" s="59" t="str">
        <f t="shared" si="3"/>
        <v>1H</v>
      </c>
      <c r="CA61" s="59" t="str">
        <f t="shared" si="3"/>
        <v>1T</v>
      </c>
      <c r="CB61" s="59" t="str">
        <f t="shared" si="3"/>
        <v>1T</v>
      </c>
      <c r="CC61" s="59" t="str">
        <f t="shared" si="3"/>
        <v>1T</v>
      </c>
      <c r="CD61" s="59" t="str">
        <f t="shared" si="3"/>
        <v>1T</v>
      </c>
      <c r="CE61" s="59" t="str">
        <f t="shared" si="3"/>
        <v>1T</v>
      </c>
      <c r="CF61" s="59" t="str">
        <f t="shared" si="3"/>
        <v>1T</v>
      </c>
      <c r="CG61" s="59" t="str">
        <f>+CONCATENATE(CG60,CG58)</f>
        <v>1H</v>
      </c>
      <c r="CH61" s="59" t="str">
        <f>+CONCATENATE(CH60,CH58)</f>
        <v>1H</v>
      </c>
      <c r="CI61" s="59" t="str">
        <f t="shared" si="3"/>
        <v>1T</v>
      </c>
      <c r="CJ61" s="59" t="str">
        <f t="shared" si="3"/>
        <v>1T</v>
      </c>
      <c r="CK61" s="59" t="str">
        <f t="shared" si="3"/>
        <v>1T</v>
      </c>
      <c r="CL61" s="59" t="str">
        <f t="shared" si="3"/>
        <v>1T</v>
      </c>
      <c r="CM61" s="59" t="str">
        <f t="shared" si="3"/>
        <v>1T</v>
      </c>
      <c r="CN61" s="59" t="str">
        <f t="shared" si="3"/>
        <v>1T</v>
      </c>
      <c r="CO61" s="59" t="str">
        <f t="shared" si="3"/>
        <v>1T</v>
      </c>
      <c r="CP61" s="59" t="str">
        <f t="shared" si="3"/>
        <v>1T</v>
      </c>
      <c r="CQ61" s="59" t="s">
        <v>517</v>
      </c>
      <c r="CR61" s="59" t="s">
        <v>517</v>
      </c>
      <c r="CS61" s="59" t="s">
        <v>517</v>
      </c>
      <c r="CT61" s="59" t="s">
        <v>517</v>
      </c>
      <c r="CU61" s="59" t="str">
        <f>+CONCATENATE(CU60,CU58)</f>
        <v>1H</v>
      </c>
      <c r="CV61" s="59" t="str">
        <f>+CONCATENATE(CV60,CV58)</f>
        <v>1H</v>
      </c>
      <c r="CW61" s="59" t="str">
        <f>+CONCATENATE(CW60,CW58)</f>
        <v>1H</v>
      </c>
      <c r="CX61" s="59" t="s">
        <v>516</v>
      </c>
      <c r="CY61" s="59" t="str">
        <f>+CONCATENATE(CY60,CY58)</f>
        <v>1H</v>
      </c>
      <c r="CZ61" s="59" t="str">
        <f>+CONCATENATE(CZ60,CZ58)</f>
        <v>1H</v>
      </c>
      <c r="DA61" s="59" t="str">
        <f t="shared" ref="DA61" si="4">+CONCATENATE(DA60,DA58)</f>
        <v>1T</v>
      </c>
      <c r="DB61" s="59" t="s">
        <v>517</v>
      </c>
      <c r="DC61" s="59" t="str">
        <f t="shared" ref="DC61:DD61" si="5">+CONCATENATE(DC60,DC58)</f>
        <v>1T</v>
      </c>
      <c r="DD61" s="59" t="str">
        <f t="shared" si="5"/>
        <v>1T</v>
      </c>
      <c r="DE61" s="59" t="str">
        <f t="shared" si="3"/>
        <v>RT</v>
      </c>
      <c r="DF61" s="59" t="str">
        <f>+CONCATENATE(DF60,DF58)</f>
        <v>1T</v>
      </c>
      <c r="DG61" s="59" t="str">
        <f>+CONCATENATE(DG60,DG58)</f>
        <v>RT</v>
      </c>
      <c r="DH61" s="59" t="str">
        <f>+CONCATENATE(DH60,DH58)</f>
        <v>RT</v>
      </c>
      <c r="DI61" s="59" t="str">
        <f>+CONCATENATE(DI60,DI58)</f>
        <v>RT</v>
      </c>
      <c r="DJ61" s="59" t="str">
        <f>+CONCATENATE(DJ60,DJ58)</f>
        <v>RT</v>
      </c>
      <c r="DK61" s="59" t="str">
        <f t="shared" si="3"/>
        <v>RH</v>
      </c>
      <c r="DL61" s="59" t="str">
        <f t="shared" si="3"/>
        <v>RH</v>
      </c>
      <c r="DM61" s="59" t="str">
        <f>+CONCATENATE(DM60,DM58)</f>
        <v>RH</v>
      </c>
      <c r="DN61" s="59" t="str">
        <f>+CONCATENATE(DN60,DN58)</f>
        <v>RH</v>
      </c>
      <c r="DO61" s="59" t="str">
        <f t="shared" si="3"/>
        <v>RH</v>
      </c>
      <c r="DP61" s="59" t="str">
        <f t="shared" si="3"/>
        <v>RH</v>
      </c>
      <c r="DQ61" s="59" t="str">
        <f t="shared" si="3"/>
        <v>RH</v>
      </c>
      <c r="DR61" s="59" t="str">
        <f t="shared" si="3"/>
        <v>RH</v>
      </c>
      <c r="DS61" s="59" t="str">
        <f t="shared" si="3"/>
        <v>RH</v>
      </c>
      <c r="DT61" s="59" t="str">
        <f t="shared" si="3"/>
        <v>RH</v>
      </c>
      <c r="DU61" s="59" t="str">
        <f>+CONCATENATE(DU60,DU58)</f>
        <v>RH</v>
      </c>
      <c r="DV61" s="59" t="str">
        <f t="shared" ref="DV61:DX61" si="6">+CONCATENATE(DV60,DV58)</f>
        <v>RH</v>
      </c>
      <c r="DW61" s="59" t="str">
        <f t="shared" si="6"/>
        <v>RH</v>
      </c>
      <c r="DX61" s="59" t="str">
        <f t="shared" si="6"/>
        <v>RH</v>
      </c>
      <c r="DY61" s="59" t="str">
        <f t="shared" si="3"/>
        <v>RH</v>
      </c>
      <c r="DZ61" s="59" t="str">
        <f t="shared" si="3"/>
        <v>RH</v>
      </c>
      <c r="EA61" s="59" t="str">
        <f>+CONCATENATE(EA60,EA58)</f>
        <v>RH</v>
      </c>
      <c r="EB61" s="59" t="str">
        <f>+CONCATENATE(EB60,EB58)</f>
        <v>1H</v>
      </c>
      <c r="EC61" s="59" t="str">
        <f>+CONCATENATE(EC60,EC58)</f>
        <v>RH</v>
      </c>
      <c r="ED61" s="59" t="str">
        <f t="shared" ref="ED61:EH61" si="7">+CONCATENATE(ED60,ED58)</f>
        <v>RH</v>
      </c>
      <c r="EE61" s="59" t="str">
        <f t="shared" si="7"/>
        <v>1H</v>
      </c>
      <c r="EF61" s="59" t="str">
        <f t="shared" si="7"/>
        <v>RH</v>
      </c>
      <c r="EG61" s="59" t="str">
        <f t="shared" si="7"/>
        <v>1T</v>
      </c>
      <c r="EH61" s="59" t="str">
        <f t="shared" si="7"/>
        <v>1T</v>
      </c>
      <c r="EI61" s="59" t="str">
        <f>+CONCATENATE(EI60,EI58)</f>
        <v>RH</v>
      </c>
      <c r="EJ61" s="59" t="str">
        <f t="shared" ref="EJ61:EL61" si="8">+CONCATENATE(EJ60,EJ58)</f>
        <v>RH</v>
      </c>
      <c r="EK61" s="59" t="str">
        <f t="shared" si="8"/>
        <v>RH</v>
      </c>
      <c r="EL61" s="59" t="str">
        <f t="shared" si="8"/>
        <v>RH</v>
      </c>
      <c r="EM61" s="59" t="str">
        <f>+CONCATENATE(EM60,EM58)</f>
        <v>1H</v>
      </c>
      <c r="EN61" s="59" t="str">
        <f>+CONCATENATE(EN60,EN58)</f>
        <v>1H</v>
      </c>
      <c r="EO61" s="59" t="str">
        <f t="shared" si="3"/>
        <v>RS</v>
      </c>
      <c r="EP61" s="59" t="str">
        <f t="shared" si="3"/>
        <v>RS</v>
      </c>
      <c r="EQ61" s="59" t="str">
        <f t="shared" si="3"/>
        <v>RS</v>
      </c>
      <c r="ER61" s="59" t="str">
        <f t="shared" si="3"/>
        <v>RS</v>
      </c>
      <c r="ES61" s="59" t="str">
        <f>+CONCATENATE(ES60,ES58)</f>
        <v>RS</v>
      </c>
      <c r="ET61" s="59" t="str">
        <f>+CONCATENATE(ET60,ET58)</f>
        <v>1S</v>
      </c>
      <c r="EU61" s="59" t="str">
        <f t="shared" si="3"/>
        <v>RE</v>
      </c>
      <c r="EV61" s="59" t="str">
        <f t="shared" si="3"/>
        <v>RE</v>
      </c>
      <c r="EW61" s="59" t="str">
        <f t="shared" si="3"/>
        <v>RE</v>
      </c>
      <c r="EX61" s="59" t="str">
        <f t="shared" si="3"/>
        <v>RE</v>
      </c>
      <c r="EY61" s="59" t="str">
        <f t="shared" si="3"/>
        <v>RE</v>
      </c>
      <c r="EZ61" s="59" t="str">
        <f t="shared" si="3"/>
        <v>RE</v>
      </c>
      <c r="FE61" s="59"/>
      <c r="FF61" s="59"/>
      <c r="FG61" s="59"/>
      <c r="FH61" s="59"/>
      <c r="FI61" s="59"/>
      <c r="FJ61" s="59"/>
      <c r="FM61" s="356"/>
      <c r="FN61" s="356" t="s">
        <v>584</v>
      </c>
      <c r="FO61" s="356"/>
      <c r="FP61" s="356"/>
      <c r="FQ61" s="356"/>
      <c r="FR61" s="356"/>
      <c r="FS61" s="356"/>
      <c r="FT61" s="356"/>
      <c r="FU61" s="356"/>
      <c r="FV61" s="356"/>
      <c r="FW61" s="356"/>
      <c r="FX61" s="356"/>
      <c r="FY61" s="356"/>
      <c r="FZ61" s="356"/>
      <c r="GA61" s="356"/>
      <c r="GB61" s="356"/>
      <c r="GC61" s="356"/>
      <c r="GI61" s="356" t="s">
        <v>584</v>
      </c>
      <c r="GJ61" s="356"/>
      <c r="GK61" s="356"/>
      <c r="GL61" s="356"/>
      <c r="GM61" s="356"/>
      <c r="GN61" s="356"/>
      <c r="GO61" s="356"/>
      <c r="GP61" s="356"/>
      <c r="GQ61" s="356"/>
      <c r="GR61" s="356"/>
      <c r="GS61" s="356"/>
      <c r="GT61" s="356"/>
      <c r="GU61" s="356"/>
      <c r="GV61" s="356"/>
      <c r="GW61" s="356"/>
    </row>
    <row r="62" spans="1:226" s="60" customFormat="1" ht="12" customHeight="1" x14ac:dyDescent="0.2">
      <c r="A62" s="358" t="s">
        <v>598</v>
      </c>
      <c r="B62" s="358" t="s">
        <v>598</v>
      </c>
      <c r="C62" s="59"/>
      <c r="D62" s="59" t="s">
        <v>590</v>
      </c>
      <c r="E62" s="59" t="s">
        <v>590</v>
      </c>
      <c r="F62" s="59" t="s">
        <v>589</v>
      </c>
      <c r="G62" s="59" t="s">
        <v>590</v>
      </c>
      <c r="H62" s="59" t="s">
        <v>590</v>
      </c>
      <c r="I62" s="59" t="s">
        <v>590</v>
      </c>
      <c r="J62" s="59" t="s">
        <v>590</v>
      </c>
      <c r="K62" s="59" t="s">
        <v>590</v>
      </c>
      <c r="L62" s="59" t="s">
        <v>590</v>
      </c>
      <c r="M62" s="59" t="s">
        <v>589</v>
      </c>
      <c r="N62" s="59" t="s">
        <v>589</v>
      </c>
      <c r="O62" s="59" t="s">
        <v>589</v>
      </c>
      <c r="P62" s="59" t="s">
        <v>589</v>
      </c>
      <c r="Q62" s="59" t="s">
        <v>589</v>
      </c>
      <c r="R62" s="59" t="s">
        <v>589</v>
      </c>
      <c r="S62" s="59" t="s">
        <v>589</v>
      </c>
      <c r="T62" s="59" t="s">
        <v>168</v>
      </c>
      <c r="U62" s="59" t="s">
        <v>168</v>
      </c>
      <c r="V62" s="59" t="s">
        <v>592</v>
      </c>
      <c r="W62" s="59" t="s">
        <v>590</v>
      </c>
      <c r="X62" s="59" t="s">
        <v>590</v>
      </c>
      <c r="Y62" s="59" t="s">
        <v>590</v>
      </c>
      <c r="Z62" s="59" t="s">
        <v>590</v>
      </c>
      <c r="AA62" s="59" t="s">
        <v>590</v>
      </c>
      <c r="AB62" s="59" t="s">
        <v>590</v>
      </c>
      <c r="AC62" s="59" t="s">
        <v>590</v>
      </c>
      <c r="AD62" s="59" t="s">
        <v>590</v>
      </c>
      <c r="AE62" s="59" t="s">
        <v>166</v>
      </c>
      <c r="AF62" s="59" t="s">
        <v>590</v>
      </c>
      <c r="AG62" s="59" t="s">
        <v>590</v>
      </c>
      <c r="AH62" s="59" t="s">
        <v>589</v>
      </c>
      <c r="AI62" s="59" t="s">
        <v>589</v>
      </c>
      <c r="AJ62" s="59" t="s">
        <v>589</v>
      </c>
      <c r="AK62" s="59" t="s">
        <v>589</v>
      </c>
      <c r="AL62" s="59" t="s">
        <v>589</v>
      </c>
      <c r="AM62" s="59" t="s">
        <v>589</v>
      </c>
      <c r="AN62" s="59" t="s">
        <v>589</v>
      </c>
      <c r="AO62" s="59" t="s">
        <v>590</v>
      </c>
      <c r="AP62" s="59" t="s">
        <v>590</v>
      </c>
      <c r="AQ62" s="59" t="s">
        <v>590</v>
      </c>
      <c r="AR62" s="59" t="s">
        <v>590</v>
      </c>
      <c r="AS62" s="59" t="s">
        <v>589</v>
      </c>
      <c r="AT62" s="59" t="s">
        <v>589</v>
      </c>
      <c r="AU62" s="59" t="s">
        <v>166</v>
      </c>
      <c r="AV62" s="59" t="s">
        <v>166</v>
      </c>
      <c r="AW62" s="59" t="s">
        <v>166</v>
      </c>
      <c r="AX62" s="59" t="s">
        <v>589</v>
      </c>
      <c r="AY62" s="59" t="s">
        <v>590</v>
      </c>
      <c r="AZ62" s="59" t="s">
        <v>167</v>
      </c>
      <c r="BA62" s="59" t="s">
        <v>167</v>
      </c>
      <c r="BB62" s="59" t="s">
        <v>167</v>
      </c>
      <c r="BC62" s="59" t="s">
        <v>167</v>
      </c>
      <c r="BD62" s="59" t="s">
        <v>167</v>
      </c>
      <c r="BE62" s="59" t="s">
        <v>167</v>
      </c>
      <c r="BF62" s="59" t="s">
        <v>167</v>
      </c>
      <c r="BG62" s="59" t="s">
        <v>589</v>
      </c>
      <c r="BH62" s="59" t="s">
        <v>589</v>
      </c>
      <c r="BI62" s="59" t="s">
        <v>589</v>
      </c>
      <c r="BJ62" s="59" t="s">
        <v>589</v>
      </c>
      <c r="BK62" s="59" t="s">
        <v>589</v>
      </c>
      <c r="BL62" s="59" t="s">
        <v>589</v>
      </c>
      <c r="BM62" s="59" t="s">
        <v>168</v>
      </c>
      <c r="BN62" s="59" t="s">
        <v>592</v>
      </c>
      <c r="BO62" s="59" t="s">
        <v>592</v>
      </c>
      <c r="BP62" s="59" t="s">
        <v>592</v>
      </c>
      <c r="BQ62" s="59" t="s">
        <v>592</v>
      </c>
      <c r="BR62" s="59" t="s">
        <v>166</v>
      </c>
      <c r="BS62" s="59" t="s">
        <v>166</v>
      </c>
      <c r="BT62" s="59" t="s">
        <v>166</v>
      </c>
      <c r="BU62" s="59" t="s">
        <v>166</v>
      </c>
      <c r="BV62" s="59" t="s">
        <v>167</v>
      </c>
      <c r="BW62" s="59" t="s">
        <v>167</v>
      </c>
      <c r="BX62" s="59" t="s">
        <v>167</v>
      </c>
      <c r="BY62" s="59" t="s">
        <v>166</v>
      </c>
      <c r="BZ62" s="59" t="s">
        <v>166</v>
      </c>
      <c r="CA62" s="59" t="s">
        <v>589</v>
      </c>
      <c r="CB62" s="59" t="s">
        <v>589</v>
      </c>
      <c r="CC62" s="59" t="s">
        <v>589</v>
      </c>
      <c r="CD62" s="59" t="s">
        <v>589</v>
      </c>
      <c r="CE62" s="59" t="s">
        <v>589</v>
      </c>
      <c r="CF62" s="59" t="s">
        <v>589</v>
      </c>
      <c r="CG62" s="59" t="s">
        <v>590</v>
      </c>
      <c r="CH62" s="59" t="s">
        <v>590</v>
      </c>
      <c r="CI62" s="59" t="s">
        <v>589</v>
      </c>
      <c r="CJ62" s="59" t="s">
        <v>589</v>
      </c>
      <c r="CK62" s="59" t="s">
        <v>589</v>
      </c>
      <c r="CL62" s="59" t="s">
        <v>589</v>
      </c>
      <c r="CM62" s="59" t="s">
        <v>589</v>
      </c>
      <c r="CN62" s="59" t="s">
        <v>589</v>
      </c>
      <c r="CO62" s="59" t="s">
        <v>589</v>
      </c>
      <c r="CP62" s="59" t="s">
        <v>589</v>
      </c>
      <c r="CQ62" s="59" t="s">
        <v>167</v>
      </c>
      <c r="CR62" s="59" t="s">
        <v>167</v>
      </c>
      <c r="CS62" s="59" t="s">
        <v>167</v>
      </c>
      <c r="CT62" s="59" t="s">
        <v>167</v>
      </c>
      <c r="CU62" s="59" t="s">
        <v>590</v>
      </c>
      <c r="CV62" s="59" t="s">
        <v>590</v>
      </c>
      <c r="CW62" s="59" t="s">
        <v>590</v>
      </c>
      <c r="CX62" s="59" t="s">
        <v>166</v>
      </c>
      <c r="CY62" s="59" t="s">
        <v>590</v>
      </c>
      <c r="CZ62" s="59" t="s">
        <v>590</v>
      </c>
      <c r="DA62" s="59" t="s">
        <v>589</v>
      </c>
      <c r="DB62" s="59" t="s">
        <v>167</v>
      </c>
      <c r="DC62" s="59" t="s">
        <v>589</v>
      </c>
      <c r="DD62" s="59" t="s">
        <v>589</v>
      </c>
      <c r="DE62" s="59" t="s">
        <v>589</v>
      </c>
      <c r="DF62" s="59" t="s">
        <v>589</v>
      </c>
      <c r="DG62" s="59" t="s">
        <v>589</v>
      </c>
      <c r="DH62" s="59" t="s">
        <v>589</v>
      </c>
      <c r="DI62" s="59" t="s">
        <v>589</v>
      </c>
      <c r="DJ62" s="59" t="s">
        <v>589</v>
      </c>
      <c r="DK62" s="59" t="s">
        <v>590</v>
      </c>
      <c r="DL62" s="59" t="s">
        <v>590</v>
      </c>
      <c r="DM62" s="59" t="s">
        <v>590</v>
      </c>
      <c r="DN62" s="59" t="s">
        <v>590</v>
      </c>
      <c r="DO62" s="59" t="s">
        <v>590</v>
      </c>
      <c r="DP62" s="59" t="s">
        <v>590</v>
      </c>
      <c r="DQ62" s="59" t="s">
        <v>590</v>
      </c>
      <c r="DR62" s="59" t="s">
        <v>590</v>
      </c>
      <c r="DS62" s="59" t="s">
        <v>590</v>
      </c>
      <c r="DT62" s="59" t="s">
        <v>590</v>
      </c>
      <c r="DU62" s="59" t="s">
        <v>166</v>
      </c>
      <c r="DV62" s="59" t="s">
        <v>166</v>
      </c>
      <c r="DW62" s="59" t="s">
        <v>166</v>
      </c>
      <c r="DX62" s="59" t="s">
        <v>166</v>
      </c>
      <c r="DY62" s="59" t="s">
        <v>590</v>
      </c>
      <c r="DZ62" s="59" t="s">
        <v>590</v>
      </c>
      <c r="EA62" s="59" t="s">
        <v>590</v>
      </c>
      <c r="EB62" s="59" t="s">
        <v>590</v>
      </c>
      <c r="EC62" s="59" t="s">
        <v>590</v>
      </c>
      <c r="ED62" s="59" t="s">
        <v>590</v>
      </c>
      <c r="EE62" s="59" t="s">
        <v>590</v>
      </c>
      <c r="EF62" s="59" t="s">
        <v>590</v>
      </c>
      <c r="EG62" s="59" t="s">
        <v>589</v>
      </c>
      <c r="EH62" s="59" t="s">
        <v>589</v>
      </c>
      <c r="EI62" s="59" t="s">
        <v>590</v>
      </c>
      <c r="EJ62" s="59" t="s">
        <v>590</v>
      </c>
      <c r="EK62" s="59" t="s">
        <v>590</v>
      </c>
      <c r="EL62" s="59" t="s">
        <v>590</v>
      </c>
      <c r="EM62" s="59" t="s">
        <v>590</v>
      </c>
      <c r="EN62" s="59" t="s">
        <v>590</v>
      </c>
      <c r="EO62" s="59" t="s">
        <v>168</v>
      </c>
      <c r="EP62" s="59" t="s">
        <v>168</v>
      </c>
      <c r="EQ62" s="59" t="s">
        <v>168</v>
      </c>
      <c r="ER62" s="59" t="s">
        <v>168</v>
      </c>
      <c r="ES62" s="59" t="s">
        <v>168</v>
      </c>
      <c r="ET62" s="59" t="s">
        <v>591</v>
      </c>
      <c r="EU62" s="59" t="s">
        <v>592</v>
      </c>
      <c r="EV62" s="59" t="s">
        <v>592</v>
      </c>
      <c r="EW62" s="59" t="s">
        <v>592</v>
      </c>
      <c r="EX62" s="59" t="s">
        <v>592</v>
      </c>
      <c r="EY62" s="59" t="s">
        <v>592</v>
      </c>
      <c r="EZ62" s="59" t="s">
        <v>592</v>
      </c>
      <c r="FE62" s="59"/>
      <c r="FF62" s="59"/>
      <c r="FG62" s="59"/>
      <c r="FH62" s="59"/>
      <c r="FI62" s="59"/>
      <c r="FJ62" s="59"/>
      <c r="FM62" s="356"/>
      <c r="FN62" s="356" t="s">
        <v>584</v>
      </c>
      <c r="FO62" s="356"/>
      <c r="FP62" s="356"/>
      <c r="FQ62" s="356"/>
      <c r="FR62" s="356"/>
      <c r="FS62" s="356"/>
      <c r="FT62" s="356"/>
      <c r="FU62" s="356"/>
      <c r="FV62" s="356"/>
      <c r="FW62" s="356"/>
      <c r="FX62" s="356"/>
      <c r="FY62" s="356"/>
      <c r="FZ62" s="356"/>
      <c r="GA62" s="356"/>
      <c r="GB62" s="356"/>
      <c r="GC62" s="356"/>
      <c r="GI62" s="356" t="s">
        <v>584</v>
      </c>
      <c r="GJ62" s="356"/>
      <c r="GK62" s="356"/>
      <c r="GL62" s="356"/>
      <c r="GM62" s="356"/>
      <c r="GN62" s="356"/>
      <c r="GO62" s="356"/>
      <c r="GP62" s="356"/>
      <c r="GQ62" s="356"/>
      <c r="GR62" s="356"/>
      <c r="GS62" s="356"/>
      <c r="GT62" s="356"/>
      <c r="GU62" s="356"/>
      <c r="GV62" s="356"/>
      <c r="GW62" s="356"/>
    </row>
    <row r="63" spans="1:226" s="60" customFormat="1" ht="12" customHeight="1" x14ac:dyDescent="0.2">
      <c r="A63" s="59"/>
      <c r="D63" s="191" t="s">
        <v>610</v>
      </c>
      <c r="R63" s="89"/>
      <c r="S63" s="89"/>
      <c r="T63" s="89"/>
      <c r="U63" s="89"/>
      <c r="V63" s="89"/>
      <c r="FM63" s="356"/>
      <c r="FN63" s="356"/>
      <c r="FO63" s="356"/>
      <c r="FP63" s="356"/>
      <c r="FQ63" s="356"/>
      <c r="FR63" s="356"/>
      <c r="FS63" s="356"/>
      <c r="FT63" s="356"/>
      <c r="FU63" s="356"/>
      <c r="FV63" s="356"/>
      <c r="FW63" s="356"/>
      <c r="FX63" s="356"/>
      <c r="FY63" s="356"/>
      <c r="FZ63" s="356"/>
      <c r="GA63" s="356"/>
      <c r="GB63" s="356"/>
      <c r="GC63" s="356"/>
      <c r="GI63" s="356"/>
      <c r="GJ63" s="356"/>
      <c r="GK63" s="356"/>
      <c r="GL63" s="356"/>
      <c r="GM63" s="356"/>
      <c r="GN63" s="356"/>
      <c r="GO63" s="356"/>
      <c r="GP63" s="356"/>
      <c r="GQ63" s="356"/>
      <c r="GR63" s="356"/>
      <c r="GS63" s="356"/>
      <c r="GT63" s="356"/>
      <c r="GU63" s="356"/>
      <c r="GV63" s="356"/>
      <c r="GW63" s="356"/>
    </row>
    <row r="64" spans="1:226" s="60" customFormat="1" ht="12" customHeight="1" x14ac:dyDescent="0.2">
      <c r="R64" s="89"/>
      <c r="S64" s="89"/>
      <c r="T64" s="89"/>
      <c r="U64" s="89"/>
      <c r="V64" s="89"/>
      <c r="BN64" s="89"/>
      <c r="BO64" s="89"/>
      <c r="BP64" s="89"/>
      <c r="BQ64" s="89"/>
      <c r="BR64" s="89"/>
      <c r="BS64" s="89"/>
    </row>
    <row r="65" spans="25:168" s="89" customFormat="1" x14ac:dyDescent="0.2">
      <c r="EU65" s="60"/>
      <c r="EV65" s="306"/>
      <c r="EW65" s="306"/>
      <c r="EX65" s="306"/>
    </row>
    <row r="66" spans="25:168" s="89" customFormat="1" x14ac:dyDescent="0.2">
      <c r="Y66" s="302"/>
      <c r="BX66" s="36"/>
      <c r="BY66" s="36"/>
      <c r="BZ66" s="36"/>
      <c r="CA66" s="36"/>
      <c r="CX66" s="302"/>
      <c r="CY66" s="302"/>
      <c r="CZ66" s="302"/>
      <c r="DA66" s="302"/>
      <c r="DB66" s="302"/>
      <c r="DC66" s="302"/>
      <c r="EL66" s="382"/>
      <c r="EM66" s="382"/>
      <c r="EN66" s="382"/>
      <c r="EU66" s="60"/>
      <c r="EV66" s="148"/>
      <c r="EW66" s="148"/>
      <c r="EX66" s="148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0"/>
      <c r="FJ66" s="60"/>
      <c r="FK66" s="36"/>
      <c r="FL66" s="36"/>
    </row>
    <row r="67" spans="25:168" s="36" customFormat="1" x14ac:dyDescent="0.2">
      <c r="Y67" s="88"/>
      <c r="CX67" s="88"/>
      <c r="CY67" s="88"/>
      <c r="CZ67" s="88"/>
      <c r="DA67" s="88"/>
      <c r="DB67" s="88"/>
      <c r="DC67" s="88"/>
      <c r="DP67" s="60"/>
      <c r="EI67" s="89"/>
      <c r="EJ67" s="89"/>
      <c r="EK67" s="89"/>
      <c r="EL67" s="382"/>
      <c r="EM67" s="382"/>
      <c r="EN67" s="382"/>
      <c r="EV67" s="150"/>
      <c r="EW67" s="150"/>
      <c r="EX67" s="150"/>
      <c r="EZ67" s="60"/>
      <c r="FA67" s="60"/>
      <c r="FB67" s="60"/>
      <c r="FC67" s="60"/>
      <c r="FD67" s="60"/>
      <c r="FE67" s="60"/>
      <c r="FF67" s="60"/>
      <c r="FG67" s="60"/>
      <c r="FH67" s="60"/>
      <c r="FI67" s="60"/>
      <c r="FJ67" s="60"/>
    </row>
    <row r="68" spans="25:168" s="36" customFormat="1" x14ac:dyDescent="0.2">
      <c r="Y68" s="383"/>
      <c r="CX68" s="383"/>
      <c r="CY68" s="383"/>
      <c r="CZ68" s="383"/>
      <c r="DA68" s="383"/>
      <c r="DB68" s="383"/>
      <c r="DC68" s="383"/>
      <c r="DP68" s="60"/>
      <c r="EI68" s="89"/>
      <c r="EJ68" s="89"/>
      <c r="EK68" s="89"/>
      <c r="EL68" s="382"/>
      <c r="EM68" s="382"/>
      <c r="EN68" s="382"/>
      <c r="EV68" s="150"/>
      <c r="EW68" s="150"/>
      <c r="EX68" s="150"/>
      <c r="EZ68" s="60"/>
      <c r="FA68" s="60"/>
      <c r="FB68" s="60"/>
      <c r="FC68" s="60"/>
      <c r="FD68" s="60"/>
      <c r="FE68" s="60"/>
      <c r="FF68" s="60"/>
      <c r="FG68" s="60"/>
      <c r="FH68" s="60"/>
      <c r="FI68" s="60"/>
      <c r="FJ68" s="60"/>
    </row>
    <row r="69" spans="25:168" s="385" customFormat="1" x14ac:dyDescent="0.2">
      <c r="Y69" s="384"/>
      <c r="CX69" s="384"/>
      <c r="CY69" s="384"/>
      <c r="CZ69" s="384"/>
      <c r="DA69" s="384"/>
      <c r="DB69" s="384"/>
      <c r="DC69" s="384"/>
      <c r="DP69" s="60"/>
      <c r="EI69" s="89"/>
      <c r="EJ69" s="89"/>
      <c r="EK69" s="89"/>
      <c r="EL69" s="382"/>
      <c r="EM69" s="382"/>
      <c r="EN69" s="382"/>
      <c r="EV69" s="386"/>
      <c r="EW69" s="386"/>
      <c r="EX69" s="386"/>
      <c r="EZ69" s="60"/>
      <c r="FA69" s="60"/>
      <c r="FB69" s="60"/>
      <c r="FC69" s="60"/>
      <c r="FD69" s="60"/>
      <c r="FE69" s="60"/>
      <c r="FF69" s="60"/>
      <c r="FG69" s="60"/>
      <c r="FH69" s="60"/>
      <c r="FI69" s="60"/>
      <c r="FJ69" s="60"/>
    </row>
    <row r="70" spans="25:168" s="385" customFormat="1" x14ac:dyDescent="0.2">
      <c r="Y70" s="384"/>
      <c r="CX70" s="384"/>
      <c r="CY70" s="384"/>
      <c r="CZ70" s="384"/>
      <c r="DA70" s="384"/>
      <c r="DB70" s="384"/>
      <c r="DC70" s="384"/>
      <c r="DP70" s="60"/>
      <c r="EV70" s="386"/>
      <c r="EW70" s="386"/>
      <c r="EX70" s="386"/>
      <c r="EZ70" s="60"/>
      <c r="FA70" s="60"/>
      <c r="FB70" s="60"/>
      <c r="FC70" s="60"/>
      <c r="FD70" s="60"/>
      <c r="FE70" s="60"/>
      <c r="FF70" s="60"/>
      <c r="FG70" s="60"/>
      <c r="FH70" s="60"/>
      <c r="FI70" s="60"/>
      <c r="FJ70" s="60"/>
    </row>
    <row r="71" spans="25:168" s="60" customFormat="1" x14ac:dyDescent="0.2">
      <c r="EV71" s="148"/>
      <c r="EW71" s="148"/>
      <c r="EX71" s="148"/>
    </row>
    <row r="72" spans="25:168" s="60" customFormat="1" x14ac:dyDescent="0.2">
      <c r="EV72" s="148"/>
      <c r="EW72" s="148"/>
      <c r="EX72" s="148"/>
    </row>
    <row r="73" spans="25:168" s="60" customFormat="1" x14ac:dyDescent="0.2">
      <c r="EV73" s="148"/>
      <c r="EW73" s="148"/>
      <c r="EX73" s="148"/>
    </row>
    <row r="74" spans="25:168" s="60" customFormat="1" x14ac:dyDescent="0.2">
      <c r="EV74" s="148"/>
      <c r="EW74" s="148"/>
      <c r="EX74" s="148"/>
    </row>
    <row r="75" spans="25:168" s="60" customFormat="1" x14ac:dyDescent="0.2">
      <c r="EV75" s="148"/>
      <c r="EW75" s="148"/>
      <c r="EX75" s="148"/>
    </row>
    <row r="76" spans="25:168" s="60" customFormat="1" x14ac:dyDescent="0.2">
      <c r="EV76" s="148"/>
      <c r="EW76" s="148"/>
      <c r="EX76" s="148"/>
    </row>
    <row r="77" spans="25:168" s="60" customFormat="1" x14ac:dyDescent="0.2">
      <c r="EV77" s="148"/>
      <c r="EW77" s="148"/>
      <c r="EX77" s="148"/>
    </row>
    <row r="78" spans="25:168" s="60" customFormat="1" x14ac:dyDescent="0.2">
      <c r="EV78" s="148"/>
      <c r="EW78" s="148"/>
      <c r="EX78" s="148"/>
    </row>
    <row r="79" spans="25:168" s="89" customFormat="1" x14ac:dyDescent="0.2">
      <c r="EV79" s="306"/>
      <c r="EW79" s="306"/>
      <c r="EX79" s="306"/>
    </row>
    <row r="80" spans="25:168" s="89" customFormat="1" x14ac:dyDescent="0.2">
      <c r="EV80" s="306"/>
      <c r="EW80" s="306"/>
      <c r="EX80" s="306"/>
    </row>
    <row r="81" spans="26:154" s="89" customFormat="1" x14ac:dyDescent="0.2">
      <c r="EV81" s="306"/>
      <c r="EW81" s="306"/>
      <c r="EX81" s="306"/>
    </row>
    <row r="82" spans="26:154" s="89" customFormat="1" x14ac:dyDescent="0.2">
      <c r="EV82" s="306"/>
      <c r="EW82" s="306"/>
      <c r="EX82" s="306"/>
    </row>
    <row r="83" spans="26:154" s="89" customFormat="1" x14ac:dyDescent="0.2">
      <c r="EV83" s="306"/>
      <c r="EW83" s="306"/>
      <c r="EX83" s="306"/>
    </row>
    <row r="84" spans="26:154" s="89" customFormat="1" x14ac:dyDescent="0.2">
      <c r="EV84" s="306"/>
      <c r="EW84" s="306"/>
      <c r="EX84" s="306"/>
    </row>
    <row r="85" spans="26:154" s="89" customFormat="1" x14ac:dyDescent="0.2">
      <c r="EV85" s="306"/>
      <c r="EW85" s="306"/>
      <c r="EX85" s="306"/>
    </row>
    <row r="86" spans="26:154" x14ac:dyDescent="0.2">
      <c r="Z86" s="3"/>
    </row>
    <row r="87" spans="26:154" x14ac:dyDescent="0.2">
      <c r="Z87" s="3"/>
    </row>
    <row r="88" spans="26:154" x14ac:dyDescent="0.2">
      <c r="Z88" s="3"/>
    </row>
    <row r="89" spans="26:154" x14ac:dyDescent="0.2">
      <c r="Z89" s="3"/>
    </row>
    <row r="90" spans="26:154" x14ac:dyDescent="0.2">
      <c r="Z90" s="3"/>
    </row>
    <row r="91" spans="26:154" x14ac:dyDescent="0.2">
      <c r="Z91" s="3"/>
    </row>
    <row r="92" spans="26:154" x14ac:dyDescent="0.2">
      <c r="Z92" s="3"/>
    </row>
    <row r="93" spans="26:154" x14ac:dyDescent="0.2">
      <c r="Z93" s="3"/>
    </row>
    <row r="94" spans="26:154" x14ac:dyDescent="0.2">
      <c r="Z94" s="3"/>
    </row>
    <row r="95" spans="26:154" x14ac:dyDescent="0.2">
      <c r="Z95" s="3"/>
    </row>
    <row r="96" spans="26:154" x14ac:dyDescent="0.2">
      <c r="Z96" s="3"/>
    </row>
    <row r="97" spans="26:26" x14ac:dyDescent="0.2">
      <c r="Z97" s="3"/>
    </row>
    <row r="98" spans="26:26" x14ac:dyDescent="0.2">
      <c r="Z98" s="3"/>
    </row>
    <row r="99" spans="26:26" x14ac:dyDescent="0.2">
      <c r="Z99" s="3"/>
    </row>
    <row r="100" spans="26:26" x14ac:dyDescent="0.2">
      <c r="Z100" s="3"/>
    </row>
    <row r="101" spans="26:26" x14ac:dyDescent="0.2">
      <c r="Z101" s="3"/>
    </row>
    <row r="102" spans="26:26" x14ac:dyDescent="0.2">
      <c r="Z102" s="3"/>
    </row>
    <row r="103" spans="26:26" x14ac:dyDescent="0.2">
      <c r="Z103" s="3"/>
    </row>
    <row r="104" spans="26:26" x14ac:dyDescent="0.2">
      <c r="Z104" s="3"/>
    </row>
    <row r="105" spans="26:26" x14ac:dyDescent="0.2">
      <c r="Z105" s="3"/>
    </row>
    <row r="106" spans="26:26" x14ac:dyDescent="0.2">
      <c r="Z106" s="3"/>
    </row>
    <row r="107" spans="26:26" x14ac:dyDescent="0.2">
      <c r="Z107" s="3"/>
    </row>
    <row r="108" spans="26:26" x14ac:dyDescent="0.2">
      <c r="Z108" s="3"/>
    </row>
    <row r="109" spans="26:26" x14ac:dyDescent="0.2">
      <c r="Z109" s="3"/>
    </row>
    <row r="110" spans="26:26" x14ac:dyDescent="0.2">
      <c r="Z110" s="3"/>
    </row>
    <row r="111" spans="26:26" x14ac:dyDescent="0.2">
      <c r="Z111" s="3"/>
    </row>
    <row r="112" spans="26:26" x14ac:dyDescent="0.2">
      <c r="Z112" s="3"/>
    </row>
    <row r="113" spans="26:26" x14ac:dyDescent="0.2">
      <c r="Z113" s="3"/>
    </row>
    <row r="114" spans="26:26" x14ac:dyDescent="0.2">
      <c r="Z114" s="3"/>
    </row>
    <row r="115" spans="26:26" x14ac:dyDescent="0.2">
      <c r="Z115" s="3"/>
    </row>
    <row r="116" spans="26:26" x14ac:dyDescent="0.2">
      <c r="Z116" s="3"/>
    </row>
    <row r="117" spans="26:26" x14ac:dyDescent="0.2">
      <c r="Z117" s="3"/>
    </row>
    <row r="118" spans="26:26" x14ac:dyDescent="0.2">
      <c r="Z118" s="3"/>
    </row>
    <row r="119" spans="26:26" x14ac:dyDescent="0.2">
      <c r="Z119" s="3"/>
    </row>
    <row r="120" spans="26:26" x14ac:dyDescent="0.2">
      <c r="Z120" s="3"/>
    </row>
    <row r="121" spans="26:26" x14ac:dyDescent="0.2">
      <c r="Z121" s="3"/>
    </row>
    <row r="122" spans="26:26" x14ac:dyDescent="0.2">
      <c r="Z122" s="3"/>
    </row>
    <row r="123" spans="26:26" x14ac:dyDescent="0.2">
      <c r="Z123" s="3"/>
    </row>
    <row r="124" spans="26:26" x14ac:dyDescent="0.2">
      <c r="Z124" s="3"/>
    </row>
    <row r="125" spans="26:26" x14ac:dyDescent="0.2">
      <c r="Z125" s="3"/>
    </row>
    <row r="126" spans="26:26" x14ac:dyDescent="0.2">
      <c r="Z126" s="3"/>
    </row>
    <row r="127" spans="26:26" x14ac:dyDescent="0.2">
      <c r="Z127" s="3"/>
    </row>
    <row r="128" spans="26:26" x14ac:dyDescent="0.2">
      <c r="Z128" s="3"/>
    </row>
    <row r="129" spans="26:26" x14ac:dyDescent="0.2">
      <c r="Z129" s="3"/>
    </row>
    <row r="130" spans="26:26" x14ac:dyDescent="0.2">
      <c r="Z130" s="3"/>
    </row>
    <row r="131" spans="26:26" x14ac:dyDescent="0.2">
      <c r="Z131" s="3"/>
    </row>
    <row r="132" spans="26:26" x14ac:dyDescent="0.2">
      <c r="Z132" s="3"/>
    </row>
    <row r="133" spans="26:26" x14ac:dyDescent="0.2">
      <c r="Z133" s="3"/>
    </row>
    <row r="134" spans="26:26" x14ac:dyDescent="0.2">
      <c r="Z134" s="3"/>
    </row>
    <row r="135" spans="26:26" x14ac:dyDescent="0.2">
      <c r="Z135" s="3"/>
    </row>
    <row r="136" spans="26:26" x14ac:dyDescent="0.2">
      <c r="Z136" s="3"/>
    </row>
    <row r="137" spans="26:26" x14ac:dyDescent="0.2">
      <c r="Z137" s="3"/>
    </row>
    <row r="138" spans="26:26" x14ac:dyDescent="0.2">
      <c r="Z138" s="3"/>
    </row>
    <row r="139" spans="26:26" x14ac:dyDescent="0.2">
      <c r="Z139" s="3"/>
    </row>
    <row r="140" spans="26:26" x14ac:dyDescent="0.2">
      <c r="Z140" s="3"/>
    </row>
    <row r="141" spans="26:26" x14ac:dyDescent="0.2">
      <c r="Z141" s="3"/>
    </row>
    <row r="142" spans="26:26" x14ac:dyDescent="0.2">
      <c r="Z142" s="3"/>
    </row>
    <row r="143" spans="26:26" x14ac:dyDescent="0.2">
      <c r="Z143" s="3"/>
    </row>
    <row r="144" spans="26:26" x14ac:dyDescent="0.2">
      <c r="Z144" s="3"/>
    </row>
    <row r="145" spans="26:26" x14ac:dyDescent="0.2">
      <c r="Z145" s="3"/>
    </row>
    <row r="146" spans="26:26" x14ac:dyDescent="0.2">
      <c r="Z146" s="3"/>
    </row>
    <row r="147" spans="26:26" x14ac:dyDescent="0.2">
      <c r="Z147" s="3"/>
    </row>
    <row r="148" spans="26:26" x14ac:dyDescent="0.2">
      <c r="Z148" s="3"/>
    </row>
    <row r="149" spans="26:26" x14ac:dyDescent="0.2">
      <c r="Z149" s="3"/>
    </row>
    <row r="150" spans="26:26" x14ac:dyDescent="0.2">
      <c r="Z150" s="3"/>
    </row>
    <row r="151" spans="26:26" x14ac:dyDescent="0.2">
      <c r="Z151" s="3"/>
    </row>
    <row r="152" spans="26:26" x14ac:dyDescent="0.2">
      <c r="Z152" s="3"/>
    </row>
    <row r="153" spans="26:26" x14ac:dyDescent="0.2">
      <c r="Z153" s="3"/>
    </row>
    <row r="154" spans="26:26" x14ac:dyDescent="0.2">
      <c r="Z154" s="3"/>
    </row>
    <row r="155" spans="26:26" x14ac:dyDescent="0.2">
      <c r="Z155" s="3"/>
    </row>
    <row r="156" spans="26:26" x14ac:dyDescent="0.2">
      <c r="Z156" s="3"/>
    </row>
    <row r="157" spans="26:26" x14ac:dyDescent="0.2">
      <c r="Z157" s="3"/>
    </row>
    <row r="158" spans="26:26" x14ac:dyDescent="0.2">
      <c r="Z158" s="3"/>
    </row>
    <row r="159" spans="26:26" x14ac:dyDescent="0.2">
      <c r="Z159" s="3"/>
    </row>
    <row r="160" spans="26:26" x14ac:dyDescent="0.2">
      <c r="Z160" s="3"/>
    </row>
    <row r="161" spans="26:26" x14ac:dyDescent="0.2">
      <c r="Z161" s="3"/>
    </row>
    <row r="162" spans="26:26" x14ac:dyDescent="0.2">
      <c r="Z162" s="3"/>
    </row>
    <row r="163" spans="26:26" x14ac:dyDescent="0.2">
      <c r="Z163" s="3"/>
    </row>
    <row r="164" spans="26:26" x14ac:dyDescent="0.2">
      <c r="Z164" s="3"/>
    </row>
    <row r="165" spans="26:26" x14ac:dyDescent="0.2">
      <c r="Z165" s="3"/>
    </row>
    <row r="166" spans="26:26" x14ac:dyDescent="0.2">
      <c r="Z166" s="3"/>
    </row>
    <row r="167" spans="26:26" x14ac:dyDescent="0.2">
      <c r="Z167" s="3"/>
    </row>
    <row r="168" spans="26:26" x14ac:dyDescent="0.2">
      <c r="Z168" s="3"/>
    </row>
    <row r="169" spans="26:26" x14ac:dyDescent="0.2">
      <c r="Z169" s="3"/>
    </row>
    <row r="170" spans="26:26" x14ac:dyDescent="0.2">
      <c r="Z170" s="3"/>
    </row>
    <row r="171" spans="26:26" x14ac:dyDescent="0.2">
      <c r="Z171" s="3"/>
    </row>
    <row r="172" spans="26:26" x14ac:dyDescent="0.2">
      <c r="Z172" s="3"/>
    </row>
    <row r="173" spans="26:26" x14ac:dyDescent="0.2">
      <c r="Z173" s="3"/>
    </row>
    <row r="174" spans="26:26" x14ac:dyDescent="0.2">
      <c r="Z174" s="3"/>
    </row>
    <row r="175" spans="26:26" x14ac:dyDescent="0.2">
      <c r="Z175" s="3"/>
    </row>
    <row r="176" spans="26:26" x14ac:dyDescent="0.2">
      <c r="Z176" s="3"/>
    </row>
    <row r="177" spans="26:26" x14ac:dyDescent="0.2">
      <c r="Z177" s="3"/>
    </row>
    <row r="178" spans="26:26" x14ac:dyDescent="0.2">
      <c r="Z178" s="3"/>
    </row>
    <row r="179" spans="26:26" x14ac:dyDescent="0.2">
      <c r="Z179" s="3"/>
    </row>
    <row r="180" spans="26:26" x14ac:dyDescent="0.2">
      <c r="Z180" s="3"/>
    </row>
    <row r="181" spans="26:26" x14ac:dyDescent="0.2">
      <c r="Z181" s="3"/>
    </row>
    <row r="182" spans="26:26" x14ac:dyDescent="0.2">
      <c r="Z182" s="3"/>
    </row>
  </sheetData>
  <mergeCells count="32">
    <mergeCell ref="BR2:BX2"/>
    <mergeCell ref="A1:H1"/>
    <mergeCell ref="D2:F2"/>
    <mergeCell ref="G2:V2"/>
    <mergeCell ref="W2:X2"/>
    <mergeCell ref="Y2:AG2"/>
    <mergeCell ref="AH2:AK2"/>
    <mergeCell ref="AL2:AN2"/>
    <mergeCell ref="AO2:AR2"/>
    <mergeCell ref="AS2:AT2"/>
    <mergeCell ref="AV2:AX2"/>
    <mergeCell ref="AY2:BQ2"/>
    <mergeCell ref="DO2:DP2"/>
    <mergeCell ref="BY2:BZ2"/>
    <mergeCell ref="CA2:CH2"/>
    <mergeCell ref="CI2:CK2"/>
    <mergeCell ref="CL2:CM2"/>
    <mergeCell ref="CN2:CO2"/>
    <mergeCell ref="CQ2:CT2"/>
    <mergeCell ref="CY2:CZ2"/>
    <mergeCell ref="DA2:DB2"/>
    <mergeCell ref="DC2:DD2"/>
    <mergeCell ref="DG2:DJ2"/>
    <mergeCell ref="DK2:DN2"/>
    <mergeCell ref="FK2:FL2"/>
    <mergeCell ref="FN2:GC2"/>
    <mergeCell ref="DU2:DX2"/>
    <mergeCell ref="EJ2:EK2"/>
    <mergeCell ref="EM2:EN2"/>
    <mergeCell ref="EY2:EZ2"/>
    <mergeCell ref="FB2:FC2"/>
    <mergeCell ref="FI2:FJ2"/>
  </mergeCells>
  <conditionalFormatting sqref="D54:S54">
    <cfRule type="cellIs" dxfId="16" priority="1" stopIfTrue="1" operator="equal">
      <formula>0</formula>
    </cfRule>
  </conditionalFormatting>
  <conditionalFormatting sqref="W54:CF54">
    <cfRule type="cellIs" dxfId="15" priority="2" stopIfTrue="1" operator="equal">
      <formula>0</formula>
    </cfRule>
  </conditionalFormatting>
  <conditionalFormatting sqref="CI54:CV54">
    <cfRule type="cellIs" dxfId="14" priority="3" stopIfTrue="1" operator="equal">
      <formula>0</formula>
    </cfRule>
  </conditionalFormatting>
  <conditionalFormatting sqref="EY54 FA54:FC54">
    <cfRule type="cellIs" dxfId="13" priority="4" stopIfTrue="1" operator="equal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994AD-B1D5-4206-A604-74473450BEF3}">
  <dimension ref="B1:XJ75"/>
  <sheetViews>
    <sheetView zoomScale="70" zoomScaleNormal="70" workbookViewId="0">
      <pane xSplit="2" ySplit="11" topLeftCell="C12" activePane="bottomRight" state="frozen"/>
      <selection activeCell="A2" sqref="A2"/>
      <selection pane="topRight" activeCell="C2" sqref="C2"/>
      <selection pane="bottomLeft" activeCell="A12" sqref="A12"/>
      <selection pane="bottomRight"/>
    </sheetView>
  </sheetViews>
  <sheetFormatPr baseColWidth="10" defaultColWidth="7.5703125" defaultRowHeight="15" customHeight="1" x14ac:dyDescent="0.2"/>
  <cols>
    <col min="1" max="1" width="7.5703125" style="3"/>
    <col min="2" max="2" width="11.140625" style="3" customWidth="1"/>
    <col min="3" max="619" width="10.5703125" style="3" customWidth="1"/>
    <col min="620" max="625" width="7.5703125" style="3"/>
    <col min="626" max="626" width="30.85546875" style="3" customWidth="1"/>
    <col min="627" max="632" width="16.7109375" style="3" customWidth="1"/>
    <col min="633" max="633" width="14.85546875" style="3" customWidth="1"/>
    <col min="634" max="634" width="14.7109375" style="3" customWidth="1"/>
    <col min="635" max="635" width="14.28515625" style="3" customWidth="1"/>
    <col min="636" max="16384" width="7.5703125" style="3"/>
  </cols>
  <sheetData>
    <row r="1" spans="2:633" s="191" customFormat="1" ht="15" customHeight="1" x14ac:dyDescent="0.2">
      <c r="C1" s="387">
        <v>101</v>
      </c>
      <c r="D1" s="387">
        <v>101</v>
      </c>
      <c r="E1" s="387">
        <v>101</v>
      </c>
      <c r="F1" s="387"/>
      <c r="G1" s="387">
        <v>102</v>
      </c>
      <c r="H1" s="387">
        <v>102</v>
      </c>
      <c r="I1" s="387">
        <v>102</v>
      </c>
      <c r="J1" s="387"/>
      <c r="K1" s="388">
        <v>147</v>
      </c>
      <c r="L1" s="388">
        <v>147</v>
      </c>
      <c r="M1" s="388">
        <v>147</v>
      </c>
      <c r="N1" s="388"/>
      <c r="O1" s="387">
        <v>103</v>
      </c>
      <c r="P1" s="387">
        <v>103</v>
      </c>
      <c r="Q1" s="387">
        <v>103</v>
      </c>
      <c r="R1" s="387"/>
      <c r="S1" s="387">
        <v>104</v>
      </c>
      <c r="T1" s="387">
        <v>104</v>
      </c>
      <c r="U1" s="387">
        <v>104</v>
      </c>
      <c r="V1" s="387"/>
      <c r="W1" s="387">
        <v>105</v>
      </c>
      <c r="X1" s="387">
        <v>105</v>
      </c>
      <c r="Y1" s="387">
        <v>105</v>
      </c>
      <c r="Z1" s="387"/>
      <c r="AA1" s="387">
        <v>106</v>
      </c>
      <c r="AB1" s="387">
        <v>106</v>
      </c>
      <c r="AC1" s="387">
        <v>106</v>
      </c>
      <c r="AD1" s="387"/>
      <c r="AE1" s="387">
        <v>107</v>
      </c>
      <c r="AF1" s="387">
        <v>107</v>
      </c>
      <c r="AG1" s="387">
        <v>107</v>
      </c>
      <c r="AH1" s="387"/>
      <c r="AI1" s="387">
        <v>2165</v>
      </c>
      <c r="AJ1" s="387">
        <v>2165</v>
      </c>
      <c r="AK1" s="387">
        <v>2165</v>
      </c>
      <c r="AL1" s="387"/>
      <c r="AM1" s="387">
        <v>110</v>
      </c>
      <c r="AN1" s="387">
        <v>110</v>
      </c>
      <c r="AO1" s="387">
        <v>110</v>
      </c>
      <c r="AP1" s="387"/>
      <c r="AQ1" s="387">
        <v>208</v>
      </c>
      <c r="AR1" s="387">
        <v>208</v>
      </c>
      <c r="AS1" s="387">
        <v>208</v>
      </c>
      <c r="AT1" s="387"/>
      <c r="AU1" s="387">
        <v>109</v>
      </c>
      <c r="AV1" s="387">
        <v>109</v>
      </c>
      <c r="AW1" s="387">
        <v>109</v>
      </c>
      <c r="AX1" s="387"/>
      <c r="AY1" s="387">
        <v>144</v>
      </c>
      <c r="AZ1" s="387">
        <v>144</v>
      </c>
      <c r="BA1" s="387">
        <v>144</v>
      </c>
      <c r="BB1" s="387"/>
      <c r="BC1" s="387">
        <v>113</v>
      </c>
      <c r="BD1" s="387">
        <v>113</v>
      </c>
      <c r="BE1" s="387">
        <v>113</v>
      </c>
      <c r="BF1" s="387"/>
      <c r="BG1" s="387">
        <v>114</v>
      </c>
      <c r="BH1" s="387">
        <v>114</v>
      </c>
      <c r="BI1" s="387">
        <v>114</v>
      </c>
      <c r="BJ1" s="387"/>
      <c r="BK1" s="387">
        <v>193</v>
      </c>
      <c r="BL1" s="387">
        <v>193</v>
      </c>
      <c r="BM1" s="387">
        <v>193</v>
      </c>
      <c r="BN1" s="387"/>
      <c r="BO1" s="387">
        <v>2150</v>
      </c>
      <c r="BP1" s="387">
        <v>2150</v>
      </c>
      <c r="BQ1" s="387">
        <v>2150</v>
      </c>
      <c r="BR1" s="387"/>
      <c r="BS1" s="387">
        <v>907</v>
      </c>
      <c r="BT1" s="387">
        <v>907</v>
      </c>
      <c r="BU1" s="387">
        <v>907</v>
      </c>
      <c r="BV1" s="387"/>
      <c r="BW1" s="387">
        <v>2161</v>
      </c>
      <c r="BX1" s="387">
        <v>2161</v>
      </c>
      <c r="BY1" s="387">
        <v>2161</v>
      </c>
      <c r="BZ1" s="387"/>
      <c r="CA1" s="387">
        <v>150</v>
      </c>
      <c r="CB1" s="387">
        <v>150</v>
      </c>
      <c r="CC1" s="387">
        <v>150</v>
      </c>
      <c r="CD1" s="387"/>
      <c r="CE1" s="387">
        <v>149</v>
      </c>
      <c r="CF1" s="387">
        <v>149</v>
      </c>
      <c r="CG1" s="387">
        <v>149</v>
      </c>
      <c r="CH1" s="387"/>
      <c r="CI1" s="387">
        <v>266</v>
      </c>
      <c r="CJ1" s="387">
        <v>266</v>
      </c>
      <c r="CK1" s="387">
        <v>266</v>
      </c>
      <c r="CL1" s="387"/>
      <c r="CM1" s="387">
        <v>117</v>
      </c>
      <c r="CN1" s="387">
        <v>117</v>
      </c>
      <c r="CO1" s="387">
        <v>117</v>
      </c>
      <c r="CP1" s="387"/>
      <c r="CQ1" s="387">
        <v>119</v>
      </c>
      <c r="CR1" s="387">
        <v>119</v>
      </c>
      <c r="CS1" s="387">
        <v>119</v>
      </c>
      <c r="CT1" s="387"/>
      <c r="CU1" s="387">
        <v>267</v>
      </c>
      <c r="CV1" s="387">
        <v>267</v>
      </c>
      <c r="CW1" s="387">
        <v>267</v>
      </c>
      <c r="CX1" s="387"/>
      <c r="CY1" s="387">
        <v>268</v>
      </c>
      <c r="CZ1" s="387">
        <v>268</v>
      </c>
      <c r="DA1" s="387">
        <v>268</v>
      </c>
      <c r="DB1" s="387"/>
      <c r="DC1" s="387">
        <v>120</v>
      </c>
      <c r="DD1" s="387">
        <v>120</v>
      </c>
      <c r="DE1" s="387">
        <v>120</v>
      </c>
      <c r="DF1" s="387"/>
      <c r="DG1" s="387">
        <v>189</v>
      </c>
      <c r="DH1" s="387">
        <v>189</v>
      </c>
      <c r="DI1" s="387">
        <v>189</v>
      </c>
      <c r="DJ1" s="387"/>
      <c r="DK1" s="387">
        <v>121</v>
      </c>
      <c r="DL1" s="387">
        <v>121</v>
      </c>
      <c r="DM1" s="387">
        <v>121</v>
      </c>
      <c r="DN1" s="387"/>
      <c r="DO1" s="387">
        <v>122</v>
      </c>
      <c r="DP1" s="387">
        <v>122</v>
      </c>
      <c r="DQ1" s="387">
        <v>122</v>
      </c>
      <c r="DR1" s="387"/>
      <c r="DS1" s="387">
        <v>142</v>
      </c>
      <c r="DT1" s="387">
        <v>142</v>
      </c>
      <c r="DU1" s="387">
        <v>142</v>
      </c>
      <c r="DV1" s="387"/>
      <c r="DW1" s="387">
        <v>143</v>
      </c>
      <c r="DX1" s="387">
        <v>143</v>
      </c>
      <c r="DY1" s="387">
        <v>143</v>
      </c>
      <c r="DZ1" s="387"/>
      <c r="EA1" s="387">
        <v>125</v>
      </c>
      <c r="EB1" s="387">
        <v>125</v>
      </c>
      <c r="EC1" s="387">
        <v>125</v>
      </c>
      <c r="ED1" s="387"/>
      <c r="EE1" s="387">
        <v>187</v>
      </c>
      <c r="EF1" s="387">
        <v>187</v>
      </c>
      <c r="EG1" s="387">
        <v>187</v>
      </c>
      <c r="EH1" s="387"/>
      <c r="EI1" s="387">
        <v>288</v>
      </c>
      <c r="EJ1" s="387">
        <v>288</v>
      </c>
      <c r="EK1" s="387">
        <v>288</v>
      </c>
      <c r="EL1" s="387"/>
      <c r="EM1" s="387">
        <v>115</v>
      </c>
      <c r="EN1" s="387">
        <v>115</v>
      </c>
      <c r="EO1" s="387">
        <v>115</v>
      </c>
      <c r="EP1" s="387"/>
      <c r="EQ1" s="387">
        <v>239</v>
      </c>
      <c r="ER1" s="387">
        <v>239</v>
      </c>
      <c r="ES1" s="387">
        <v>239</v>
      </c>
      <c r="ET1" s="387"/>
      <c r="EU1" s="387">
        <v>126</v>
      </c>
      <c r="EV1" s="387">
        <v>126</v>
      </c>
      <c r="EW1" s="387">
        <v>126</v>
      </c>
      <c r="EX1" s="387"/>
      <c r="EY1" s="387">
        <v>127</v>
      </c>
      <c r="EZ1" s="387">
        <v>127</v>
      </c>
      <c r="FA1" s="387">
        <v>127</v>
      </c>
      <c r="FB1" s="387"/>
      <c r="FC1" s="387">
        <v>216</v>
      </c>
      <c r="FD1" s="387">
        <v>216</v>
      </c>
      <c r="FE1" s="387">
        <v>216</v>
      </c>
      <c r="FF1" s="387"/>
      <c r="FG1" s="387">
        <v>198</v>
      </c>
      <c r="FH1" s="387">
        <v>198</v>
      </c>
      <c r="FI1" s="387">
        <v>198</v>
      </c>
      <c r="FJ1" s="387"/>
      <c r="FK1" s="387">
        <v>138</v>
      </c>
      <c r="FL1" s="387">
        <v>138</v>
      </c>
      <c r="FM1" s="387">
        <v>138</v>
      </c>
      <c r="FN1" s="387"/>
      <c r="FO1" s="387">
        <v>139</v>
      </c>
      <c r="FP1" s="387">
        <v>139</v>
      </c>
      <c r="FQ1" s="387">
        <v>139</v>
      </c>
      <c r="FR1" s="387"/>
      <c r="FS1" s="387">
        <v>163</v>
      </c>
      <c r="FT1" s="387">
        <v>163</v>
      </c>
      <c r="FU1" s="387">
        <v>163</v>
      </c>
      <c r="FV1" s="387"/>
      <c r="FW1" s="387">
        <v>298</v>
      </c>
      <c r="FX1" s="387">
        <v>298</v>
      </c>
      <c r="FY1" s="387">
        <v>298</v>
      </c>
      <c r="FZ1" s="387"/>
      <c r="GA1" s="387">
        <v>299</v>
      </c>
      <c r="GB1" s="387">
        <v>299</v>
      </c>
      <c r="GC1" s="387">
        <v>299</v>
      </c>
      <c r="GD1" s="387"/>
      <c r="GE1" s="387">
        <v>219</v>
      </c>
      <c r="GF1" s="387">
        <v>219</v>
      </c>
      <c r="GG1" s="387">
        <v>219</v>
      </c>
      <c r="GH1" s="387"/>
      <c r="GI1" s="387">
        <v>191</v>
      </c>
      <c r="GJ1" s="387">
        <v>191</v>
      </c>
      <c r="GK1" s="387">
        <v>191</v>
      </c>
      <c r="GL1" s="387"/>
      <c r="GM1" s="387">
        <v>174</v>
      </c>
      <c r="GN1" s="387">
        <v>174</v>
      </c>
      <c r="GO1" s="387">
        <v>174</v>
      </c>
      <c r="GP1" s="387"/>
      <c r="GQ1" s="387">
        <v>240</v>
      </c>
      <c r="GR1" s="387">
        <v>240</v>
      </c>
      <c r="GS1" s="387">
        <v>240</v>
      </c>
      <c r="GT1" s="387"/>
      <c r="GU1" s="387">
        <v>241</v>
      </c>
      <c r="GV1" s="387">
        <v>241</v>
      </c>
      <c r="GW1" s="387">
        <v>241</v>
      </c>
      <c r="GX1" s="387"/>
      <c r="GY1" s="387">
        <v>242</v>
      </c>
      <c r="GZ1" s="387">
        <v>242</v>
      </c>
      <c r="HA1" s="387">
        <v>242</v>
      </c>
      <c r="HB1" s="387"/>
      <c r="HC1" s="387">
        <v>995</v>
      </c>
      <c r="HD1" s="387">
        <v>995</v>
      </c>
      <c r="HE1" s="387">
        <v>995</v>
      </c>
      <c r="HF1" s="387"/>
      <c r="HG1" s="387">
        <v>194</v>
      </c>
      <c r="HH1" s="387">
        <v>194</v>
      </c>
      <c r="HI1" s="387">
        <v>194</v>
      </c>
      <c r="HJ1" s="387"/>
      <c r="HK1" s="387">
        <v>196</v>
      </c>
      <c r="HL1" s="387">
        <v>196</v>
      </c>
      <c r="HM1" s="387">
        <v>196</v>
      </c>
      <c r="HN1" s="387"/>
      <c r="HO1" s="387">
        <v>207</v>
      </c>
      <c r="HP1" s="387">
        <v>207</v>
      </c>
      <c r="HQ1" s="387">
        <v>207</v>
      </c>
      <c r="HR1" s="387"/>
      <c r="HS1" s="387">
        <v>995</v>
      </c>
      <c r="HT1" s="387">
        <v>995</v>
      </c>
      <c r="HU1" s="387">
        <v>995</v>
      </c>
      <c r="HV1" s="387"/>
      <c r="HW1" s="387">
        <v>996</v>
      </c>
      <c r="HX1" s="387">
        <v>996</v>
      </c>
      <c r="HY1" s="387">
        <v>996</v>
      </c>
      <c r="HZ1" s="387"/>
      <c r="IA1" s="387">
        <v>997</v>
      </c>
      <c r="IB1" s="387">
        <v>997</v>
      </c>
      <c r="IC1" s="387">
        <v>997</v>
      </c>
      <c r="ID1" s="387"/>
      <c r="IE1" s="387">
        <v>236</v>
      </c>
      <c r="IF1" s="387">
        <v>236</v>
      </c>
      <c r="IG1" s="387">
        <v>236</v>
      </c>
      <c r="IH1" s="387"/>
      <c r="II1" s="387">
        <v>795</v>
      </c>
      <c r="IJ1" s="387">
        <v>795</v>
      </c>
      <c r="IK1" s="387">
        <v>795</v>
      </c>
      <c r="IL1" s="387"/>
      <c r="IM1" s="387">
        <v>285</v>
      </c>
      <c r="IN1" s="387">
        <v>285</v>
      </c>
      <c r="IO1" s="387">
        <v>285</v>
      </c>
      <c r="IP1" s="387"/>
      <c r="IQ1" s="387">
        <v>2148</v>
      </c>
      <c r="IR1" s="387">
        <v>2148</v>
      </c>
      <c r="IS1" s="387">
        <v>2148</v>
      </c>
      <c r="IT1" s="387"/>
      <c r="IU1" s="387">
        <v>900</v>
      </c>
      <c r="IV1" s="387">
        <v>900</v>
      </c>
      <c r="IW1" s="387">
        <v>900</v>
      </c>
      <c r="IX1" s="387"/>
      <c r="IY1" s="387">
        <v>901</v>
      </c>
      <c r="IZ1" s="387">
        <v>901</v>
      </c>
      <c r="JA1" s="387">
        <v>901</v>
      </c>
      <c r="JB1" s="387"/>
      <c r="JC1" s="387">
        <v>905</v>
      </c>
      <c r="JD1" s="387">
        <v>905</v>
      </c>
      <c r="JE1" s="387">
        <v>905</v>
      </c>
      <c r="JF1" s="387"/>
      <c r="JG1" s="387">
        <v>906</v>
      </c>
      <c r="JH1" s="387">
        <v>906</v>
      </c>
      <c r="JI1" s="387">
        <v>906</v>
      </c>
      <c r="JJ1" s="387"/>
      <c r="JK1" s="387">
        <v>151</v>
      </c>
      <c r="JL1" s="387">
        <v>151</v>
      </c>
      <c r="JM1" s="387">
        <v>151</v>
      </c>
      <c r="JN1" s="387"/>
      <c r="JO1" s="387">
        <v>152</v>
      </c>
      <c r="JP1" s="387">
        <v>152</v>
      </c>
      <c r="JQ1" s="387">
        <v>152</v>
      </c>
      <c r="JR1" s="387"/>
      <c r="JS1" s="387">
        <v>153</v>
      </c>
      <c r="JT1" s="387">
        <v>153</v>
      </c>
      <c r="JU1" s="387">
        <v>153</v>
      </c>
      <c r="JV1" s="387"/>
      <c r="JW1" s="387">
        <v>154</v>
      </c>
      <c r="JX1" s="387">
        <v>154</v>
      </c>
      <c r="JY1" s="387">
        <v>154</v>
      </c>
      <c r="JZ1" s="387"/>
      <c r="KA1" s="387">
        <v>756</v>
      </c>
      <c r="KB1" s="387">
        <v>756</v>
      </c>
      <c r="KC1" s="387">
        <v>756</v>
      </c>
      <c r="KD1" s="387"/>
      <c r="KE1" s="387">
        <v>156</v>
      </c>
      <c r="KF1" s="387">
        <v>156</v>
      </c>
      <c r="KG1" s="387">
        <v>156</v>
      </c>
      <c r="KH1" s="387"/>
      <c r="KI1" s="387">
        <v>155</v>
      </c>
      <c r="KJ1" s="387">
        <v>155</v>
      </c>
      <c r="KK1" s="387">
        <v>155</v>
      </c>
      <c r="KL1" s="387"/>
      <c r="KM1" s="387">
        <v>182</v>
      </c>
      <c r="KN1" s="387">
        <v>182</v>
      </c>
      <c r="KO1" s="387">
        <v>182</v>
      </c>
      <c r="KP1" s="387"/>
      <c r="KQ1" s="387">
        <v>999</v>
      </c>
      <c r="KR1" s="387">
        <v>999</v>
      </c>
      <c r="KS1" s="387">
        <v>999</v>
      </c>
      <c r="KT1" s="387"/>
      <c r="KU1" s="387">
        <v>197</v>
      </c>
      <c r="KV1" s="387">
        <v>197</v>
      </c>
      <c r="KW1" s="387">
        <v>197</v>
      </c>
      <c r="KX1" s="387"/>
      <c r="KY1" s="387">
        <v>203</v>
      </c>
      <c r="KZ1" s="387">
        <v>203</v>
      </c>
      <c r="LA1" s="387">
        <v>203</v>
      </c>
      <c r="LB1" s="387"/>
      <c r="LC1" s="387">
        <v>204</v>
      </c>
      <c r="LD1" s="387">
        <v>204</v>
      </c>
      <c r="LE1" s="387">
        <v>204</v>
      </c>
      <c r="LF1" s="387"/>
      <c r="LG1" s="387">
        <v>230</v>
      </c>
      <c r="LH1" s="387">
        <v>230</v>
      </c>
      <c r="LI1" s="387">
        <v>230</v>
      </c>
      <c r="LJ1" s="387"/>
      <c r="LK1" s="387">
        <v>209</v>
      </c>
      <c r="LL1" s="387">
        <v>209</v>
      </c>
      <c r="LM1" s="387">
        <v>209</v>
      </c>
      <c r="LN1" s="387"/>
      <c r="LO1" s="387">
        <v>888</v>
      </c>
      <c r="LP1" s="387">
        <v>888</v>
      </c>
      <c r="LQ1" s="387">
        <v>888</v>
      </c>
      <c r="LR1" s="387"/>
      <c r="LS1" s="387">
        <v>796</v>
      </c>
      <c r="LT1" s="387">
        <v>796</v>
      </c>
      <c r="LU1" s="387">
        <v>796</v>
      </c>
      <c r="LV1" s="387"/>
      <c r="LW1" s="389">
        <v>2146</v>
      </c>
      <c r="LX1" s="389">
        <v>2146</v>
      </c>
      <c r="LY1" s="389">
        <v>2146</v>
      </c>
      <c r="LZ1" s="389"/>
      <c r="MA1" s="387">
        <v>252</v>
      </c>
      <c r="MB1" s="387">
        <v>252</v>
      </c>
      <c r="MC1" s="387">
        <v>252</v>
      </c>
      <c r="MD1" s="387"/>
      <c r="ME1" s="387">
        <v>249</v>
      </c>
      <c r="MF1" s="387">
        <v>249</v>
      </c>
      <c r="MG1" s="387">
        <v>249</v>
      </c>
      <c r="MH1" s="387"/>
      <c r="MI1" s="387">
        <v>250</v>
      </c>
      <c r="MJ1" s="387">
        <v>250</v>
      </c>
      <c r="MK1" s="387">
        <v>250</v>
      </c>
      <c r="ML1" s="387"/>
      <c r="MM1" s="387">
        <v>248</v>
      </c>
      <c r="MN1" s="387">
        <v>248</v>
      </c>
      <c r="MO1" s="387">
        <v>248</v>
      </c>
      <c r="MP1" s="387"/>
      <c r="MQ1" s="387">
        <v>2159</v>
      </c>
      <c r="MR1" s="387">
        <v>2159</v>
      </c>
      <c r="MS1" s="387">
        <v>2159</v>
      </c>
      <c r="MT1" s="387"/>
      <c r="MU1" s="387">
        <v>263</v>
      </c>
      <c r="MV1" s="387">
        <v>263</v>
      </c>
      <c r="MW1" s="387">
        <v>263</v>
      </c>
      <c r="MX1" s="387"/>
      <c r="MY1" s="387">
        <v>265</v>
      </c>
      <c r="MZ1" s="387">
        <v>265</v>
      </c>
      <c r="NA1" s="387">
        <v>265</v>
      </c>
      <c r="NB1" s="387"/>
      <c r="NC1" s="387">
        <v>758</v>
      </c>
      <c r="ND1" s="387">
        <v>758</v>
      </c>
      <c r="NE1" s="387">
        <v>758</v>
      </c>
      <c r="NF1" s="387"/>
      <c r="NG1" s="387">
        <v>786</v>
      </c>
      <c r="NH1" s="387">
        <v>786</v>
      </c>
      <c r="NI1" s="387">
        <v>786</v>
      </c>
      <c r="NJ1" s="387"/>
      <c r="NK1" s="387">
        <v>787</v>
      </c>
      <c r="NL1" s="387">
        <v>787</v>
      </c>
      <c r="NM1" s="387">
        <v>787</v>
      </c>
      <c r="NN1" s="387"/>
      <c r="NO1" s="387">
        <v>788</v>
      </c>
      <c r="NP1" s="387">
        <v>788</v>
      </c>
      <c r="NQ1" s="387">
        <v>788</v>
      </c>
      <c r="NR1" s="387"/>
      <c r="NS1" s="387">
        <v>789</v>
      </c>
      <c r="NT1" s="387">
        <v>789</v>
      </c>
      <c r="NU1" s="387">
        <v>789</v>
      </c>
      <c r="NV1" s="387"/>
      <c r="NW1" s="387">
        <v>212</v>
      </c>
      <c r="NX1" s="387">
        <v>212</v>
      </c>
      <c r="NY1" s="387">
        <v>212</v>
      </c>
      <c r="NZ1" s="387"/>
      <c r="OA1" s="387">
        <v>251</v>
      </c>
      <c r="OB1" s="387">
        <v>251</v>
      </c>
      <c r="OC1" s="387">
        <v>251</v>
      </c>
      <c r="OD1" s="387"/>
      <c r="OE1" s="387">
        <v>188</v>
      </c>
      <c r="OF1" s="387">
        <v>188</v>
      </c>
      <c r="OG1" s="387">
        <v>188</v>
      </c>
      <c r="OH1" s="387"/>
      <c r="OI1" s="387">
        <v>755</v>
      </c>
      <c r="OJ1" s="387">
        <v>755</v>
      </c>
      <c r="OK1" s="387">
        <v>755</v>
      </c>
      <c r="OL1" s="387"/>
      <c r="OM1" s="387">
        <v>775</v>
      </c>
      <c r="ON1" s="387">
        <v>775</v>
      </c>
      <c r="OO1" s="387">
        <v>775</v>
      </c>
      <c r="OP1" s="387"/>
      <c r="OQ1" s="387">
        <v>777</v>
      </c>
      <c r="OR1" s="387">
        <v>777</v>
      </c>
      <c r="OS1" s="387">
        <v>777</v>
      </c>
      <c r="OT1" s="387"/>
      <c r="OU1" s="387">
        <v>924</v>
      </c>
      <c r="OV1" s="387">
        <v>924</v>
      </c>
      <c r="OW1" s="387">
        <v>924</v>
      </c>
      <c r="OX1" s="387"/>
      <c r="OY1" s="387">
        <v>926</v>
      </c>
      <c r="OZ1" s="387">
        <v>926</v>
      </c>
      <c r="PA1" s="387">
        <v>926</v>
      </c>
      <c r="PB1" s="387"/>
      <c r="PC1" s="387">
        <v>202</v>
      </c>
      <c r="PD1" s="387">
        <v>202</v>
      </c>
      <c r="PE1" s="387">
        <v>202</v>
      </c>
      <c r="PF1" s="387"/>
      <c r="PG1" s="387">
        <v>904</v>
      </c>
      <c r="PH1" s="387">
        <v>904</v>
      </c>
      <c r="PI1" s="387">
        <v>904</v>
      </c>
      <c r="PJ1" s="387"/>
      <c r="PK1" s="387">
        <v>213</v>
      </c>
      <c r="PL1" s="387">
        <v>213</v>
      </c>
      <c r="PM1" s="387">
        <v>213</v>
      </c>
      <c r="PN1" s="387"/>
      <c r="PO1" s="387">
        <v>232</v>
      </c>
      <c r="PP1" s="387">
        <v>232</v>
      </c>
      <c r="PQ1" s="387">
        <v>232</v>
      </c>
      <c r="PR1" s="387"/>
      <c r="PS1" s="387">
        <v>225</v>
      </c>
      <c r="PT1" s="387">
        <v>225</v>
      </c>
      <c r="PU1" s="387">
        <v>225</v>
      </c>
      <c r="PV1" s="387"/>
      <c r="PW1" s="387">
        <v>760</v>
      </c>
      <c r="PX1" s="387">
        <v>760</v>
      </c>
      <c r="PY1" s="387">
        <v>760</v>
      </c>
      <c r="PZ1" s="387"/>
      <c r="QA1" s="387">
        <v>2171</v>
      </c>
      <c r="QB1" s="387">
        <v>2171</v>
      </c>
      <c r="QC1" s="387">
        <v>2171</v>
      </c>
      <c r="QD1" s="387"/>
      <c r="QE1" s="387">
        <v>2201</v>
      </c>
      <c r="QF1" s="387">
        <v>2201</v>
      </c>
      <c r="QG1" s="387">
        <v>2201</v>
      </c>
      <c r="QH1" s="387"/>
      <c r="QI1" s="387">
        <v>201</v>
      </c>
      <c r="QJ1" s="387">
        <v>201</v>
      </c>
      <c r="QK1" s="387">
        <v>201</v>
      </c>
      <c r="QL1" s="387"/>
      <c r="QM1" s="387">
        <v>226</v>
      </c>
      <c r="QN1" s="387">
        <v>226</v>
      </c>
      <c r="QO1" s="387">
        <v>226</v>
      </c>
      <c r="QP1" s="387"/>
      <c r="QQ1" s="387">
        <v>258</v>
      </c>
      <c r="QR1" s="387">
        <v>258</v>
      </c>
      <c r="QS1" s="387">
        <v>258</v>
      </c>
      <c r="QT1" s="387"/>
      <c r="QU1" s="387">
        <v>259</v>
      </c>
      <c r="QV1" s="387">
        <v>259</v>
      </c>
      <c r="QW1" s="387">
        <v>259</v>
      </c>
      <c r="QX1" s="387"/>
      <c r="QY1" s="387">
        <v>215</v>
      </c>
      <c r="QZ1" s="387">
        <v>215</v>
      </c>
      <c r="RA1" s="387">
        <v>215</v>
      </c>
      <c r="RB1" s="387"/>
      <c r="RC1" s="387">
        <v>917</v>
      </c>
      <c r="RD1" s="387">
        <v>917</v>
      </c>
      <c r="RE1" s="387">
        <v>917</v>
      </c>
      <c r="RF1" s="387"/>
      <c r="RG1" s="387">
        <v>238</v>
      </c>
      <c r="RH1" s="387">
        <v>238</v>
      </c>
      <c r="RI1" s="387">
        <v>238</v>
      </c>
      <c r="RJ1" s="387"/>
      <c r="RK1" s="387">
        <v>247</v>
      </c>
      <c r="RL1" s="387">
        <v>247</v>
      </c>
      <c r="RM1" s="387">
        <v>247</v>
      </c>
      <c r="RN1" s="387"/>
      <c r="RO1" s="387">
        <v>214</v>
      </c>
      <c r="RP1" s="387">
        <v>214</v>
      </c>
      <c r="RQ1" s="387">
        <v>214</v>
      </c>
      <c r="RR1" s="387"/>
      <c r="RS1" s="387">
        <v>223</v>
      </c>
      <c r="RT1" s="387">
        <v>223</v>
      </c>
      <c r="RU1" s="387">
        <v>223</v>
      </c>
      <c r="RV1" s="387"/>
      <c r="RW1" s="387">
        <v>211</v>
      </c>
      <c r="RX1" s="387">
        <v>211</v>
      </c>
      <c r="RY1" s="387">
        <v>211</v>
      </c>
      <c r="RZ1" s="387"/>
      <c r="SA1" s="387">
        <v>2175</v>
      </c>
      <c r="SB1" s="387">
        <v>2175</v>
      </c>
      <c r="SC1" s="387">
        <v>2175</v>
      </c>
      <c r="SD1" s="387">
        <v>2175</v>
      </c>
      <c r="SE1" s="387">
        <v>2178</v>
      </c>
      <c r="SF1" s="387">
        <v>2178</v>
      </c>
      <c r="SG1" s="387">
        <v>2178</v>
      </c>
      <c r="SH1" s="387">
        <v>2178</v>
      </c>
      <c r="SI1" s="387">
        <v>2181</v>
      </c>
      <c r="SJ1" s="387">
        <v>2181</v>
      </c>
      <c r="SK1" s="387">
        <v>2181</v>
      </c>
      <c r="SL1" s="387">
        <v>2181</v>
      </c>
      <c r="SM1" s="387">
        <v>228</v>
      </c>
      <c r="SN1" s="387">
        <v>228</v>
      </c>
      <c r="SO1" s="387">
        <v>228</v>
      </c>
      <c r="SP1" s="387"/>
      <c r="SQ1" s="387">
        <v>260</v>
      </c>
      <c r="SR1" s="387">
        <v>260</v>
      </c>
      <c r="SS1" s="387">
        <v>260</v>
      </c>
      <c r="ST1" s="387"/>
      <c r="SU1" s="387">
        <v>2128</v>
      </c>
      <c r="SV1" s="387">
        <v>2128</v>
      </c>
      <c r="SW1" s="387">
        <v>2128</v>
      </c>
      <c r="SX1" s="387"/>
      <c r="SY1" s="387">
        <v>2131</v>
      </c>
      <c r="SZ1" s="387">
        <v>2131</v>
      </c>
      <c r="TA1" s="387">
        <v>2131</v>
      </c>
      <c r="TB1" s="387"/>
      <c r="TC1" s="387">
        <v>2135</v>
      </c>
      <c r="TD1" s="387">
        <v>2135</v>
      </c>
      <c r="TE1" s="387">
        <v>2135</v>
      </c>
      <c r="TF1" s="387"/>
      <c r="TG1" s="387">
        <v>2152</v>
      </c>
      <c r="TH1" s="387">
        <v>2152</v>
      </c>
      <c r="TI1" s="387">
        <v>2152</v>
      </c>
      <c r="TJ1" s="387"/>
      <c r="TK1" s="387">
        <v>2154</v>
      </c>
      <c r="TL1" s="387">
        <v>2154</v>
      </c>
      <c r="TM1" s="387">
        <v>2154</v>
      </c>
      <c r="TN1" s="387"/>
      <c r="TO1" s="387">
        <v>2184</v>
      </c>
      <c r="TP1" s="387">
        <v>2184</v>
      </c>
      <c r="TQ1" s="387">
        <v>2184</v>
      </c>
      <c r="TR1" s="387">
        <v>2184</v>
      </c>
      <c r="TS1" s="387">
        <v>2190</v>
      </c>
      <c r="TT1" s="387">
        <v>2190</v>
      </c>
      <c r="TU1" s="387">
        <v>2190</v>
      </c>
      <c r="TV1" s="387">
        <v>2190</v>
      </c>
      <c r="TW1" s="387">
        <v>289</v>
      </c>
      <c r="TX1" s="387">
        <v>289</v>
      </c>
      <c r="TY1" s="387">
        <v>289</v>
      </c>
      <c r="TZ1" s="387">
        <v>289</v>
      </c>
      <c r="UA1" s="390">
        <v>920</v>
      </c>
      <c r="UB1" s="390">
        <v>920</v>
      </c>
      <c r="UC1" s="390">
        <v>920</v>
      </c>
      <c r="UD1" s="390"/>
      <c r="UE1" s="390">
        <v>296</v>
      </c>
      <c r="UF1" s="390">
        <v>296</v>
      </c>
      <c r="UG1" s="390">
        <v>296</v>
      </c>
      <c r="UH1" s="390"/>
      <c r="UI1" s="390">
        <v>297</v>
      </c>
      <c r="UJ1" s="390">
        <v>297</v>
      </c>
      <c r="UK1" s="390">
        <v>297</v>
      </c>
      <c r="UL1" s="390"/>
      <c r="UM1" s="390">
        <v>2194</v>
      </c>
      <c r="UN1" s="390">
        <v>2194</v>
      </c>
      <c r="UO1" s="390">
        <v>2194</v>
      </c>
      <c r="UP1" s="390"/>
      <c r="UQ1" s="390">
        <v>337</v>
      </c>
      <c r="UR1" s="390">
        <v>337</v>
      </c>
      <c r="US1" s="390">
        <v>337</v>
      </c>
      <c r="UT1" s="390"/>
      <c r="UU1" s="390">
        <v>338</v>
      </c>
      <c r="UV1" s="390">
        <v>338</v>
      </c>
      <c r="UW1" s="390">
        <v>338</v>
      </c>
      <c r="UX1" s="390"/>
      <c r="UY1" s="387">
        <v>233</v>
      </c>
      <c r="UZ1" s="387">
        <v>233</v>
      </c>
      <c r="VA1" s="387">
        <v>233</v>
      </c>
      <c r="VB1" s="387"/>
      <c r="VC1" s="387">
        <v>234</v>
      </c>
      <c r="VD1" s="387">
        <v>234</v>
      </c>
      <c r="VE1" s="387">
        <v>234</v>
      </c>
      <c r="VF1" s="387"/>
      <c r="VG1" s="387">
        <v>235</v>
      </c>
      <c r="VH1" s="387">
        <v>235</v>
      </c>
      <c r="VI1" s="387">
        <v>235</v>
      </c>
      <c r="VJ1" s="387"/>
      <c r="VK1" s="387">
        <v>237</v>
      </c>
      <c r="VL1" s="387">
        <v>237</v>
      </c>
      <c r="VM1" s="387">
        <v>237</v>
      </c>
      <c r="VN1" s="387"/>
      <c r="VO1" s="387">
        <v>261</v>
      </c>
      <c r="VP1" s="387">
        <v>261</v>
      </c>
      <c r="VQ1" s="387">
        <v>261</v>
      </c>
      <c r="VR1" s="387"/>
      <c r="VS1" s="387">
        <v>303</v>
      </c>
      <c r="VT1" s="387">
        <v>303</v>
      </c>
      <c r="VU1" s="387">
        <v>303</v>
      </c>
      <c r="VV1" s="387"/>
      <c r="VW1" s="387">
        <v>253</v>
      </c>
      <c r="VX1" s="387">
        <v>253</v>
      </c>
      <c r="VY1" s="387">
        <v>253</v>
      </c>
      <c r="VZ1" s="387"/>
      <c r="WA1" s="387">
        <v>770</v>
      </c>
      <c r="WB1" s="387">
        <v>770</v>
      </c>
      <c r="WC1" s="387">
        <v>770</v>
      </c>
      <c r="WD1" s="387"/>
      <c r="WE1" s="387">
        <v>1262</v>
      </c>
      <c r="WF1" s="387">
        <v>1262</v>
      </c>
      <c r="WG1" s="387">
        <v>1262</v>
      </c>
      <c r="WH1" s="387"/>
      <c r="WI1" s="387">
        <v>1263</v>
      </c>
      <c r="WJ1" s="387">
        <v>1263</v>
      </c>
      <c r="WK1" s="387">
        <v>1263</v>
      </c>
      <c r="WL1" s="387"/>
      <c r="WM1" s="387">
        <v>257</v>
      </c>
      <c r="WN1" s="387">
        <v>257</v>
      </c>
      <c r="WO1" s="387">
        <v>257</v>
      </c>
      <c r="WP1" s="387"/>
      <c r="WQ1" s="387">
        <v>256</v>
      </c>
      <c r="WR1" s="387">
        <v>256</v>
      </c>
      <c r="WS1" s="387">
        <v>256</v>
      </c>
      <c r="WT1" s="387"/>
      <c r="WU1" s="191">
        <v>5000</v>
      </c>
    </row>
    <row r="2" spans="2:633" s="191" customFormat="1" ht="15" customHeight="1" x14ac:dyDescent="0.2">
      <c r="C2" s="191">
        <v>1</v>
      </c>
      <c r="D2" s="191">
        <v>1</v>
      </c>
      <c r="E2" s="191">
        <v>1</v>
      </c>
      <c r="F2" s="191">
        <v>2</v>
      </c>
      <c r="G2" s="191">
        <v>1</v>
      </c>
      <c r="H2" s="191">
        <v>1</v>
      </c>
      <c r="I2" s="191">
        <v>1</v>
      </c>
      <c r="J2" s="191">
        <v>2</v>
      </c>
      <c r="K2" s="60">
        <v>1</v>
      </c>
      <c r="L2" s="60">
        <v>1</v>
      </c>
      <c r="M2" s="60">
        <v>1</v>
      </c>
      <c r="N2" s="60">
        <v>2</v>
      </c>
      <c r="O2" s="191">
        <v>1</v>
      </c>
      <c r="P2" s="191">
        <v>1</v>
      </c>
      <c r="Q2" s="191">
        <v>1</v>
      </c>
      <c r="R2" s="191">
        <v>2</v>
      </c>
      <c r="S2" s="191">
        <v>1</v>
      </c>
      <c r="T2" s="191">
        <v>1</v>
      </c>
      <c r="U2" s="191">
        <v>1</v>
      </c>
      <c r="V2" s="191">
        <v>2</v>
      </c>
      <c r="W2" s="191">
        <v>1</v>
      </c>
      <c r="X2" s="191">
        <v>1</v>
      </c>
      <c r="Y2" s="191">
        <v>1</v>
      </c>
      <c r="Z2" s="191">
        <v>2</v>
      </c>
      <c r="AA2" s="191">
        <v>1</v>
      </c>
      <c r="AB2" s="191">
        <v>1</v>
      </c>
      <c r="AC2" s="191">
        <v>1</v>
      </c>
      <c r="AD2" s="191">
        <v>2</v>
      </c>
      <c r="AE2" s="191">
        <v>1</v>
      </c>
      <c r="AF2" s="191">
        <v>1</v>
      </c>
      <c r="AG2" s="191">
        <v>1</v>
      </c>
      <c r="AH2" s="191">
        <v>2</v>
      </c>
      <c r="AI2" s="191">
        <v>1</v>
      </c>
      <c r="AJ2" s="191">
        <v>1</v>
      </c>
      <c r="AK2" s="191">
        <v>1</v>
      </c>
      <c r="AL2" s="191">
        <v>2</v>
      </c>
      <c r="AM2" s="191">
        <v>1</v>
      </c>
      <c r="AN2" s="191">
        <v>1</v>
      </c>
      <c r="AO2" s="191">
        <v>1</v>
      </c>
      <c r="AP2" s="191">
        <v>2</v>
      </c>
      <c r="AQ2" s="191">
        <v>1</v>
      </c>
      <c r="AR2" s="191">
        <v>1</v>
      </c>
      <c r="AS2" s="191">
        <v>1</v>
      </c>
      <c r="AT2" s="191">
        <v>2</v>
      </c>
      <c r="AU2" s="191">
        <v>1</v>
      </c>
      <c r="AV2" s="191">
        <v>1</v>
      </c>
      <c r="AW2" s="191">
        <v>1</v>
      </c>
      <c r="AX2" s="191">
        <v>2</v>
      </c>
      <c r="AY2" s="191">
        <v>1</v>
      </c>
      <c r="AZ2" s="191">
        <v>1</v>
      </c>
      <c r="BA2" s="191">
        <v>1</v>
      </c>
      <c r="BB2" s="191">
        <v>2</v>
      </c>
      <c r="BC2" s="191">
        <v>1</v>
      </c>
      <c r="BD2" s="191">
        <v>1</v>
      </c>
      <c r="BE2" s="191">
        <v>1</v>
      </c>
      <c r="BF2" s="191">
        <v>2</v>
      </c>
      <c r="BG2" s="191">
        <v>1</v>
      </c>
      <c r="BH2" s="191">
        <v>1</v>
      </c>
      <c r="BI2" s="191">
        <v>1</v>
      </c>
      <c r="BJ2" s="191">
        <v>2</v>
      </c>
      <c r="BK2" s="191">
        <v>1</v>
      </c>
      <c r="BL2" s="191">
        <v>1</v>
      </c>
      <c r="BM2" s="191">
        <v>1</v>
      </c>
      <c r="BN2" s="191">
        <v>2</v>
      </c>
      <c r="BO2" s="191">
        <v>1</v>
      </c>
      <c r="BP2" s="191">
        <v>1</v>
      </c>
      <c r="BQ2" s="191">
        <v>1</v>
      </c>
      <c r="BR2" s="191">
        <v>2</v>
      </c>
      <c r="BS2" s="191">
        <v>1</v>
      </c>
      <c r="BT2" s="191">
        <v>1</v>
      </c>
      <c r="BU2" s="191">
        <v>1</v>
      </c>
      <c r="BV2" s="191">
        <v>2</v>
      </c>
      <c r="BW2" s="191">
        <v>1</v>
      </c>
      <c r="BX2" s="191">
        <v>1</v>
      </c>
      <c r="BY2" s="191">
        <v>1</v>
      </c>
      <c r="BZ2" s="191">
        <v>2</v>
      </c>
      <c r="CA2" s="191">
        <v>1</v>
      </c>
      <c r="CB2" s="191">
        <v>1</v>
      </c>
      <c r="CC2" s="191">
        <v>1</v>
      </c>
      <c r="CD2" s="191">
        <v>2</v>
      </c>
      <c r="CE2" s="191">
        <v>1</v>
      </c>
      <c r="CF2" s="191">
        <v>1</v>
      </c>
      <c r="CG2" s="191">
        <v>1</v>
      </c>
      <c r="CH2" s="191">
        <v>2</v>
      </c>
      <c r="CI2" s="191">
        <v>1</v>
      </c>
      <c r="CJ2" s="191">
        <v>1</v>
      </c>
      <c r="CK2" s="191">
        <v>1</v>
      </c>
      <c r="CL2" s="191">
        <v>2</v>
      </c>
      <c r="CM2" s="191">
        <v>1</v>
      </c>
      <c r="CN2" s="191">
        <v>1</v>
      </c>
      <c r="CO2" s="191">
        <v>1</v>
      </c>
      <c r="CP2" s="191">
        <v>2</v>
      </c>
      <c r="CQ2" s="191">
        <v>1</v>
      </c>
      <c r="CR2" s="191">
        <v>1</v>
      </c>
      <c r="CS2" s="191">
        <v>1</v>
      </c>
      <c r="CT2" s="191">
        <v>2</v>
      </c>
      <c r="CU2" s="191">
        <v>1</v>
      </c>
      <c r="CV2" s="191">
        <v>1</v>
      </c>
      <c r="CW2" s="191">
        <v>1</v>
      </c>
      <c r="CX2" s="191">
        <v>2</v>
      </c>
      <c r="CY2" s="191">
        <v>1</v>
      </c>
      <c r="CZ2" s="191">
        <v>1</v>
      </c>
      <c r="DA2" s="191">
        <v>1</v>
      </c>
      <c r="DB2" s="191">
        <v>2</v>
      </c>
      <c r="DC2" s="191">
        <v>1</v>
      </c>
      <c r="DD2" s="191">
        <v>1</v>
      </c>
      <c r="DE2" s="191">
        <v>1</v>
      </c>
      <c r="DF2" s="191">
        <v>2</v>
      </c>
      <c r="DG2" s="191">
        <v>1</v>
      </c>
      <c r="DH2" s="191">
        <v>1</v>
      </c>
      <c r="DI2" s="191">
        <v>1</v>
      </c>
      <c r="DJ2" s="191">
        <v>2</v>
      </c>
      <c r="DK2" s="191">
        <v>1</v>
      </c>
      <c r="DL2" s="191">
        <v>1</v>
      </c>
      <c r="DM2" s="191">
        <v>1</v>
      </c>
      <c r="DN2" s="191">
        <v>2</v>
      </c>
      <c r="DO2" s="191">
        <v>1</v>
      </c>
      <c r="DP2" s="191">
        <v>1</v>
      </c>
      <c r="DQ2" s="191">
        <v>1</v>
      </c>
      <c r="DR2" s="191">
        <v>2</v>
      </c>
      <c r="DS2" s="191">
        <v>1</v>
      </c>
      <c r="DT2" s="191">
        <v>1</v>
      </c>
      <c r="DU2" s="191">
        <v>1</v>
      </c>
      <c r="DV2" s="191">
        <v>2</v>
      </c>
      <c r="DW2" s="191">
        <v>1</v>
      </c>
      <c r="DX2" s="191">
        <v>1</v>
      </c>
      <c r="DY2" s="191">
        <v>1</v>
      </c>
      <c r="DZ2" s="191">
        <v>2</v>
      </c>
      <c r="EA2" s="191">
        <v>1</v>
      </c>
      <c r="EB2" s="191">
        <v>1</v>
      </c>
      <c r="EC2" s="191">
        <v>1</v>
      </c>
      <c r="ED2" s="191">
        <v>2</v>
      </c>
      <c r="EE2" s="191">
        <v>1</v>
      </c>
      <c r="EF2" s="191">
        <v>1</v>
      </c>
      <c r="EG2" s="191">
        <v>1</v>
      </c>
      <c r="EH2" s="191">
        <v>2</v>
      </c>
      <c r="EI2" s="191">
        <v>1</v>
      </c>
      <c r="EJ2" s="191">
        <v>1</v>
      </c>
      <c r="EK2" s="191">
        <v>1</v>
      </c>
      <c r="EL2" s="191">
        <v>2</v>
      </c>
      <c r="EM2" s="191">
        <v>1</v>
      </c>
      <c r="EN2" s="191">
        <v>1</v>
      </c>
      <c r="EO2" s="191">
        <v>1</v>
      </c>
      <c r="EP2" s="191">
        <v>2</v>
      </c>
      <c r="EQ2" s="191">
        <v>1</v>
      </c>
      <c r="ER2" s="191">
        <v>1</v>
      </c>
      <c r="ES2" s="191">
        <v>1</v>
      </c>
      <c r="ET2" s="191">
        <v>2</v>
      </c>
      <c r="EU2" s="191">
        <v>1</v>
      </c>
      <c r="EV2" s="191">
        <v>1</v>
      </c>
      <c r="EW2" s="191">
        <v>1</v>
      </c>
      <c r="EX2" s="191">
        <v>2</v>
      </c>
      <c r="EY2" s="191">
        <v>1</v>
      </c>
      <c r="EZ2" s="191">
        <v>1</v>
      </c>
      <c r="FA2" s="191">
        <v>1</v>
      </c>
      <c r="FB2" s="191">
        <v>2</v>
      </c>
      <c r="FC2" s="191">
        <v>1</v>
      </c>
      <c r="FD2" s="191">
        <v>1</v>
      </c>
      <c r="FE2" s="191">
        <v>1</v>
      </c>
      <c r="FF2" s="191">
        <v>2</v>
      </c>
      <c r="FG2" s="191">
        <v>1</v>
      </c>
      <c r="FH2" s="191">
        <v>1</v>
      </c>
      <c r="FI2" s="191">
        <v>1</v>
      </c>
      <c r="FJ2" s="191">
        <v>2</v>
      </c>
      <c r="FK2" s="191">
        <v>1</v>
      </c>
      <c r="FL2" s="191">
        <v>1</v>
      </c>
      <c r="FM2" s="191">
        <v>1</v>
      </c>
      <c r="FN2" s="191">
        <v>2</v>
      </c>
      <c r="FO2" s="191">
        <v>1</v>
      </c>
      <c r="FP2" s="191">
        <v>1</v>
      </c>
      <c r="FQ2" s="191">
        <v>1</v>
      </c>
      <c r="FR2" s="191">
        <v>2</v>
      </c>
      <c r="FS2" s="191">
        <v>1</v>
      </c>
      <c r="FT2" s="191">
        <v>1</v>
      </c>
      <c r="FU2" s="191">
        <v>1</v>
      </c>
      <c r="FV2" s="191">
        <v>2</v>
      </c>
      <c r="FW2" s="191">
        <v>1</v>
      </c>
      <c r="FX2" s="191">
        <v>1</v>
      </c>
      <c r="FY2" s="191">
        <v>1</v>
      </c>
      <c r="FZ2" s="191">
        <v>2</v>
      </c>
      <c r="GA2" s="191">
        <v>1</v>
      </c>
      <c r="GB2" s="191">
        <v>1</v>
      </c>
      <c r="GC2" s="191">
        <v>1</v>
      </c>
      <c r="GD2" s="191">
        <v>2</v>
      </c>
      <c r="GE2" s="191">
        <v>1</v>
      </c>
      <c r="GF2" s="191">
        <v>1</v>
      </c>
      <c r="GG2" s="191">
        <v>1</v>
      </c>
      <c r="GH2" s="191">
        <v>2</v>
      </c>
      <c r="GI2" s="191">
        <v>1</v>
      </c>
      <c r="GJ2" s="191">
        <v>1</v>
      </c>
      <c r="GK2" s="191">
        <v>1</v>
      </c>
      <c r="GL2" s="191">
        <v>2</v>
      </c>
      <c r="GM2" s="191">
        <v>1</v>
      </c>
      <c r="GN2" s="191">
        <v>1</v>
      </c>
      <c r="GO2" s="191">
        <v>1</v>
      </c>
      <c r="GP2" s="191">
        <v>2</v>
      </c>
      <c r="GQ2" s="191">
        <v>1</v>
      </c>
      <c r="GR2" s="191">
        <v>1</v>
      </c>
      <c r="GS2" s="191">
        <v>1</v>
      </c>
      <c r="GT2" s="191">
        <v>2</v>
      </c>
      <c r="GU2" s="191">
        <v>1</v>
      </c>
      <c r="GV2" s="191">
        <v>1</v>
      </c>
      <c r="GW2" s="191">
        <v>1</v>
      </c>
      <c r="GX2" s="191">
        <v>2</v>
      </c>
      <c r="GY2" s="191">
        <v>1</v>
      </c>
      <c r="GZ2" s="191">
        <v>1</v>
      </c>
      <c r="HA2" s="191">
        <v>1</v>
      </c>
      <c r="HB2" s="191">
        <v>2</v>
      </c>
      <c r="HC2" s="191">
        <v>1</v>
      </c>
      <c r="HD2" s="191">
        <v>1</v>
      </c>
      <c r="HE2" s="191">
        <v>1</v>
      </c>
      <c r="HF2" s="191">
        <v>2</v>
      </c>
      <c r="HG2" s="191">
        <v>1</v>
      </c>
      <c r="HH2" s="191">
        <v>1</v>
      </c>
      <c r="HI2" s="191">
        <v>1</v>
      </c>
      <c r="HJ2" s="191">
        <v>2</v>
      </c>
      <c r="HK2" s="191">
        <v>1</v>
      </c>
      <c r="HL2" s="191">
        <v>1</v>
      </c>
      <c r="HM2" s="191">
        <v>1</v>
      </c>
      <c r="HN2" s="191">
        <v>2</v>
      </c>
      <c r="HO2" s="191">
        <v>1</v>
      </c>
      <c r="HP2" s="191">
        <v>1</v>
      </c>
      <c r="HQ2" s="191">
        <v>1</v>
      </c>
      <c r="HR2" s="191">
        <v>2</v>
      </c>
      <c r="HS2" s="191">
        <v>1</v>
      </c>
      <c r="HT2" s="191">
        <v>1</v>
      </c>
      <c r="HU2" s="191">
        <v>1</v>
      </c>
      <c r="HV2" s="191">
        <v>2</v>
      </c>
      <c r="HW2" s="191">
        <v>1</v>
      </c>
      <c r="HX2" s="191">
        <v>1</v>
      </c>
      <c r="HY2" s="191">
        <v>1</v>
      </c>
      <c r="HZ2" s="191">
        <v>2</v>
      </c>
      <c r="IA2" s="191">
        <v>1</v>
      </c>
      <c r="IB2" s="191">
        <v>1</v>
      </c>
      <c r="IC2" s="191">
        <v>1</v>
      </c>
      <c r="ID2" s="191">
        <v>2</v>
      </c>
      <c r="IE2" s="191">
        <v>1</v>
      </c>
      <c r="IF2" s="191">
        <v>1</v>
      </c>
      <c r="IG2" s="191">
        <v>1</v>
      </c>
      <c r="IH2" s="191">
        <v>2</v>
      </c>
      <c r="II2" s="191">
        <v>1</v>
      </c>
      <c r="IJ2" s="191">
        <v>1</v>
      </c>
      <c r="IK2" s="191">
        <v>1</v>
      </c>
      <c r="IL2" s="191">
        <v>2</v>
      </c>
      <c r="IM2" s="191">
        <v>1</v>
      </c>
      <c r="IN2" s="191">
        <v>1</v>
      </c>
      <c r="IO2" s="191">
        <v>1</v>
      </c>
      <c r="IP2" s="191">
        <v>2</v>
      </c>
      <c r="IQ2" s="191">
        <v>1</v>
      </c>
      <c r="IR2" s="191">
        <v>1</v>
      </c>
      <c r="IS2" s="191">
        <v>1</v>
      </c>
      <c r="IT2" s="191">
        <v>2</v>
      </c>
      <c r="IU2" s="191">
        <v>1</v>
      </c>
      <c r="IV2" s="191">
        <v>1</v>
      </c>
      <c r="IW2" s="191">
        <v>1</v>
      </c>
      <c r="IX2" s="191">
        <v>2</v>
      </c>
      <c r="IY2" s="191">
        <v>1</v>
      </c>
      <c r="IZ2" s="191">
        <v>1</v>
      </c>
      <c r="JA2" s="191">
        <v>1</v>
      </c>
      <c r="JB2" s="191">
        <v>2</v>
      </c>
      <c r="JC2" s="191">
        <v>1</v>
      </c>
      <c r="JD2" s="191">
        <v>1</v>
      </c>
      <c r="JE2" s="191">
        <v>1</v>
      </c>
      <c r="JF2" s="191">
        <v>2</v>
      </c>
      <c r="JG2" s="191">
        <v>1</v>
      </c>
      <c r="JH2" s="191">
        <v>1</v>
      </c>
      <c r="JI2" s="191">
        <v>1</v>
      </c>
      <c r="JJ2" s="191">
        <v>2</v>
      </c>
      <c r="JK2" s="191">
        <v>1</v>
      </c>
      <c r="JL2" s="191">
        <v>1</v>
      </c>
      <c r="JM2" s="191">
        <v>1</v>
      </c>
      <c r="JN2" s="191">
        <v>2</v>
      </c>
      <c r="JO2" s="191">
        <v>1</v>
      </c>
      <c r="JP2" s="191">
        <v>1</v>
      </c>
      <c r="JQ2" s="191">
        <v>1</v>
      </c>
      <c r="JR2" s="191">
        <v>2</v>
      </c>
      <c r="JS2" s="191">
        <v>1</v>
      </c>
      <c r="JT2" s="191">
        <v>1</v>
      </c>
      <c r="JU2" s="191">
        <v>1</v>
      </c>
      <c r="JV2" s="191">
        <v>2</v>
      </c>
      <c r="JW2" s="191">
        <v>1</v>
      </c>
      <c r="JX2" s="191">
        <v>1</v>
      </c>
      <c r="JY2" s="191">
        <v>1</v>
      </c>
      <c r="JZ2" s="191">
        <v>2</v>
      </c>
      <c r="KA2" s="191">
        <v>1</v>
      </c>
      <c r="KB2" s="191">
        <v>1</v>
      </c>
      <c r="KC2" s="191">
        <v>1</v>
      </c>
      <c r="KD2" s="191">
        <v>2</v>
      </c>
      <c r="KE2" s="191">
        <v>1</v>
      </c>
      <c r="KF2" s="191">
        <v>1</v>
      </c>
      <c r="KG2" s="191">
        <v>1</v>
      </c>
      <c r="KH2" s="191">
        <v>2</v>
      </c>
      <c r="KI2" s="191">
        <v>1</v>
      </c>
      <c r="KJ2" s="191">
        <v>1</v>
      </c>
      <c r="KK2" s="191">
        <v>1</v>
      </c>
      <c r="KL2" s="191">
        <v>2</v>
      </c>
      <c r="KM2" s="191">
        <v>1</v>
      </c>
      <c r="KN2" s="191">
        <v>1</v>
      </c>
      <c r="KO2" s="191">
        <v>1</v>
      </c>
      <c r="KP2" s="191">
        <v>2</v>
      </c>
      <c r="KQ2" s="191">
        <v>1</v>
      </c>
      <c r="KR2" s="191">
        <v>1</v>
      </c>
      <c r="KS2" s="191">
        <v>1</v>
      </c>
      <c r="KT2" s="191">
        <v>2</v>
      </c>
      <c r="KU2" s="191">
        <v>1</v>
      </c>
      <c r="KV2" s="191">
        <v>1</v>
      </c>
      <c r="KW2" s="191">
        <v>1</v>
      </c>
      <c r="KX2" s="191">
        <v>2</v>
      </c>
      <c r="KY2" s="191">
        <v>1</v>
      </c>
      <c r="KZ2" s="191">
        <v>1</v>
      </c>
      <c r="LA2" s="191">
        <v>1</v>
      </c>
      <c r="LB2" s="191">
        <v>2</v>
      </c>
      <c r="LC2" s="191">
        <v>1</v>
      </c>
      <c r="LD2" s="191">
        <v>1</v>
      </c>
      <c r="LE2" s="191">
        <v>1</v>
      </c>
      <c r="LF2" s="191">
        <v>2</v>
      </c>
      <c r="LG2" s="191">
        <v>1</v>
      </c>
      <c r="LH2" s="191">
        <v>1</v>
      </c>
      <c r="LI2" s="191">
        <v>1</v>
      </c>
      <c r="LJ2" s="191">
        <v>2</v>
      </c>
      <c r="LK2" s="191">
        <v>1</v>
      </c>
      <c r="LL2" s="191">
        <v>1</v>
      </c>
      <c r="LM2" s="191">
        <v>1</v>
      </c>
      <c r="LN2" s="191">
        <v>2</v>
      </c>
      <c r="LO2" s="191">
        <v>1</v>
      </c>
      <c r="LP2" s="191">
        <v>1</v>
      </c>
      <c r="LQ2" s="191">
        <v>1</v>
      </c>
      <c r="LR2" s="191">
        <v>2</v>
      </c>
      <c r="LS2" s="191">
        <v>1</v>
      </c>
      <c r="LT2" s="191">
        <v>1</v>
      </c>
      <c r="LU2" s="191">
        <v>1</v>
      </c>
      <c r="LV2" s="191">
        <v>2</v>
      </c>
      <c r="LW2" s="200">
        <v>1</v>
      </c>
      <c r="LX2" s="200">
        <v>1</v>
      </c>
      <c r="LY2" s="200">
        <v>1</v>
      </c>
      <c r="LZ2" s="200">
        <v>2</v>
      </c>
      <c r="MA2" s="191">
        <v>1</v>
      </c>
      <c r="MB2" s="191">
        <v>1</v>
      </c>
      <c r="MC2" s="191">
        <v>1</v>
      </c>
      <c r="MD2" s="191">
        <v>2</v>
      </c>
      <c r="ME2" s="191">
        <v>1</v>
      </c>
      <c r="MF2" s="191">
        <v>1</v>
      </c>
      <c r="MG2" s="191">
        <v>1</v>
      </c>
      <c r="MH2" s="191">
        <v>2</v>
      </c>
      <c r="MI2" s="191">
        <v>1</v>
      </c>
      <c r="MJ2" s="191">
        <v>1</v>
      </c>
      <c r="MK2" s="191">
        <v>1</v>
      </c>
      <c r="ML2" s="191">
        <v>2</v>
      </c>
      <c r="MM2" s="191">
        <v>1</v>
      </c>
      <c r="MN2" s="191">
        <v>1</v>
      </c>
      <c r="MO2" s="191">
        <v>1</v>
      </c>
      <c r="MP2" s="191">
        <v>2</v>
      </c>
      <c r="MQ2" s="191">
        <v>1</v>
      </c>
      <c r="MR2" s="191">
        <v>1</v>
      </c>
      <c r="MS2" s="191">
        <v>1</v>
      </c>
      <c r="MT2" s="191">
        <v>2</v>
      </c>
      <c r="MU2" s="191">
        <v>1</v>
      </c>
      <c r="MV2" s="191">
        <v>1</v>
      </c>
      <c r="MW2" s="191">
        <v>1</v>
      </c>
      <c r="MX2" s="191">
        <v>2</v>
      </c>
      <c r="MY2" s="191">
        <v>1</v>
      </c>
      <c r="MZ2" s="191">
        <v>1</v>
      </c>
      <c r="NA2" s="191">
        <v>1</v>
      </c>
      <c r="NB2" s="191">
        <v>2</v>
      </c>
      <c r="NC2" s="191">
        <v>1</v>
      </c>
      <c r="ND2" s="191">
        <v>1</v>
      </c>
      <c r="NE2" s="191">
        <v>1</v>
      </c>
      <c r="NF2" s="191">
        <v>2</v>
      </c>
      <c r="NG2" s="191">
        <v>1</v>
      </c>
      <c r="NH2" s="191">
        <v>1</v>
      </c>
      <c r="NI2" s="191">
        <v>1</v>
      </c>
      <c r="NJ2" s="191">
        <v>2</v>
      </c>
      <c r="NK2" s="191">
        <v>1</v>
      </c>
      <c r="NL2" s="191">
        <v>1</v>
      </c>
      <c r="NM2" s="191">
        <v>1</v>
      </c>
      <c r="NN2" s="191">
        <v>2</v>
      </c>
      <c r="NO2" s="191">
        <v>1</v>
      </c>
      <c r="NP2" s="191">
        <v>1</v>
      </c>
      <c r="NQ2" s="191">
        <v>1</v>
      </c>
      <c r="NR2" s="191">
        <v>2</v>
      </c>
      <c r="NS2" s="191">
        <v>1</v>
      </c>
      <c r="NT2" s="191">
        <v>1</v>
      </c>
      <c r="NU2" s="191">
        <v>1</v>
      </c>
      <c r="NV2" s="191">
        <v>2</v>
      </c>
      <c r="NW2" s="191">
        <v>1</v>
      </c>
      <c r="NX2" s="191">
        <v>1</v>
      </c>
      <c r="NY2" s="191">
        <v>1</v>
      </c>
      <c r="NZ2" s="191">
        <v>2</v>
      </c>
      <c r="OA2" s="191">
        <v>1</v>
      </c>
      <c r="OB2" s="191">
        <v>1</v>
      </c>
      <c r="OC2" s="191">
        <v>1</v>
      </c>
      <c r="OD2" s="191">
        <v>2</v>
      </c>
      <c r="OE2" s="191">
        <v>1</v>
      </c>
      <c r="OF2" s="191">
        <v>1</v>
      </c>
      <c r="OG2" s="191">
        <v>1</v>
      </c>
      <c r="OH2" s="191">
        <v>2</v>
      </c>
      <c r="OI2" s="191">
        <v>1</v>
      </c>
      <c r="OJ2" s="191">
        <v>1</v>
      </c>
      <c r="OK2" s="191">
        <v>1</v>
      </c>
      <c r="OL2" s="191">
        <v>2</v>
      </c>
      <c r="OM2" s="191">
        <v>1</v>
      </c>
      <c r="ON2" s="191">
        <v>1</v>
      </c>
      <c r="OO2" s="191">
        <v>1</v>
      </c>
      <c r="OP2" s="191">
        <v>2</v>
      </c>
      <c r="OQ2" s="191">
        <v>1</v>
      </c>
      <c r="OR2" s="191">
        <v>1</v>
      </c>
      <c r="OS2" s="191">
        <v>1</v>
      </c>
      <c r="OT2" s="191">
        <v>2</v>
      </c>
      <c r="OU2" s="191">
        <v>1</v>
      </c>
      <c r="OV2" s="191">
        <v>1</v>
      </c>
      <c r="OW2" s="191">
        <v>1</v>
      </c>
      <c r="OX2" s="191">
        <v>2</v>
      </c>
      <c r="OY2" s="191">
        <v>1</v>
      </c>
      <c r="OZ2" s="191">
        <v>1</v>
      </c>
      <c r="PA2" s="191">
        <v>1</v>
      </c>
      <c r="PB2" s="191">
        <v>2</v>
      </c>
      <c r="PC2" s="191">
        <v>1</v>
      </c>
      <c r="PD2" s="191">
        <v>1</v>
      </c>
      <c r="PE2" s="191">
        <v>1</v>
      </c>
      <c r="PF2" s="191">
        <v>2</v>
      </c>
      <c r="PG2" s="191">
        <v>1</v>
      </c>
      <c r="PH2" s="191">
        <v>1</v>
      </c>
      <c r="PI2" s="191">
        <v>1</v>
      </c>
      <c r="PJ2" s="191">
        <v>2</v>
      </c>
      <c r="PK2" s="191">
        <v>1</v>
      </c>
      <c r="PL2" s="191">
        <v>1</v>
      </c>
      <c r="PM2" s="191">
        <v>1</v>
      </c>
      <c r="PN2" s="191">
        <v>2</v>
      </c>
      <c r="PO2" s="191">
        <v>1</v>
      </c>
      <c r="PP2" s="191">
        <v>1</v>
      </c>
      <c r="PQ2" s="191">
        <v>1</v>
      </c>
      <c r="PR2" s="191">
        <v>2</v>
      </c>
      <c r="PS2" s="191">
        <v>1</v>
      </c>
      <c r="PT2" s="191">
        <v>1</v>
      </c>
      <c r="PU2" s="191">
        <v>1</v>
      </c>
      <c r="PV2" s="191">
        <v>2</v>
      </c>
      <c r="PW2" s="191">
        <v>1</v>
      </c>
      <c r="PX2" s="191">
        <v>1</v>
      </c>
      <c r="PY2" s="191">
        <v>1</v>
      </c>
      <c r="PZ2" s="191">
        <v>2</v>
      </c>
      <c r="QA2" s="191">
        <v>1</v>
      </c>
      <c r="QB2" s="191">
        <v>1</v>
      </c>
      <c r="QC2" s="191">
        <v>1</v>
      </c>
      <c r="QD2" s="191">
        <v>2</v>
      </c>
      <c r="QE2" s="191">
        <v>1</v>
      </c>
      <c r="QF2" s="191">
        <v>1</v>
      </c>
      <c r="QG2" s="191">
        <v>1</v>
      </c>
      <c r="QH2" s="191">
        <v>2</v>
      </c>
      <c r="QI2" s="191">
        <v>1</v>
      </c>
      <c r="QJ2" s="191">
        <v>1</v>
      </c>
      <c r="QK2" s="191">
        <v>1</v>
      </c>
      <c r="QL2" s="191">
        <v>2</v>
      </c>
      <c r="QM2" s="191">
        <v>1</v>
      </c>
      <c r="QN2" s="191">
        <v>1</v>
      </c>
      <c r="QO2" s="191">
        <v>1</v>
      </c>
      <c r="QP2" s="191">
        <v>2</v>
      </c>
      <c r="QQ2" s="191">
        <v>1</v>
      </c>
      <c r="QR2" s="191">
        <v>1</v>
      </c>
      <c r="QS2" s="191">
        <v>1</v>
      </c>
      <c r="QT2" s="191">
        <v>2</v>
      </c>
      <c r="QU2" s="191">
        <v>1</v>
      </c>
      <c r="QV2" s="191">
        <v>1</v>
      </c>
      <c r="QW2" s="191">
        <v>1</v>
      </c>
      <c r="QX2" s="191">
        <v>2</v>
      </c>
      <c r="QY2" s="191">
        <v>1</v>
      </c>
      <c r="QZ2" s="191">
        <v>1</v>
      </c>
      <c r="RA2" s="191">
        <v>1</v>
      </c>
      <c r="RB2" s="191">
        <v>2</v>
      </c>
      <c r="RC2" s="191">
        <v>1</v>
      </c>
      <c r="RD2" s="191">
        <v>1</v>
      </c>
      <c r="RE2" s="191">
        <v>1</v>
      </c>
      <c r="RF2" s="191">
        <v>2</v>
      </c>
      <c r="RG2" s="191">
        <v>1</v>
      </c>
      <c r="RH2" s="191">
        <v>1</v>
      </c>
      <c r="RI2" s="191">
        <v>1</v>
      </c>
      <c r="RJ2" s="191">
        <v>2</v>
      </c>
      <c r="RK2" s="191">
        <v>1</v>
      </c>
      <c r="RL2" s="191">
        <v>1</v>
      </c>
      <c r="RM2" s="191">
        <v>1</v>
      </c>
      <c r="RN2" s="191">
        <v>2</v>
      </c>
      <c r="RO2" s="191">
        <v>1</v>
      </c>
      <c r="RP2" s="191">
        <v>1</v>
      </c>
      <c r="RQ2" s="191">
        <v>1</v>
      </c>
      <c r="RR2" s="191">
        <v>2</v>
      </c>
      <c r="RS2" s="191">
        <v>1</v>
      </c>
      <c r="RT2" s="191">
        <v>1</v>
      </c>
      <c r="RU2" s="191">
        <v>1</v>
      </c>
      <c r="RV2" s="191">
        <v>2</v>
      </c>
      <c r="RW2" s="191">
        <v>1</v>
      </c>
      <c r="RX2" s="191">
        <v>1</v>
      </c>
      <c r="RY2" s="191">
        <v>1</v>
      </c>
      <c r="RZ2" s="191">
        <v>2</v>
      </c>
      <c r="SA2" s="191">
        <v>1</v>
      </c>
      <c r="SB2" s="191">
        <v>1</v>
      </c>
      <c r="SC2" s="191">
        <v>1</v>
      </c>
      <c r="SD2" s="191">
        <v>2</v>
      </c>
      <c r="SE2" s="191">
        <v>1</v>
      </c>
      <c r="SF2" s="191">
        <v>1</v>
      </c>
      <c r="SG2" s="191">
        <v>1</v>
      </c>
      <c r="SH2" s="191">
        <v>2</v>
      </c>
      <c r="SI2" s="191">
        <v>1</v>
      </c>
      <c r="SJ2" s="191">
        <v>1</v>
      </c>
      <c r="SK2" s="191">
        <v>1</v>
      </c>
      <c r="SL2" s="191">
        <v>2</v>
      </c>
      <c r="SM2" s="191">
        <v>1</v>
      </c>
      <c r="SN2" s="191">
        <v>1</v>
      </c>
      <c r="SO2" s="191">
        <v>1</v>
      </c>
      <c r="SP2" s="191">
        <v>2</v>
      </c>
      <c r="SQ2" s="191">
        <v>1</v>
      </c>
      <c r="SR2" s="191">
        <v>1</v>
      </c>
      <c r="SS2" s="191">
        <v>1</v>
      </c>
      <c r="ST2" s="191">
        <v>2</v>
      </c>
      <c r="SU2" s="191">
        <v>1</v>
      </c>
      <c r="SV2" s="191">
        <v>1</v>
      </c>
      <c r="SW2" s="191">
        <v>1</v>
      </c>
      <c r="SX2" s="191">
        <v>2</v>
      </c>
      <c r="SY2" s="191">
        <v>1</v>
      </c>
      <c r="SZ2" s="191">
        <v>1</v>
      </c>
      <c r="TA2" s="191">
        <v>1</v>
      </c>
      <c r="TB2" s="191">
        <v>2</v>
      </c>
      <c r="TC2" s="191">
        <v>1</v>
      </c>
      <c r="TD2" s="191">
        <v>1</v>
      </c>
      <c r="TE2" s="191">
        <v>1</v>
      </c>
      <c r="TF2" s="191">
        <v>2</v>
      </c>
      <c r="TG2" s="191">
        <v>1</v>
      </c>
      <c r="TH2" s="191">
        <v>1</v>
      </c>
      <c r="TI2" s="191">
        <v>1</v>
      </c>
      <c r="TJ2" s="191">
        <v>2</v>
      </c>
      <c r="TK2" s="191">
        <v>1</v>
      </c>
      <c r="TL2" s="191">
        <v>1</v>
      </c>
      <c r="TM2" s="191">
        <v>1</v>
      </c>
      <c r="TN2" s="191">
        <v>2</v>
      </c>
      <c r="TO2" s="191">
        <v>1</v>
      </c>
      <c r="TP2" s="191">
        <v>1</v>
      </c>
      <c r="TQ2" s="191">
        <v>1</v>
      </c>
      <c r="TR2" s="191">
        <v>2</v>
      </c>
      <c r="TS2" s="191">
        <v>1</v>
      </c>
      <c r="TT2" s="191">
        <v>1</v>
      </c>
      <c r="TU2" s="191">
        <v>1</v>
      </c>
      <c r="TV2" s="191">
        <v>2</v>
      </c>
      <c r="TW2" s="191">
        <v>1</v>
      </c>
      <c r="TX2" s="191">
        <v>1</v>
      </c>
      <c r="TY2" s="191">
        <v>1</v>
      </c>
      <c r="TZ2" s="191">
        <v>2</v>
      </c>
      <c r="UA2" s="191">
        <v>1</v>
      </c>
      <c r="UB2" s="191">
        <v>1</v>
      </c>
      <c r="UC2" s="191">
        <v>1</v>
      </c>
      <c r="UD2" s="191">
        <v>2</v>
      </c>
      <c r="UE2" s="191">
        <v>1</v>
      </c>
      <c r="UF2" s="191">
        <v>1</v>
      </c>
      <c r="UG2" s="191">
        <v>1</v>
      </c>
      <c r="UH2" s="191">
        <v>2</v>
      </c>
      <c r="UI2" s="191">
        <v>1</v>
      </c>
      <c r="UJ2" s="191">
        <v>1</v>
      </c>
      <c r="UK2" s="191">
        <v>1</v>
      </c>
      <c r="UL2" s="191">
        <v>2</v>
      </c>
      <c r="UM2" s="191">
        <v>1</v>
      </c>
      <c r="UN2" s="191">
        <v>1</v>
      </c>
      <c r="UO2" s="191">
        <v>1</v>
      </c>
      <c r="UP2" s="191">
        <v>2</v>
      </c>
      <c r="UQ2" s="191">
        <v>1</v>
      </c>
      <c r="UR2" s="191">
        <v>1</v>
      </c>
      <c r="US2" s="191">
        <v>1</v>
      </c>
      <c r="UT2" s="191">
        <v>2</v>
      </c>
      <c r="UU2" s="191">
        <v>1</v>
      </c>
      <c r="UV2" s="191">
        <v>1</v>
      </c>
      <c r="UW2" s="191">
        <v>1</v>
      </c>
      <c r="UX2" s="191">
        <v>2</v>
      </c>
      <c r="UY2" s="191">
        <v>1</v>
      </c>
      <c r="UZ2" s="191">
        <v>1</v>
      </c>
      <c r="VA2" s="191">
        <v>1</v>
      </c>
      <c r="VB2" s="191">
        <v>2</v>
      </c>
      <c r="VC2" s="191">
        <v>1</v>
      </c>
      <c r="VD2" s="191">
        <v>1</v>
      </c>
      <c r="VE2" s="191">
        <v>1</v>
      </c>
      <c r="VF2" s="191">
        <v>2</v>
      </c>
      <c r="VG2" s="191">
        <v>1</v>
      </c>
      <c r="VH2" s="191">
        <v>1</v>
      </c>
      <c r="VI2" s="191">
        <v>1</v>
      </c>
      <c r="VJ2" s="191">
        <v>2</v>
      </c>
      <c r="VK2" s="191">
        <v>1</v>
      </c>
      <c r="VL2" s="191">
        <v>1</v>
      </c>
      <c r="VM2" s="191">
        <v>1</v>
      </c>
      <c r="VN2" s="191">
        <v>2</v>
      </c>
      <c r="VO2" s="191">
        <v>1</v>
      </c>
      <c r="VP2" s="191">
        <v>1</v>
      </c>
      <c r="VQ2" s="191">
        <v>1</v>
      </c>
      <c r="VR2" s="191">
        <v>2</v>
      </c>
      <c r="VS2" s="191">
        <v>1</v>
      </c>
      <c r="VT2" s="191">
        <v>1</v>
      </c>
      <c r="VU2" s="191">
        <v>1</v>
      </c>
      <c r="VV2" s="191">
        <v>2</v>
      </c>
      <c r="VW2" s="191">
        <v>1</v>
      </c>
      <c r="VX2" s="191">
        <v>1</v>
      </c>
      <c r="VY2" s="191">
        <v>1</v>
      </c>
      <c r="VZ2" s="191">
        <v>2</v>
      </c>
      <c r="WA2" s="191">
        <v>1</v>
      </c>
      <c r="WB2" s="191">
        <v>1</v>
      </c>
      <c r="WC2" s="191">
        <v>1</v>
      </c>
      <c r="WD2" s="191">
        <v>2</v>
      </c>
      <c r="WE2" s="191">
        <v>1</v>
      </c>
      <c r="WF2" s="191">
        <v>1</v>
      </c>
      <c r="WG2" s="191">
        <v>1</v>
      </c>
      <c r="WH2" s="191">
        <v>2</v>
      </c>
      <c r="WI2" s="191">
        <v>1</v>
      </c>
      <c r="WJ2" s="191">
        <v>1</v>
      </c>
      <c r="WK2" s="191">
        <v>1</v>
      </c>
      <c r="WL2" s="191">
        <v>2</v>
      </c>
      <c r="WM2" s="191">
        <v>1</v>
      </c>
      <c r="WN2" s="191">
        <v>1</v>
      </c>
      <c r="WO2" s="191">
        <v>1</v>
      </c>
      <c r="WP2" s="191">
        <v>2</v>
      </c>
      <c r="WQ2" s="191">
        <v>1</v>
      </c>
      <c r="WR2" s="191">
        <v>1</v>
      </c>
      <c r="WS2" s="191">
        <v>1</v>
      </c>
      <c r="WT2" s="191">
        <v>2</v>
      </c>
      <c r="WU2" s="191">
        <v>3</v>
      </c>
    </row>
    <row r="3" spans="2:633" s="391" customFormat="1" ht="15" customHeight="1" x14ac:dyDescent="0.25">
      <c r="K3" s="350"/>
      <c r="L3" s="350"/>
      <c r="M3" s="350"/>
      <c r="N3" s="350"/>
      <c r="CU3" s="392"/>
      <c r="CV3" s="392"/>
      <c r="CW3" s="392"/>
      <c r="CX3" s="392"/>
      <c r="CY3" s="392"/>
      <c r="CZ3" s="392"/>
      <c r="DA3" s="392"/>
      <c r="DB3" s="392"/>
      <c r="IV3" s="393"/>
      <c r="IW3" s="393"/>
      <c r="IX3" s="393"/>
      <c r="IY3" s="393"/>
      <c r="IZ3" s="393"/>
      <c r="JA3" s="393"/>
      <c r="JB3" s="393"/>
      <c r="JC3" s="393"/>
      <c r="JD3" s="393"/>
      <c r="JE3" s="393"/>
      <c r="JF3" s="393"/>
      <c r="JG3" s="393"/>
      <c r="JH3" s="393"/>
      <c r="JI3" s="393"/>
      <c r="JJ3" s="393"/>
      <c r="JK3" s="393"/>
      <c r="JL3" s="393"/>
      <c r="JM3" s="393"/>
      <c r="JN3" s="393"/>
      <c r="JO3" s="393"/>
      <c r="JP3" s="393"/>
      <c r="KM3" s="393"/>
      <c r="KN3" s="393"/>
      <c r="KO3" s="393"/>
      <c r="KP3" s="393"/>
      <c r="KQ3" s="393"/>
      <c r="KR3" s="393"/>
      <c r="KS3" s="393"/>
      <c r="KT3" s="393"/>
      <c r="LI3" s="393"/>
      <c r="LJ3" s="393"/>
      <c r="LK3" s="393"/>
      <c r="LL3" s="393"/>
      <c r="LM3" s="393"/>
      <c r="LN3" s="393"/>
      <c r="LO3" s="393"/>
      <c r="LP3" s="393"/>
      <c r="LQ3" s="393"/>
      <c r="LR3" s="393"/>
      <c r="LS3" s="393"/>
      <c r="PC3" s="393"/>
      <c r="PD3" s="393"/>
      <c r="PE3" s="393"/>
      <c r="PF3" s="393"/>
      <c r="PG3" s="393"/>
      <c r="PH3" s="393"/>
      <c r="PI3" s="393"/>
      <c r="PJ3" s="393"/>
      <c r="PK3" s="393"/>
      <c r="PL3" s="393"/>
      <c r="PM3" s="393"/>
      <c r="PN3" s="393"/>
      <c r="QE3" s="392"/>
      <c r="QF3" s="392"/>
      <c r="QG3" s="392"/>
      <c r="QH3" s="392"/>
      <c r="UA3" s="190"/>
      <c r="UB3" s="190"/>
      <c r="UC3" s="191"/>
      <c r="UD3" s="191"/>
      <c r="UE3" s="191"/>
      <c r="UF3" s="191"/>
      <c r="UG3" s="191"/>
      <c r="UH3" s="191"/>
      <c r="UI3" s="191"/>
      <c r="UJ3" s="191"/>
      <c r="UK3" s="191"/>
      <c r="UL3" s="191"/>
      <c r="UM3" s="191"/>
      <c r="UN3" s="191"/>
      <c r="UO3" s="191"/>
      <c r="UP3" s="191"/>
      <c r="UQ3" s="191"/>
      <c r="UR3" s="191"/>
      <c r="US3" s="191"/>
      <c r="UT3" s="191"/>
      <c r="UU3" s="191"/>
      <c r="UV3" s="191"/>
      <c r="UW3" s="191"/>
      <c r="UX3" s="191"/>
      <c r="VJ3" s="393"/>
      <c r="VK3" s="393"/>
      <c r="VL3" s="393"/>
      <c r="VM3" s="393"/>
      <c r="VN3" s="393"/>
      <c r="VO3" s="393"/>
      <c r="VP3" s="393"/>
      <c r="VQ3" s="393"/>
      <c r="VR3" s="393"/>
      <c r="VS3" s="393"/>
      <c r="VT3" s="393"/>
      <c r="VU3" s="393"/>
      <c r="VV3" s="393"/>
      <c r="WA3" s="393"/>
      <c r="WB3" s="393"/>
      <c r="WC3" s="393"/>
      <c r="WD3" s="393"/>
      <c r="WE3" s="392"/>
      <c r="WF3" s="392"/>
      <c r="WG3" s="392"/>
      <c r="WH3" s="392"/>
      <c r="WI3" s="392"/>
      <c r="WJ3" s="392"/>
      <c r="WK3" s="392"/>
      <c r="WL3" s="392"/>
      <c r="WM3" s="392"/>
      <c r="WN3" s="392"/>
      <c r="WO3" s="392"/>
      <c r="WP3" s="392"/>
      <c r="WQ3" s="393"/>
      <c r="WR3" s="393"/>
      <c r="WS3" s="393"/>
      <c r="WT3" s="393"/>
    </row>
    <row r="4" spans="2:633" s="89" customFormat="1" ht="15" customHeight="1" x14ac:dyDescent="0.2">
      <c r="K4" s="60"/>
      <c r="L4" s="60"/>
      <c r="M4" s="60"/>
      <c r="N4" s="60"/>
      <c r="KM4" s="60"/>
      <c r="KN4" s="60"/>
      <c r="KO4" s="60"/>
      <c r="KP4" s="60"/>
      <c r="KQ4" s="60"/>
      <c r="KR4" s="60"/>
      <c r="KS4" s="60"/>
      <c r="KT4" s="60"/>
      <c r="LI4" s="60"/>
      <c r="LJ4" s="60"/>
      <c r="LK4" s="60"/>
      <c r="LL4" s="60"/>
      <c r="LM4" s="60"/>
      <c r="LN4" s="60"/>
      <c r="LO4" s="60"/>
      <c r="LP4" s="60"/>
      <c r="LQ4" s="60"/>
      <c r="LR4" s="60"/>
      <c r="LS4" s="60"/>
      <c r="PC4" s="60"/>
      <c r="PD4" s="60"/>
      <c r="PE4" s="60"/>
      <c r="PF4" s="60"/>
      <c r="PG4" s="60"/>
      <c r="PH4" s="60"/>
      <c r="PI4" s="60"/>
      <c r="PJ4" s="60"/>
      <c r="PK4" s="60"/>
      <c r="PL4" s="60"/>
      <c r="PM4" s="60"/>
      <c r="PN4" s="60"/>
      <c r="QY4" s="36"/>
      <c r="QZ4" s="36"/>
      <c r="RA4" s="36"/>
      <c r="RB4" s="36"/>
      <c r="RC4" s="36"/>
      <c r="RD4" s="36"/>
      <c r="RE4" s="36"/>
      <c r="UA4" s="60"/>
      <c r="UB4" s="60"/>
      <c r="UC4" s="36"/>
      <c r="UD4" s="36"/>
      <c r="UE4" s="36"/>
      <c r="UF4" s="36"/>
      <c r="UG4" s="36"/>
      <c r="UH4" s="36"/>
      <c r="UI4" s="36"/>
      <c r="UJ4" s="36"/>
      <c r="UK4" s="36"/>
      <c r="UL4" s="36"/>
      <c r="UM4" s="36"/>
      <c r="UN4" s="36"/>
      <c r="UO4" s="36"/>
      <c r="UP4" s="36"/>
      <c r="UQ4" s="60"/>
      <c r="UR4" s="60"/>
      <c r="US4" s="60"/>
      <c r="UT4" s="60"/>
      <c r="UU4" s="60"/>
      <c r="UV4" s="60"/>
      <c r="UW4" s="60"/>
      <c r="UX4" s="60"/>
      <c r="VK4" s="36"/>
      <c r="VL4" s="36"/>
      <c r="VM4" s="36"/>
      <c r="VN4" s="36"/>
      <c r="VO4" s="36"/>
      <c r="VP4" s="36"/>
      <c r="VQ4" s="36"/>
      <c r="VR4" s="36"/>
      <c r="VS4" s="36"/>
      <c r="VT4" s="36"/>
      <c r="VU4" s="36"/>
      <c r="VV4" s="36"/>
    </row>
    <row r="5" spans="2:633" s="36" customFormat="1" ht="15" customHeight="1" x14ac:dyDescent="0.2">
      <c r="K5" s="60"/>
      <c r="L5" s="60"/>
      <c r="M5" s="60"/>
      <c r="N5" s="60"/>
      <c r="CU5" s="89"/>
      <c r="CV5" s="89"/>
      <c r="CW5" s="89"/>
      <c r="CX5" s="89"/>
      <c r="CY5" s="89"/>
      <c r="CZ5" s="89"/>
      <c r="DA5" s="89"/>
      <c r="DB5" s="89"/>
      <c r="IV5" s="89"/>
      <c r="IW5" s="89"/>
      <c r="IX5" s="89"/>
      <c r="IY5" s="89"/>
      <c r="IZ5" s="89"/>
      <c r="JA5" s="89"/>
      <c r="JB5" s="89"/>
      <c r="JC5" s="89"/>
      <c r="JD5" s="89"/>
      <c r="JE5" s="89"/>
      <c r="JF5" s="89"/>
      <c r="JG5" s="89"/>
      <c r="JH5" s="89"/>
      <c r="JI5" s="89"/>
      <c r="JJ5" s="89"/>
      <c r="JK5" s="89"/>
      <c r="JL5" s="89"/>
      <c r="JM5" s="89"/>
      <c r="JN5" s="89"/>
      <c r="KM5" s="60"/>
      <c r="KN5" s="60"/>
      <c r="KO5" s="60"/>
      <c r="KP5" s="60"/>
      <c r="KQ5" s="60"/>
      <c r="KR5" s="60"/>
      <c r="KS5" s="60"/>
      <c r="KT5" s="60"/>
      <c r="LI5" s="60"/>
      <c r="LJ5" s="60"/>
      <c r="LK5" s="60"/>
      <c r="LL5" s="60"/>
      <c r="LM5" s="60"/>
      <c r="LN5" s="60"/>
      <c r="LO5" s="60"/>
      <c r="LP5" s="60"/>
      <c r="LQ5" s="60"/>
      <c r="LR5" s="60"/>
      <c r="LS5" s="60"/>
      <c r="PC5" s="60"/>
      <c r="PD5" s="60"/>
      <c r="PE5" s="60"/>
      <c r="PF5" s="60"/>
      <c r="PG5" s="60"/>
      <c r="PH5" s="60"/>
      <c r="PI5" s="60"/>
      <c r="PJ5" s="60"/>
      <c r="PK5" s="60"/>
      <c r="PL5" s="60"/>
      <c r="PM5" s="60"/>
      <c r="PN5" s="60"/>
      <c r="QE5" s="89"/>
      <c r="QF5" s="89"/>
      <c r="QG5" s="89"/>
      <c r="QH5" s="89"/>
      <c r="RF5" s="89"/>
      <c r="TS5" s="89"/>
      <c r="TT5" s="89"/>
      <c r="TU5" s="89"/>
      <c r="TV5" s="89"/>
      <c r="TW5" s="89"/>
      <c r="TX5" s="89"/>
      <c r="TY5" s="89"/>
      <c r="TZ5" s="89"/>
      <c r="UA5" s="89"/>
      <c r="UB5" s="89"/>
      <c r="UC5" s="89"/>
      <c r="UD5" s="89"/>
      <c r="UE5" s="89"/>
      <c r="UF5" s="89"/>
      <c r="UG5" s="89"/>
      <c r="UH5" s="89"/>
      <c r="UI5" s="89"/>
      <c r="UJ5" s="89"/>
      <c r="UQ5" s="89"/>
      <c r="UR5" s="89"/>
      <c r="US5" s="89"/>
      <c r="UT5" s="89"/>
      <c r="UU5" s="89"/>
      <c r="UV5" s="89"/>
      <c r="UW5" s="89"/>
      <c r="UX5" s="89"/>
      <c r="WA5" s="89"/>
      <c r="WB5" s="89"/>
      <c r="WC5" s="89"/>
      <c r="WD5" s="89"/>
      <c r="WE5" s="89"/>
      <c r="WF5" s="89"/>
      <c r="WG5" s="89"/>
      <c r="WH5" s="89"/>
      <c r="WI5" s="89"/>
      <c r="WJ5" s="89"/>
      <c r="WK5" s="89"/>
      <c r="WL5" s="89"/>
      <c r="WM5" s="89"/>
      <c r="WN5" s="89"/>
      <c r="WO5" s="89"/>
      <c r="WP5" s="89"/>
      <c r="WQ5" s="89"/>
      <c r="WR5" s="89"/>
      <c r="WS5" s="89"/>
      <c r="WT5" s="89"/>
    </row>
    <row r="6" spans="2:633" s="60" customFormat="1" ht="15" customHeight="1" x14ac:dyDescent="0.2">
      <c r="CU6" s="89"/>
      <c r="CV6" s="89"/>
      <c r="CW6" s="89"/>
      <c r="CX6" s="89"/>
      <c r="CY6" s="89"/>
      <c r="CZ6" s="89"/>
      <c r="DA6" s="89"/>
      <c r="DB6" s="89"/>
      <c r="IV6" s="89"/>
      <c r="IW6" s="89"/>
      <c r="IX6" s="89"/>
      <c r="IY6" s="89"/>
      <c r="IZ6" s="89"/>
      <c r="JA6" s="89"/>
      <c r="JB6" s="89"/>
      <c r="JC6" s="89"/>
      <c r="JD6" s="89"/>
      <c r="JE6" s="89"/>
      <c r="JF6" s="89"/>
      <c r="JG6" s="89"/>
      <c r="JH6" s="89"/>
      <c r="JI6" s="89"/>
      <c r="JJ6" s="89"/>
      <c r="JK6" s="89"/>
      <c r="JL6" s="89"/>
      <c r="JM6" s="89"/>
      <c r="JN6" s="89"/>
      <c r="KM6" s="36"/>
      <c r="KN6" s="36"/>
      <c r="KO6" s="36"/>
      <c r="KP6" s="36"/>
      <c r="KQ6" s="36"/>
      <c r="KR6" s="36"/>
      <c r="KS6" s="36"/>
      <c r="KT6" s="36"/>
      <c r="QE6" s="89"/>
      <c r="QF6" s="89"/>
      <c r="QG6" s="89"/>
      <c r="QH6" s="89"/>
      <c r="QY6" s="36"/>
      <c r="QZ6" s="36"/>
      <c r="RA6" s="36"/>
      <c r="RB6" s="36"/>
      <c r="RC6" s="36"/>
      <c r="RD6" s="36"/>
      <c r="RE6" s="36"/>
      <c r="RF6" s="89"/>
      <c r="TS6" s="89"/>
      <c r="TT6" s="89"/>
      <c r="TU6" s="89"/>
      <c r="TV6" s="89"/>
      <c r="TW6" s="89"/>
      <c r="TX6" s="89"/>
      <c r="TY6" s="89"/>
      <c r="TZ6" s="89"/>
      <c r="UA6" s="89"/>
      <c r="UB6" s="89"/>
      <c r="UC6" s="89"/>
      <c r="UD6" s="89"/>
      <c r="UE6" s="89"/>
      <c r="UF6" s="89"/>
      <c r="UG6" s="89"/>
      <c r="UH6" s="89"/>
      <c r="UI6" s="89"/>
      <c r="UJ6" s="89"/>
      <c r="UK6" s="36"/>
      <c r="UL6" s="36"/>
      <c r="UM6" s="36"/>
      <c r="UN6" s="36"/>
      <c r="UO6" s="36"/>
      <c r="UP6" s="36"/>
      <c r="UQ6" s="89"/>
      <c r="UR6" s="89"/>
      <c r="US6" s="89"/>
      <c r="UT6" s="89"/>
      <c r="UU6" s="89"/>
      <c r="UV6" s="89"/>
      <c r="UW6" s="89"/>
      <c r="UX6" s="89"/>
      <c r="VK6" s="36"/>
      <c r="VL6" s="36"/>
      <c r="VM6" s="36"/>
      <c r="VN6" s="36"/>
      <c r="VO6" s="36"/>
      <c r="VP6" s="36"/>
      <c r="VQ6" s="36"/>
      <c r="VR6" s="36"/>
      <c r="VS6" s="36"/>
      <c r="VT6" s="36"/>
      <c r="VU6" s="36"/>
      <c r="VV6" s="36"/>
      <c r="WA6" s="89"/>
      <c r="WB6" s="89"/>
      <c r="WC6" s="89"/>
      <c r="WD6" s="89"/>
      <c r="WE6" s="89"/>
      <c r="WF6" s="89"/>
      <c r="WG6" s="89"/>
      <c r="WH6" s="89"/>
      <c r="WI6" s="89"/>
      <c r="WJ6" s="89"/>
      <c r="WK6" s="89"/>
      <c r="WL6" s="89"/>
      <c r="WM6" s="89"/>
      <c r="WN6" s="89"/>
      <c r="WO6" s="89"/>
      <c r="WP6" s="89"/>
      <c r="WQ6" s="89"/>
      <c r="WR6" s="89"/>
      <c r="WS6" s="89"/>
      <c r="WT6" s="89"/>
    </row>
    <row r="7" spans="2:633" s="89" customFormat="1" ht="28.5" customHeight="1" x14ac:dyDescent="0.35">
      <c r="B7" s="776">
        <v>45218</v>
      </c>
      <c r="C7" s="776"/>
      <c r="D7" s="776"/>
      <c r="E7" s="776"/>
      <c r="F7" s="776"/>
      <c r="G7" s="776"/>
      <c r="K7" s="60"/>
      <c r="L7" s="60"/>
      <c r="M7" s="60"/>
      <c r="N7" s="60"/>
      <c r="KM7" s="36"/>
      <c r="KN7" s="36"/>
      <c r="KO7" s="36"/>
      <c r="KP7" s="36"/>
      <c r="KQ7" s="36"/>
      <c r="KR7" s="36"/>
      <c r="KS7" s="36"/>
      <c r="KT7" s="36"/>
      <c r="LI7" s="60"/>
      <c r="LJ7" s="60"/>
      <c r="LK7" s="60"/>
      <c r="LL7" s="60"/>
      <c r="LM7" s="60"/>
      <c r="LN7" s="60"/>
      <c r="LO7" s="60"/>
      <c r="LP7" s="60"/>
      <c r="LQ7" s="60"/>
      <c r="LR7" s="60"/>
      <c r="LS7" s="60"/>
      <c r="PC7" s="60"/>
      <c r="PD7" s="60"/>
      <c r="PE7" s="60"/>
      <c r="PF7" s="60"/>
      <c r="PG7" s="60"/>
      <c r="PH7" s="60"/>
      <c r="PI7" s="60"/>
      <c r="PJ7" s="60"/>
      <c r="PK7" s="60"/>
      <c r="PL7" s="60"/>
      <c r="PM7" s="60"/>
      <c r="PN7" s="60"/>
      <c r="QY7" s="36"/>
      <c r="QZ7" s="36"/>
      <c r="RA7" s="36"/>
      <c r="RB7" s="36"/>
      <c r="RC7" s="36"/>
      <c r="RD7" s="36"/>
      <c r="RE7" s="36"/>
      <c r="UK7" s="36"/>
      <c r="UL7" s="36"/>
      <c r="UM7" s="36"/>
      <c r="UN7" s="36"/>
      <c r="UO7" s="36"/>
      <c r="UP7" s="36"/>
      <c r="VK7" s="36"/>
      <c r="VL7" s="36"/>
      <c r="VM7" s="36"/>
      <c r="VN7" s="36"/>
      <c r="VO7" s="36"/>
      <c r="VP7" s="36"/>
      <c r="VQ7" s="36"/>
      <c r="VR7" s="36"/>
      <c r="VS7" s="36"/>
      <c r="VT7" s="36"/>
      <c r="VU7" s="36"/>
      <c r="VV7" s="36"/>
    </row>
    <row r="8" spans="2:633" ht="22.15" customHeight="1" x14ac:dyDescent="0.35">
      <c r="B8" s="394" t="s">
        <v>611</v>
      </c>
      <c r="C8" s="395"/>
      <c r="D8" s="395"/>
      <c r="E8" s="395"/>
      <c r="F8" s="395"/>
      <c r="G8" s="395"/>
      <c r="H8" s="395"/>
      <c r="I8" s="395"/>
      <c r="J8" s="395"/>
      <c r="K8" s="395"/>
      <c r="L8" s="395"/>
      <c r="M8" s="395"/>
      <c r="N8" s="395"/>
      <c r="O8" s="395"/>
      <c r="P8" s="395"/>
      <c r="Q8" s="395"/>
      <c r="R8" s="395"/>
      <c r="S8" s="395"/>
      <c r="T8" s="395"/>
      <c r="U8" s="395"/>
      <c r="V8" s="395"/>
      <c r="W8" s="395"/>
      <c r="X8" s="395"/>
      <c r="Y8" s="395"/>
      <c r="Z8" s="395"/>
      <c r="AA8" s="395"/>
      <c r="AB8" s="395"/>
      <c r="AC8" s="395"/>
      <c r="AD8" s="395"/>
      <c r="AE8" s="395"/>
      <c r="AF8" s="395"/>
      <c r="AG8" s="395"/>
      <c r="AH8" s="395"/>
      <c r="AI8" s="395"/>
      <c r="AJ8" s="395"/>
      <c r="AK8" s="395"/>
      <c r="AL8" s="395"/>
      <c r="AM8" s="395"/>
      <c r="AN8" s="395"/>
      <c r="AO8" s="395"/>
      <c r="AP8" s="395"/>
      <c r="AQ8" s="395"/>
      <c r="AR8" s="395"/>
      <c r="AS8" s="395"/>
      <c r="AT8" s="395"/>
      <c r="AU8" s="395"/>
      <c r="AV8" s="395"/>
      <c r="AW8" s="395"/>
      <c r="AX8" s="395"/>
      <c r="AY8" s="395"/>
      <c r="AZ8" s="395"/>
      <c r="BA8" s="395"/>
      <c r="BB8" s="395"/>
      <c r="BC8" s="395"/>
      <c r="BD8" s="395"/>
      <c r="BE8" s="395"/>
      <c r="BF8" s="395"/>
      <c r="BG8" s="395"/>
      <c r="BH8" s="395"/>
      <c r="BI8" s="395"/>
      <c r="BJ8" s="395"/>
      <c r="BK8" s="395"/>
      <c r="BL8" s="395"/>
      <c r="BM8" s="395"/>
      <c r="BN8" s="395"/>
      <c r="BO8" s="395"/>
      <c r="BP8" s="395"/>
      <c r="BQ8" s="395"/>
      <c r="BR8" s="395"/>
      <c r="BS8" s="395"/>
      <c r="BT8" s="395"/>
      <c r="BU8" s="395"/>
      <c r="BV8" s="395"/>
      <c r="BW8" s="395"/>
      <c r="BX8" s="395"/>
      <c r="BY8" s="395"/>
      <c r="BZ8" s="395"/>
      <c r="CA8" s="395"/>
      <c r="CB8" s="395"/>
      <c r="CC8" s="395"/>
      <c r="CD8" s="395"/>
      <c r="CE8" s="395"/>
      <c r="CF8" s="395"/>
      <c r="CG8" s="395"/>
      <c r="CH8" s="395"/>
      <c r="CI8" s="395"/>
      <c r="CJ8" s="395"/>
      <c r="CK8" s="395"/>
      <c r="CL8" s="395"/>
      <c r="CM8" s="395"/>
      <c r="CN8" s="395"/>
      <c r="CO8" s="395"/>
      <c r="CP8" s="395"/>
      <c r="CQ8" s="395"/>
      <c r="CR8" s="395"/>
      <c r="CS8" s="395"/>
      <c r="CT8" s="395"/>
      <c r="CU8" s="395"/>
      <c r="CV8" s="395"/>
      <c r="CW8" s="395"/>
      <c r="CX8" s="395"/>
      <c r="CY8" s="395"/>
      <c r="CZ8" s="395"/>
      <c r="DA8" s="395"/>
      <c r="DB8" s="395"/>
      <c r="DC8" s="395"/>
      <c r="DD8" s="395"/>
      <c r="DE8" s="395"/>
      <c r="DF8" s="395"/>
      <c r="DG8" s="395"/>
      <c r="DH8" s="395"/>
      <c r="DI8" s="395"/>
      <c r="DJ8" s="395"/>
      <c r="DK8" s="395"/>
      <c r="DL8" s="395"/>
      <c r="DM8" s="395"/>
      <c r="DN8" s="395"/>
      <c r="DO8" s="395"/>
      <c r="DP8" s="395"/>
      <c r="DQ8" s="395"/>
      <c r="DR8" s="395"/>
      <c r="DS8" s="395"/>
      <c r="DT8" s="395"/>
      <c r="DU8" s="395"/>
      <c r="DV8" s="395"/>
      <c r="DW8" s="395"/>
      <c r="DX8" s="395"/>
      <c r="DY8" s="395"/>
      <c r="DZ8" s="395"/>
      <c r="EA8" s="395"/>
      <c r="EB8" s="395"/>
      <c r="EC8" s="395"/>
      <c r="ED8" s="395"/>
      <c r="EE8" s="395"/>
      <c r="EF8" s="395"/>
      <c r="EG8" s="395"/>
      <c r="EH8" s="395"/>
      <c r="EI8" s="395"/>
      <c r="EJ8" s="395"/>
      <c r="EK8" s="395"/>
      <c r="EL8" s="395"/>
      <c r="EM8" s="395"/>
      <c r="EN8" s="395"/>
      <c r="EO8" s="395"/>
      <c r="EP8" s="395"/>
      <c r="EQ8" s="395"/>
      <c r="ER8" s="395"/>
      <c r="ES8" s="395"/>
      <c r="ET8" s="395"/>
      <c r="EU8" s="395"/>
      <c r="EV8" s="395"/>
      <c r="EW8" s="395"/>
      <c r="EX8" s="395"/>
      <c r="EY8" s="395"/>
      <c r="EZ8" s="395"/>
      <c r="FA8" s="395"/>
      <c r="FB8" s="395"/>
      <c r="FC8" s="395"/>
      <c r="FD8" s="395"/>
      <c r="FE8" s="395"/>
      <c r="FF8" s="395"/>
      <c r="FG8" s="395"/>
      <c r="FH8" s="395"/>
      <c r="FI8" s="395"/>
      <c r="FJ8" s="395"/>
      <c r="FK8" s="395"/>
      <c r="FL8" s="395"/>
      <c r="FM8" s="395"/>
      <c r="FN8" s="395"/>
      <c r="FO8" s="395"/>
      <c r="FP8" s="395"/>
      <c r="FQ8" s="395"/>
      <c r="FR8" s="395"/>
      <c r="FS8" s="395"/>
      <c r="FT8" s="395"/>
      <c r="FU8" s="395"/>
      <c r="FV8" s="395"/>
      <c r="FW8" s="395"/>
      <c r="FX8" s="395"/>
      <c r="FY8" s="395"/>
      <c r="FZ8" s="395"/>
      <c r="GA8" s="395"/>
      <c r="GB8" s="395"/>
      <c r="GC8" s="395"/>
      <c r="GD8" s="395"/>
      <c r="GE8" s="395"/>
      <c r="GF8" s="395"/>
      <c r="GG8" s="395"/>
      <c r="GH8" s="395"/>
      <c r="GI8" s="395"/>
      <c r="GJ8" s="395"/>
      <c r="GK8" s="395"/>
      <c r="GL8" s="395"/>
      <c r="GM8" s="395"/>
      <c r="GN8" s="395"/>
      <c r="GO8" s="395"/>
      <c r="GP8" s="395"/>
      <c r="GQ8" s="395"/>
      <c r="GR8" s="395"/>
      <c r="GS8" s="395"/>
      <c r="GT8" s="395"/>
      <c r="GU8" s="395"/>
      <c r="GV8" s="395"/>
      <c r="GW8" s="395"/>
      <c r="GX8" s="395"/>
      <c r="GY8" s="395"/>
      <c r="GZ8" s="395"/>
      <c r="HA8" s="395"/>
      <c r="HB8" s="395"/>
      <c r="HC8" s="395"/>
      <c r="HD8" s="395"/>
      <c r="HE8" s="395"/>
      <c r="HF8" s="395"/>
      <c r="HG8" s="395"/>
      <c r="HH8" s="395"/>
      <c r="HI8" s="395"/>
      <c r="HJ8" s="395"/>
      <c r="HK8" s="395"/>
      <c r="HL8" s="395"/>
      <c r="HM8" s="395"/>
      <c r="HN8" s="395"/>
      <c r="HO8" s="395"/>
      <c r="HP8" s="395"/>
      <c r="HQ8" s="395"/>
      <c r="HR8" s="395"/>
      <c r="HS8" s="395"/>
      <c r="HT8" s="395"/>
      <c r="HU8" s="395"/>
      <c r="HV8" s="395"/>
      <c r="HW8" s="395"/>
      <c r="HX8" s="395"/>
      <c r="HY8" s="395"/>
      <c r="HZ8" s="395"/>
      <c r="IA8" s="395"/>
      <c r="IB8" s="395"/>
      <c r="IC8" s="395"/>
      <c r="ID8" s="395"/>
      <c r="IE8" s="395"/>
      <c r="IF8" s="395"/>
      <c r="IG8" s="395"/>
      <c r="IH8" s="395"/>
      <c r="II8" s="395"/>
      <c r="IJ8" s="395"/>
      <c r="IK8" s="395"/>
      <c r="IL8" s="395"/>
      <c r="IM8" s="395"/>
      <c r="IN8" s="395"/>
      <c r="IO8" s="395"/>
      <c r="IP8" s="395"/>
      <c r="IQ8" s="395"/>
      <c r="IR8" s="395"/>
      <c r="IS8" s="395"/>
      <c r="IT8" s="395"/>
      <c r="IU8" s="395"/>
      <c r="IV8" s="395"/>
      <c r="IW8" s="395"/>
      <c r="IX8" s="395"/>
      <c r="IY8" s="395"/>
      <c r="IZ8" s="395"/>
      <c r="JA8" s="395"/>
      <c r="JB8" s="395"/>
      <c r="JC8" s="395"/>
      <c r="JD8" s="395"/>
      <c r="JE8" s="395"/>
      <c r="JF8" s="395"/>
      <c r="JG8" s="395"/>
      <c r="JH8" s="395"/>
      <c r="JI8" s="395"/>
      <c r="JJ8" s="395"/>
      <c r="JK8" s="395"/>
      <c r="JL8" s="395"/>
      <c r="JM8" s="395"/>
      <c r="JN8" s="395"/>
      <c r="JO8" s="395"/>
      <c r="JP8" s="395"/>
      <c r="JQ8" s="395"/>
      <c r="JR8" s="395"/>
      <c r="JS8" s="395"/>
      <c r="JT8" s="395"/>
      <c r="JU8" s="395"/>
      <c r="JV8" s="395"/>
      <c r="JW8" s="395"/>
      <c r="JX8" s="395"/>
      <c r="JY8" s="395"/>
      <c r="JZ8" s="395"/>
      <c r="KA8" s="395"/>
      <c r="KB8" s="395"/>
      <c r="KC8" s="395"/>
      <c r="KD8" s="395"/>
      <c r="KE8" s="395"/>
      <c r="KF8" s="395"/>
      <c r="KG8" s="395"/>
      <c r="KH8" s="395"/>
      <c r="KI8" s="395"/>
      <c r="KJ8" s="395"/>
      <c r="KK8" s="395"/>
      <c r="KL8" s="395"/>
      <c r="KM8" s="395"/>
      <c r="KN8" s="395"/>
      <c r="KO8" s="395"/>
      <c r="KP8" s="395"/>
      <c r="KQ8" s="395"/>
      <c r="KR8" s="395"/>
      <c r="KS8" s="395"/>
      <c r="KT8" s="395"/>
      <c r="KU8" s="395"/>
      <c r="KV8" s="395"/>
      <c r="KW8" s="395"/>
      <c r="KX8" s="395"/>
      <c r="KY8" s="395"/>
      <c r="KZ8" s="395"/>
      <c r="LA8" s="395"/>
      <c r="LB8" s="395"/>
      <c r="LC8" s="395"/>
      <c r="LD8" s="395"/>
      <c r="LE8" s="395"/>
      <c r="LF8" s="395"/>
      <c r="LG8" s="395"/>
      <c r="LH8" s="395"/>
      <c r="LI8" s="395"/>
      <c r="LJ8" s="395"/>
      <c r="LK8" s="395"/>
      <c r="LL8" s="395"/>
      <c r="LM8" s="395"/>
      <c r="LN8" s="395"/>
      <c r="LO8" s="395"/>
      <c r="LP8" s="395"/>
      <c r="LQ8" s="395"/>
      <c r="LR8" s="395"/>
      <c r="LS8" s="395"/>
      <c r="LT8" s="395"/>
      <c r="LU8" s="395"/>
      <c r="LV8" s="395"/>
      <c r="LW8" s="395"/>
      <c r="LX8" s="395"/>
      <c r="LY8" s="395"/>
      <c r="LZ8" s="395"/>
      <c r="MA8" s="395"/>
      <c r="MB8" s="395"/>
      <c r="MC8" s="395"/>
      <c r="MD8" s="395"/>
      <c r="ME8" s="395"/>
      <c r="MF8" s="395"/>
      <c r="MG8" s="395"/>
      <c r="MH8" s="395"/>
      <c r="MI8" s="395"/>
      <c r="MJ8" s="395"/>
      <c r="MK8" s="395"/>
      <c r="ML8" s="395"/>
      <c r="MM8" s="395"/>
      <c r="MN8" s="395"/>
      <c r="MO8" s="395"/>
      <c r="MP8" s="395"/>
      <c r="MQ8" s="395"/>
      <c r="MR8" s="395"/>
      <c r="MS8" s="395"/>
      <c r="MT8" s="395"/>
      <c r="MU8" s="395"/>
      <c r="MV8" s="395"/>
      <c r="MW8" s="395"/>
      <c r="MX8" s="395"/>
      <c r="MY8" s="395"/>
      <c r="MZ8" s="395"/>
      <c r="NA8" s="395"/>
      <c r="NB8" s="395"/>
      <c r="NC8" s="395"/>
      <c r="ND8" s="395"/>
      <c r="NE8" s="395"/>
      <c r="NF8" s="395"/>
      <c r="NG8" s="395"/>
      <c r="NH8" s="395"/>
      <c r="NI8" s="395"/>
      <c r="NJ8" s="395"/>
      <c r="NK8" s="395"/>
      <c r="NL8" s="395"/>
      <c r="NM8" s="395"/>
      <c r="NN8" s="395"/>
      <c r="NO8" s="395"/>
      <c r="NP8" s="395"/>
      <c r="NQ8" s="395"/>
      <c r="NR8" s="395"/>
      <c r="NS8" s="395"/>
      <c r="NT8" s="395"/>
      <c r="NU8" s="395"/>
      <c r="NV8" s="395"/>
      <c r="NW8" s="395"/>
      <c r="NX8" s="395"/>
      <c r="NY8" s="395"/>
      <c r="NZ8" s="395"/>
      <c r="OA8" s="395"/>
      <c r="OB8" s="395"/>
      <c r="OC8" s="395"/>
      <c r="OD8" s="395"/>
      <c r="OE8" s="395"/>
      <c r="OF8" s="395"/>
      <c r="OG8" s="395"/>
      <c r="OH8" s="395"/>
      <c r="OI8" s="395"/>
      <c r="OJ8" s="395"/>
      <c r="OK8" s="395"/>
      <c r="OL8" s="395"/>
      <c r="OM8" s="395"/>
      <c r="ON8" s="395"/>
      <c r="OO8" s="395"/>
      <c r="OP8" s="395"/>
      <c r="OQ8" s="395"/>
      <c r="OR8" s="395"/>
      <c r="OS8" s="395"/>
      <c r="OT8" s="395"/>
      <c r="OU8" s="395"/>
      <c r="OV8" s="395"/>
      <c r="OW8" s="395"/>
      <c r="OX8" s="395"/>
      <c r="OY8" s="395"/>
      <c r="OZ8" s="395"/>
      <c r="PA8" s="395"/>
      <c r="PB8" s="395"/>
      <c r="PC8" s="395"/>
      <c r="PD8" s="395"/>
      <c r="PE8" s="395"/>
      <c r="PF8" s="395"/>
      <c r="PG8" s="395"/>
      <c r="PH8" s="395"/>
      <c r="PI8" s="395"/>
      <c r="PJ8" s="395"/>
      <c r="PK8" s="395"/>
      <c r="PL8" s="395"/>
      <c r="PM8" s="395"/>
      <c r="PN8" s="395"/>
      <c r="PO8" s="395"/>
      <c r="PP8" s="395"/>
      <c r="PQ8" s="395"/>
      <c r="PR8" s="395"/>
      <c r="PS8" s="395"/>
      <c r="PT8" s="395"/>
      <c r="PU8" s="395"/>
      <c r="PV8" s="395"/>
      <c r="PW8" s="395"/>
      <c r="PX8" s="395"/>
      <c r="PY8" s="395"/>
      <c r="PZ8" s="395"/>
      <c r="QA8" s="395"/>
      <c r="QB8" s="395"/>
      <c r="QC8" s="395"/>
      <c r="QD8" s="395"/>
      <c r="QE8" s="395"/>
      <c r="QF8" s="395"/>
      <c r="QG8" s="395"/>
      <c r="QH8" s="395"/>
      <c r="QI8" s="395"/>
      <c r="QJ8" s="395"/>
      <c r="QK8" s="395"/>
      <c r="QL8" s="395"/>
      <c r="QM8" s="395"/>
      <c r="QN8" s="395"/>
      <c r="QO8" s="395"/>
      <c r="QP8" s="395"/>
      <c r="QQ8" s="395"/>
      <c r="QR8" s="395"/>
      <c r="QS8" s="395"/>
      <c r="QT8" s="395"/>
      <c r="QU8" s="395"/>
      <c r="QV8" s="395"/>
      <c r="QW8" s="395"/>
      <c r="QX8" s="395"/>
      <c r="QY8" s="395"/>
      <c r="QZ8" s="395"/>
      <c r="RA8" s="395"/>
      <c r="RB8" s="395"/>
      <c r="RC8" s="395"/>
      <c r="RD8" s="395"/>
      <c r="RE8" s="395"/>
      <c r="RF8" s="395"/>
      <c r="RG8" s="395"/>
      <c r="RH8" s="395"/>
      <c r="RI8" s="395"/>
      <c r="RJ8" s="395"/>
      <c r="RK8" s="395"/>
      <c r="RL8" s="395"/>
      <c r="RM8" s="395"/>
      <c r="RN8" s="395"/>
      <c r="RO8" s="395"/>
      <c r="RP8" s="395"/>
      <c r="RQ8" s="395"/>
      <c r="RR8" s="395"/>
      <c r="RS8" s="395"/>
      <c r="RT8" s="395"/>
      <c r="RU8" s="395"/>
      <c r="RV8" s="395"/>
      <c r="RW8" s="395"/>
      <c r="RX8" s="395"/>
      <c r="RY8" s="395"/>
      <c r="RZ8" s="395"/>
      <c r="SA8" s="395"/>
      <c r="SB8" s="395"/>
      <c r="SC8" s="395"/>
      <c r="SD8" s="395"/>
      <c r="SE8" s="395"/>
      <c r="SF8" s="395"/>
      <c r="SG8" s="395"/>
      <c r="SH8" s="395"/>
      <c r="SI8" s="395"/>
      <c r="SJ8" s="395"/>
      <c r="SK8" s="395"/>
      <c r="SL8" s="395"/>
      <c r="SM8" s="395"/>
      <c r="SN8" s="395"/>
      <c r="SO8" s="395"/>
      <c r="SP8" s="395"/>
      <c r="SQ8" s="395"/>
      <c r="SR8" s="395"/>
      <c r="SS8" s="395"/>
      <c r="ST8" s="395"/>
      <c r="SU8" s="395"/>
      <c r="SV8" s="395"/>
      <c r="SW8" s="395"/>
      <c r="SX8" s="395"/>
      <c r="SY8" s="395"/>
      <c r="SZ8" s="395"/>
      <c r="TA8" s="395"/>
      <c r="TB8" s="395"/>
      <c r="TC8" s="395"/>
      <c r="TD8" s="395"/>
      <c r="TE8" s="395"/>
      <c r="TF8" s="395"/>
      <c r="TG8" s="395"/>
      <c r="TH8" s="395"/>
      <c r="TI8" s="395"/>
      <c r="TJ8" s="395"/>
      <c r="TK8" s="395"/>
      <c r="TL8" s="395"/>
      <c r="TM8" s="395"/>
      <c r="TN8" s="395"/>
      <c r="TO8" s="395"/>
      <c r="TP8" s="395"/>
      <c r="TQ8" s="395"/>
      <c r="TR8" s="395"/>
      <c r="TS8" s="395"/>
      <c r="TT8" s="395"/>
      <c r="TU8" s="395"/>
      <c r="TV8" s="395"/>
      <c r="TW8" s="395"/>
      <c r="TX8" s="395"/>
      <c r="TY8" s="395"/>
      <c r="TZ8" s="395"/>
      <c r="UA8" s="395"/>
      <c r="UB8" s="395"/>
      <c r="UC8" s="395"/>
      <c r="UD8" s="395"/>
      <c r="UE8" s="395"/>
      <c r="UF8" s="395"/>
      <c r="UG8" s="395"/>
      <c r="UH8" s="395"/>
      <c r="UI8" s="395"/>
      <c r="UJ8" s="395"/>
      <c r="UK8" s="395"/>
      <c r="UL8" s="395"/>
      <c r="UM8" s="395"/>
      <c r="UN8" s="395"/>
      <c r="UO8" s="395"/>
      <c r="UP8" s="395"/>
      <c r="UQ8" s="395"/>
      <c r="UR8" s="395"/>
      <c r="US8" s="395"/>
      <c r="UT8" s="395"/>
      <c r="UU8" s="395"/>
      <c r="UV8" s="395"/>
      <c r="UW8" s="395"/>
      <c r="UX8" s="395"/>
      <c r="UY8" s="395"/>
      <c r="UZ8" s="395"/>
      <c r="VA8" s="395"/>
      <c r="VB8" s="395"/>
      <c r="VC8" s="395"/>
      <c r="VD8" s="395"/>
      <c r="VE8" s="395"/>
      <c r="VF8" s="395"/>
      <c r="VG8" s="395"/>
      <c r="VH8" s="395"/>
      <c r="VI8" s="395"/>
      <c r="VJ8" s="395"/>
      <c r="VK8" s="395"/>
      <c r="VL8" s="395"/>
      <c r="VM8" s="395"/>
      <c r="VN8" s="395"/>
      <c r="VO8" s="395"/>
      <c r="VP8" s="395"/>
      <c r="VQ8" s="395"/>
      <c r="VR8" s="395"/>
      <c r="VS8" s="395"/>
      <c r="VT8" s="395"/>
      <c r="VU8" s="395"/>
      <c r="VV8" s="395"/>
      <c r="VW8" s="395"/>
      <c r="VX8" s="395"/>
      <c r="VY8" s="395"/>
      <c r="VZ8" s="395"/>
      <c r="WA8" s="395"/>
      <c r="WB8" s="395"/>
      <c r="WC8" s="395"/>
      <c r="WD8" s="395"/>
      <c r="WE8" s="395"/>
      <c r="WF8" s="395"/>
      <c r="WG8" s="395"/>
      <c r="WH8" s="395"/>
      <c r="WI8" s="395"/>
      <c r="WJ8" s="395"/>
      <c r="WK8" s="395"/>
      <c r="WL8" s="395"/>
      <c r="WM8" s="395"/>
      <c r="WN8" s="395"/>
      <c r="WO8" s="395"/>
      <c r="WP8" s="395"/>
      <c r="WQ8" s="395"/>
      <c r="WR8" s="395"/>
      <c r="WS8" s="395"/>
      <c r="WT8" s="396"/>
    </row>
    <row r="9" spans="2:633" s="397" customFormat="1" ht="15" customHeight="1" x14ac:dyDescent="0.2">
      <c r="B9" s="843" t="s">
        <v>175</v>
      </c>
      <c r="C9" s="909" t="s">
        <v>13</v>
      </c>
      <c r="D9" s="910"/>
      <c r="E9" s="910"/>
      <c r="F9" s="910"/>
      <c r="G9" s="910"/>
      <c r="H9" s="910"/>
      <c r="I9" s="910"/>
      <c r="J9" s="910"/>
      <c r="K9" s="910"/>
      <c r="L9" s="910"/>
      <c r="M9" s="910"/>
      <c r="N9" s="911"/>
      <c r="O9" s="909" t="s">
        <v>15</v>
      </c>
      <c r="P9" s="910"/>
      <c r="Q9" s="910"/>
      <c r="R9" s="910"/>
      <c r="S9" s="910"/>
      <c r="T9" s="910"/>
      <c r="U9" s="910"/>
      <c r="V9" s="910"/>
      <c r="W9" s="910"/>
      <c r="X9" s="910"/>
      <c r="Y9" s="910"/>
      <c r="Z9" s="910"/>
      <c r="AA9" s="910"/>
      <c r="AB9" s="910"/>
      <c r="AC9" s="910"/>
      <c r="AD9" s="910"/>
      <c r="AE9" s="910"/>
      <c r="AF9" s="910"/>
      <c r="AG9" s="910"/>
      <c r="AH9" s="910"/>
      <c r="AI9" s="910"/>
      <c r="AJ9" s="910"/>
      <c r="AK9" s="910"/>
      <c r="AL9" s="910"/>
      <c r="AM9" s="910"/>
      <c r="AN9" s="910"/>
      <c r="AO9" s="910"/>
      <c r="AP9" s="910"/>
      <c r="AQ9" s="910"/>
      <c r="AR9" s="910"/>
      <c r="AS9" s="910"/>
      <c r="AT9" s="910"/>
      <c r="AU9" s="910"/>
      <c r="AV9" s="910"/>
      <c r="AW9" s="910"/>
      <c r="AX9" s="910"/>
      <c r="AY9" s="910"/>
      <c r="AZ9" s="910"/>
      <c r="BA9" s="910"/>
      <c r="BB9" s="910"/>
      <c r="BC9" s="910"/>
      <c r="BD9" s="910"/>
      <c r="BE9" s="910"/>
      <c r="BF9" s="910"/>
      <c r="BG9" s="910"/>
      <c r="BH9" s="910"/>
      <c r="BI9" s="910"/>
      <c r="BJ9" s="910"/>
      <c r="BK9" s="910"/>
      <c r="BL9" s="910"/>
      <c r="BM9" s="910"/>
      <c r="BN9" s="910"/>
      <c r="BO9" s="910"/>
      <c r="BP9" s="910"/>
      <c r="BQ9" s="910"/>
      <c r="BR9" s="910"/>
      <c r="BS9" s="910"/>
      <c r="BT9" s="910"/>
      <c r="BU9" s="910"/>
      <c r="BV9" s="910"/>
      <c r="BW9" s="910"/>
      <c r="BX9" s="910"/>
      <c r="BY9" s="910"/>
      <c r="BZ9" s="910"/>
      <c r="CA9" s="910" t="s">
        <v>17</v>
      </c>
      <c r="CB9" s="910"/>
      <c r="CC9" s="910"/>
      <c r="CD9" s="910"/>
      <c r="CE9" s="910"/>
      <c r="CF9" s="910"/>
      <c r="CG9" s="910"/>
      <c r="CH9" s="910"/>
      <c r="CI9" s="909" t="s">
        <v>94</v>
      </c>
      <c r="CJ9" s="910"/>
      <c r="CK9" s="910"/>
      <c r="CL9" s="910"/>
      <c r="CM9" s="910"/>
      <c r="CN9" s="910"/>
      <c r="CO9" s="910"/>
      <c r="CP9" s="910"/>
      <c r="CQ9" s="910"/>
      <c r="CR9" s="910"/>
      <c r="CS9" s="910"/>
      <c r="CT9" s="910"/>
      <c r="CU9" s="910"/>
      <c r="CV9" s="910"/>
      <c r="CW9" s="910"/>
      <c r="CX9" s="910"/>
      <c r="CY9" s="910"/>
      <c r="CZ9" s="910"/>
      <c r="DA9" s="910"/>
      <c r="DB9" s="910"/>
      <c r="DC9" s="910"/>
      <c r="DD9" s="910"/>
      <c r="DE9" s="910"/>
      <c r="DF9" s="910"/>
      <c r="DG9" s="910"/>
      <c r="DH9" s="910"/>
      <c r="DI9" s="910"/>
      <c r="DJ9" s="910"/>
      <c r="DK9" s="910"/>
      <c r="DL9" s="910"/>
      <c r="DM9" s="910"/>
      <c r="DN9" s="910"/>
      <c r="DO9" s="910"/>
      <c r="DP9" s="910"/>
      <c r="DQ9" s="910"/>
      <c r="DR9" s="911"/>
      <c r="DS9" s="906" t="s">
        <v>28</v>
      </c>
      <c r="DT9" s="906"/>
      <c r="DU9" s="906"/>
      <c r="DV9" s="906"/>
      <c r="DW9" s="906"/>
      <c r="DX9" s="906"/>
      <c r="DY9" s="906"/>
      <c r="DZ9" s="906"/>
      <c r="EA9" s="906"/>
      <c r="EB9" s="906"/>
      <c r="EC9" s="906"/>
      <c r="ED9" s="906"/>
      <c r="EE9" s="906"/>
      <c r="EF9" s="906"/>
      <c r="EG9" s="906"/>
      <c r="EH9" s="906"/>
      <c r="EI9" s="906" t="s">
        <v>22</v>
      </c>
      <c r="EJ9" s="906"/>
      <c r="EK9" s="906"/>
      <c r="EL9" s="906"/>
      <c r="EM9" s="906"/>
      <c r="EN9" s="906"/>
      <c r="EO9" s="906"/>
      <c r="EP9" s="906"/>
      <c r="EQ9" s="906"/>
      <c r="ER9" s="906"/>
      <c r="ES9" s="906"/>
      <c r="ET9" s="906"/>
      <c r="EU9" s="906" t="s">
        <v>19</v>
      </c>
      <c r="EV9" s="906"/>
      <c r="EW9" s="906"/>
      <c r="EX9" s="906"/>
      <c r="EY9" s="906"/>
      <c r="EZ9" s="906"/>
      <c r="FA9" s="906"/>
      <c r="FB9" s="906"/>
      <c r="FC9" s="906"/>
      <c r="FD9" s="906"/>
      <c r="FE9" s="906"/>
      <c r="FF9" s="906"/>
      <c r="FG9" s="906"/>
      <c r="FH9" s="906"/>
      <c r="FI9" s="906"/>
      <c r="FJ9" s="906"/>
      <c r="FK9" s="906" t="s">
        <v>26</v>
      </c>
      <c r="FL9" s="906"/>
      <c r="FM9" s="906"/>
      <c r="FN9" s="906"/>
      <c r="FO9" s="906"/>
      <c r="FP9" s="906"/>
      <c r="FQ9" s="906"/>
      <c r="FR9" s="906"/>
      <c r="FS9" s="909" t="s">
        <v>32</v>
      </c>
      <c r="FT9" s="910"/>
      <c r="FU9" s="910"/>
      <c r="FV9" s="910"/>
      <c r="FW9" s="906" t="s">
        <v>34</v>
      </c>
      <c r="FX9" s="906"/>
      <c r="FY9" s="906"/>
      <c r="FZ9" s="906"/>
      <c r="GA9" s="906"/>
      <c r="GB9" s="906"/>
      <c r="GC9" s="906"/>
      <c r="GD9" s="906"/>
      <c r="GE9" s="906"/>
      <c r="GF9" s="906"/>
      <c r="GG9" s="906"/>
      <c r="GH9" s="906"/>
      <c r="GI9" s="909" t="s">
        <v>36</v>
      </c>
      <c r="GJ9" s="910"/>
      <c r="GK9" s="910"/>
      <c r="GL9" s="910"/>
      <c r="GM9" s="910"/>
      <c r="GN9" s="910"/>
      <c r="GO9" s="910"/>
      <c r="GP9" s="910"/>
      <c r="GQ9" s="910"/>
      <c r="GR9" s="910"/>
      <c r="GS9" s="910"/>
      <c r="GT9" s="910"/>
      <c r="GU9" s="910"/>
      <c r="GV9" s="910"/>
      <c r="GW9" s="910"/>
      <c r="GX9" s="910"/>
      <c r="GY9" s="910"/>
      <c r="GZ9" s="910"/>
      <c r="HA9" s="910"/>
      <c r="HB9" s="910"/>
      <c r="HC9" s="910"/>
      <c r="HD9" s="910"/>
      <c r="HE9" s="910"/>
      <c r="HF9" s="910"/>
      <c r="HG9" s="910"/>
      <c r="HH9" s="910"/>
      <c r="HI9" s="910"/>
      <c r="HJ9" s="910"/>
      <c r="HK9" s="910"/>
      <c r="HL9" s="910"/>
      <c r="HM9" s="910"/>
      <c r="HN9" s="910"/>
      <c r="HO9" s="910"/>
      <c r="HP9" s="910"/>
      <c r="HQ9" s="910"/>
      <c r="HR9" s="910"/>
      <c r="HS9" s="910"/>
      <c r="HT9" s="910"/>
      <c r="HU9" s="910"/>
      <c r="HV9" s="910"/>
      <c r="HW9" s="910"/>
      <c r="HX9" s="910"/>
      <c r="HY9" s="910"/>
      <c r="HZ9" s="910"/>
      <c r="IA9" s="910"/>
      <c r="IB9" s="910"/>
      <c r="IC9" s="910"/>
      <c r="ID9" s="910"/>
      <c r="IE9" s="910"/>
      <c r="IF9" s="910"/>
      <c r="IG9" s="910"/>
      <c r="IH9" s="910"/>
      <c r="II9" s="910"/>
      <c r="IJ9" s="910"/>
      <c r="IK9" s="910"/>
      <c r="IL9" s="910"/>
      <c r="IM9" s="910"/>
      <c r="IN9" s="910"/>
      <c r="IO9" s="910"/>
      <c r="IP9" s="910"/>
      <c r="IQ9" s="910"/>
      <c r="IR9" s="910"/>
      <c r="IS9" s="910"/>
      <c r="IT9" s="910"/>
      <c r="IU9" s="910"/>
      <c r="IV9" s="910"/>
      <c r="IW9" s="910"/>
      <c r="IX9" s="910"/>
      <c r="IY9" s="910"/>
      <c r="IZ9" s="910"/>
      <c r="JA9" s="910"/>
      <c r="JB9" s="910"/>
      <c r="JC9" s="910"/>
      <c r="JD9" s="910"/>
      <c r="JE9" s="910"/>
      <c r="JF9" s="910"/>
      <c r="JG9" s="910"/>
      <c r="JH9" s="910"/>
      <c r="JI9" s="910"/>
      <c r="JJ9" s="911"/>
      <c r="JK9" s="906" t="s">
        <v>38</v>
      </c>
      <c r="JL9" s="906"/>
      <c r="JM9" s="906"/>
      <c r="JN9" s="906"/>
      <c r="JO9" s="906"/>
      <c r="JP9" s="906"/>
      <c r="JQ9" s="906"/>
      <c r="JR9" s="906"/>
      <c r="JS9" s="906"/>
      <c r="JT9" s="906"/>
      <c r="JU9" s="906"/>
      <c r="JV9" s="906"/>
      <c r="JW9" s="906"/>
      <c r="JX9" s="906"/>
      <c r="JY9" s="906"/>
      <c r="JZ9" s="906"/>
      <c r="KA9" s="906"/>
      <c r="KB9" s="906"/>
      <c r="KC9" s="906"/>
      <c r="KD9" s="906"/>
      <c r="KE9" s="906"/>
      <c r="KF9" s="906"/>
      <c r="KG9" s="906"/>
      <c r="KH9" s="906"/>
      <c r="KI9" s="906"/>
      <c r="KJ9" s="906"/>
      <c r="KK9" s="906"/>
      <c r="KL9" s="906"/>
      <c r="KM9" s="909" t="s">
        <v>40</v>
      </c>
      <c r="KN9" s="910"/>
      <c r="KO9" s="910"/>
      <c r="KP9" s="910"/>
      <c r="KQ9" s="910"/>
      <c r="KR9" s="910"/>
      <c r="KS9" s="910"/>
      <c r="KT9" s="911"/>
      <c r="KU9" s="909" t="s">
        <v>612</v>
      </c>
      <c r="KV9" s="910"/>
      <c r="KW9" s="910"/>
      <c r="KX9" s="910"/>
      <c r="KY9" s="910"/>
      <c r="KZ9" s="910"/>
      <c r="LA9" s="910"/>
      <c r="LB9" s="910"/>
      <c r="LC9" s="910"/>
      <c r="LD9" s="910"/>
      <c r="LE9" s="910"/>
      <c r="LF9" s="910"/>
      <c r="LG9" s="910"/>
      <c r="LH9" s="910"/>
      <c r="LI9" s="910"/>
      <c r="LJ9" s="910"/>
      <c r="LK9" s="910"/>
      <c r="LL9" s="910"/>
      <c r="LM9" s="910"/>
      <c r="LN9" s="910"/>
      <c r="LO9" s="910"/>
      <c r="LP9" s="910"/>
      <c r="LQ9" s="910"/>
      <c r="LR9" s="910"/>
      <c r="LS9" s="910"/>
      <c r="LT9" s="910"/>
      <c r="LU9" s="910"/>
      <c r="LV9" s="910"/>
      <c r="LW9" s="910"/>
      <c r="LX9" s="910"/>
      <c r="LY9" s="910"/>
      <c r="LZ9" s="911"/>
      <c r="MA9" s="906" t="s">
        <v>46</v>
      </c>
      <c r="MB9" s="906"/>
      <c r="MC9" s="906"/>
      <c r="MD9" s="906"/>
      <c r="ME9" s="906"/>
      <c r="MF9" s="906"/>
      <c r="MG9" s="906"/>
      <c r="MH9" s="906"/>
      <c r="MI9" s="906"/>
      <c r="MJ9" s="906"/>
      <c r="MK9" s="906"/>
      <c r="ML9" s="906"/>
      <c r="MM9" s="909" t="s">
        <v>48</v>
      </c>
      <c r="MN9" s="910"/>
      <c r="MO9" s="910"/>
      <c r="MP9" s="910"/>
      <c r="MQ9" s="910"/>
      <c r="MR9" s="910"/>
      <c r="MS9" s="910"/>
      <c r="MT9" s="911"/>
      <c r="MU9" s="813" t="s">
        <v>371</v>
      </c>
      <c r="MV9" s="814"/>
      <c r="MW9" s="814"/>
      <c r="MX9" s="814"/>
      <c r="MY9" s="814"/>
      <c r="MZ9" s="814"/>
      <c r="NA9" s="814"/>
      <c r="NB9" s="815"/>
      <c r="NC9" s="906" t="s">
        <v>96</v>
      </c>
      <c r="ND9" s="906"/>
      <c r="NE9" s="906"/>
      <c r="NF9" s="906"/>
      <c r="NG9" s="909" t="s">
        <v>102</v>
      </c>
      <c r="NH9" s="910"/>
      <c r="NI9" s="910"/>
      <c r="NJ9" s="910"/>
      <c r="NK9" s="910"/>
      <c r="NL9" s="910"/>
      <c r="NM9" s="910"/>
      <c r="NN9" s="910"/>
      <c r="NO9" s="910"/>
      <c r="NP9" s="910"/>
      <c r="NQ9" s="910"/>
      <c r="NR9" s="910"/>
      <c r="NS9" s="910"/>
      <c r="NT9" s="910"/>
      <c r="NU9" s="910"/>
      <c r="NV9" s="911"/>
      <c r="NW9" s="906" t="s">
        <v>52</v>
      </c>
      <c r="NX9" s="906"/>
      <c r="NY9" s="906"/>
      <c r="NZ9" s="906"/>
      <c r="OA9" s="906" t="s">
        <v>30</v>
      </c>
      <c r="OB9" s="906"/>
      <c r="OC9" s="906"/>
      <c r="OD9" s="906"/>
      <c r="OE9" s="906" t="s">
        <v>24</v>
      </c>
      <c r="OF9" s="906"/>
      <c r="OG9" s="906"/>
      <c r="OH9" s="906"/>
      <c r="OI9" s="906" t="s">
        <v>329</v>
      </c>
      <c r="OJ9" s="906"/>
      <c r="OK9" s="906"/>
      <c r="OL9" s="906"/>
      <c r="OM9" s="909" t="s">
        <v>100</v>
      </c>
      <c r="ON9" s="910"/>
      <c r="OO9" s="910"/>
      <c r="OP9" s="910"/>
      <c r="OQ9" s="910"/>
      <c r="OR9" s="910"/>
      <c r="OS9" s="910"/>
      <c r="OT9" s="911"/>
      <c r="OU9" s="909" t="s">
        <v>373</v>
      </c>
      <c r="OV9" s="910"/>
      <c r="OW9" s="910"/>
      <c r="OX9" s="910"/>
      <c r="OY9" s="910"/>
      <c r="OZ9" s="910"/>
      <c r="PA9" s="910"/>
      <c r="PB9" s="911"/>
      <c r="PC9" s="909" t="s">
        <v>50</v>
      </c>
      <c r="PD9" s="910"/>
      <c r="PE9" s="910"/>
      <c r="PF9" s="910"/>
      <c r="PG9" s="910"/>
      <c r="PH9" s="910"/>
      <c r="PI9" s="910"/>
      <c r="PJ9" s="911"/>
      <c r="PK9" s="906" t="s">
        <v>56</v>
      </c>
      <c r="PL9" s="906"/>
      <c r="PM9" s="906"/>
      <c r="PN9" s="906"/>
      <c r="PO9" s="906" t="s">
        <v>278</v>
      </c>
      <c r="PP9" s="906"/>
      <c r="PQ9" s="906"/>
      <c r="PR9" s="906"/>
      <c r="PS9" s="909" t="s">
        <v>62</v>
      </c>
      <c r="PT9" s="910"/>
      <c r="PU9" s="910"/>
      <c r="PV9" s="910"/>
      <c r="PW9" s="910"/>
      <c r="PX9" s="910"/>
      <c r="PY9" s="910"/>
      <c r="PZ9" s="910"/>
      <c r="QA9" s="910"/>
      <c r="QB9" s="910"/>
      <c r="QC9" s="910"/>
      <c r="QD9" s="910"/>
      <c r="QE9" s="910"/>
      <c r="QF9" s="910"/>
      <c r="QG9" s="910"/>
      <c r="QH9" s="911"/>
      <c r="QI9" s="909" t="s">
        <v>84</v>
      </c>
      <c r="QJ9" s="910"/>
      <c r="QK9" s="910"/>
      <c r="QL9" s="910"/>
      <c r="QM9" s="910"/>
      <c r="QN9" s="910"/>
      <c r="QO9" s="910"/>
      <c r="QP9" s="910"/>
      <c r="QQ9" s="910"/>
      <c r="QR9" s="910"/>
      <c r="QS9" s="910"/>
      <c r="QT9" s="910"/>
      <c r="QU9" s="910"/>
      <c r="QV9" s="910"/>
      <c r="QW9" s="910"/>
      <c r="QX9" s="911"/>
      <c r="QY9" s="909" t="s">
        <v>58</v>
      </c>
      <c r="QZ9" s="910"/>
      <c r="RA9" s="910"/>
      <c r="RB9" s="910"/>
      <c r="RC9" s="910"/>
      <c r="RD9" s="910"/>
      <c r="RE9" s="910"/>
      <c r="RF9" s="911"/>
      <c r="RG9" s="906" t="s">
        <v>613</v>
      </c>
      <c r="RH9" s="906"/>
      <c r="RI9" s="906"/>
      <c r="RJ9" s="906"/>
      <c r="RK9" s="906" t="s">
        <v>614</v>
      </c>
      <c r="RL9" s="906"/>
      <c r="RM9" s="906"/>
      <c r="RN9" s="906"/>
      <c r="RO9" s="906" t="s">
        <v>60</v>
      </c>
      <c r="RP9" s="906"/>
      <c r="RQ9" s="906"/>
      <c r="RR9" s="906"/>
      <c r="RS9" s="906" t="s">
        <v>42</v>
      </c>
      <c r="RT9" s="906"/>
      <c r="RU9" s="906"/>
      <c r="RV9" s="906"/>
      <c r="RW9" s="909" t="s">
        <v>54</v>
      </c>
      <c r="RX9" s="910"/>
      <c r="RY9" s="910"/>
      <c r="RZ9" s="910"/>
      <c r="SA9" s="910"/>
      <c r="SB9" s="910"/>
      <c r="SC9" s="910"/>
      <c r="SD9" s="910"/>
      <c r="SE9" s="910"/>
      <c r="SF9" s="910"/>
      <c r="SG9" s="910"/>
      <c r="SH9" s="910"/>
      <c r="SI9" s="910"/>
      <c r="SJ9" s="910"/>
      <c r="SK9" s="910"/>
      <c r="SL9" s="911"/>
      <c r="SM9" s="906" t="s">
        <v>64</v>
      </c>
      <c r="SN9" s="906"/>
      <c r="SO9" s="906"/>
      <c r="SP9" s="906"/>
      <c r="SQ9" s="906" t="s">
        <v>88</v>
      </c>
      <c r="SR9" s="906"/>
      <c r="SS9" s="906"/>
      <c r="ST9" s="906"/>
      <c r="SU9" s="909" t="s">
        <v>106</v>
      </c>
      <c r="SV9" s="910"/>
      <c r="SW9" s="910"/>
      <c r="SX9" s="911"/>
      <c r="SY9" s="909" t="s">
        <v>108</v>
      </c>
      <c r="SZ9" s="910"/>
      <c r="TA9" s="910"/>
      <c r="TB9" s="911"/>
      <c r="TC9" s="909" t="s">
        <v>110</v>
      </c>
      <c r="TD9" s="910"/>
      <c r="TE9" s="910"/>
      <c r="TF9" s="911"/>
      <c r="TG9" s="909" t="s">
        <v>112</v>
      </c>
      <c r="TH9" s="910"/>
      <c r="TI9" s="910"/>
      <c r="TJ9" s="911"/>
      <c r="TK9" s="909" t="s">
        <v>114</v>
      </c>
      <c r="TL9" s="910"/>
      <c r="TM9" s="910"/>
      <c r="TN9" s="911"/>
      <c r="TO9" s="829" t="s">
        <v>116</v>
      </c>
      <c r="TP9" s="831"/>
      <c r="TQ9" s="831"/>
      <c r="TR9" s="830"/>
      <c r="TS9" s="829" t="s">
        <v>279</v>
      </c>
      <c r="TT9" s="831"/>
      <c r="TU9" s="831"/>
      <c r="TV9" s="830"/>
      <c r="TW9" s="829" t="s">
        <v>122</v>
      </c>
      <c r="TX9" s="831"/>
      <c r="TY9" s="831"/>
      <c r="TZ9" s="830"/>
      <c r="UA9" s="909" t="s">
        <v>120</v>
      </c>
      <c r="UB9" s="910"/>
      <c r="UC9" s="910"/>
      <c r="UD9" s="911"/>
      <c r="UE9" s="909" t="s">
        <v>124</v>
      </c>
      <c r="UF9" s="910"/>
      <c r="UG9" s="910"/>
      <c r="UH9" s="910"/>
      <c r="UI9" s="910"/>
      <c r="UJ9" s="910"/>
      <c r="UK9" s="910"/>
      <c r="UL9" s="911"/>
      <c r="UM9" s="829" t="s">
        <v>126</v>
      </c>
      <c r="UN9" s="831"/>
      <c r="UO9" s="831"/>
      <c r="UP9" s="830"/>
      <c r="UQ9" s="829" t="s">
        <v>349</v>
      </c>
      <c r="UR9" s="831"/>
      <c r="US9" s="831"/>
      <c r="UT9" s="831"/>
      <c r="UU9" s="831"/>
      <c r="UV9" s="831"/>
      <c r="UW9" s="831"/>
      <c r="UX9" s="830"/>
      <c r="UY9" s="906" t="s">
        <v>68</v>
      </c>
      <c r="UZ9" s="906"/>
      <c r="VA9" s="906"/>
      <c r="VB9" s="906"/>
      <c r="VC9" s="906" t="s">
        <v>615</v>
      </c>
      <c r="VD9" s="906"/>
      <c r="VE9" s="906"/>
      <c r="VF9" s="906"/>
      <c r="VG9" s="906" t="s">
        <v>72</v>
      </c>
      <c r="VH9" s="906"/>
      <c r="VI9" s="906"/>
      <c r="VJ9" s="906"/>
      <c r="VK9" s="906" t="s">
        <v>74</v>
      </c>
      <c r="VL9" s="906"/>
      <c r="VM9" s="906"/>
      <c r="VN9" s="906"/>
      <c r="VO9" s="906" t="s">
        <v>86</v>
      </c>
      <c r="VP9" s="906"/>
      <c r="VQ9" s="906"/>
      <c r="VR9" s="906"/>
      <c r="VS9" s="909" t="s">
        <v>379</v>
      </c>
      <c r="VT9" s="910"/>
      <c r="VU9" s="910"/>
      <c r="VV9" s="911"/>
      <c r="VW9" s="906" t="s">
        <v>80</v>
      </c>
      <c r="VX9" s="906"/>
      <c r="VY9" s="906"/>
      <c r="VZ9" s="906"/>
      <c r="WA9" s="906" t="s">
        <v>616</v>
      </c>
      <c r="WB9" s="906"/>
      <c r="WC9" s="906"/>
      <c r="WD9" s="906"/>
      <c r="WE9" s="906" t="s">
        <v>617</v>
      </c>
      <c r="WF9" s="906"/>
      <c r="WG9" s="906"/>
      <c r="WH9" s="906"/>
      <c r="WI9" s="906" t="s">
        <v>618</v>
      </c>
      <c r="WJ9" s="906"/>
      <c r="WK9" s="906"/>
      <c r="WL9" s="906"/>
      <c r="WM9" s="906" t="s">
        <v>619</v>
      </c>
      <c r="WN9" s="906"/>
      <c r="WO9" s="906"/>
      <c r="WP9" s="906"/>
      <c r="WQ9" s="906"/>
      <c r="WR9" s="906"/>
      <c r="WS9" s="906"/>
      <c r="WT9" s="906"/>
      <c r="XB9" s="907" t="s">
        <v>175</v>
      </c>
      <c r="XC9" s="903" t="s">
        <v>620</v>
      </c>
      <c r="XD9" s="903" t="s">
        <v>621</v>
      </c>
      <c r="XE9" s="903" t="s">
        <v>622</v>
      </c>
      <c r="XF9" s="903" t="s">
        <v>623</v>
      </c>
      <c r="XG9" s="903" t="s">
        <v>624</v>
      </c>
      <c r="XH9" s="903" t="s">
        <v>625</v>
      </c>
    </row>
    <row r="10" spans="2:633" s="194" customFormat="1" ht="27" customHeight="1" x14ac:dyDescent="0.2">
      <c r="B10" s="843"/>
      <c r="C10" s="899" t="s">
        <v>326</v>
      </c>
      <c r="D10" s="899"/>
      <c r="E10" s="899"/>
      <c r="F10" s="899"/>
      <c r="G10" s="899" t="s">
        <v>327</v>
      </c>
      <c r="H10" s="899"/>
      <c r="I10" s="899"/>
      <c r="J10" s="899"/>
      <c r="K10" s="905" t="s">
        <v>393</v>
      </c>
      <c r="L10" s="905"/>
      <c r="M10" s="905"/>
      <c r="N10" s="905"/>
      <c r="O10" s="899" t="s">
        <v>309</v>
      </c>
      <c r="P10" s="899"/>
      <c r="Q10" s="899"/>
      <c r="R10" s="899"/>
      <c r="S10" s="899" t="s">
        <v>310</v>
      </c>
      <c r="T10" s="899"/>
      <c r="U10" s="899"/>
      <c r="V10" s="899"/>
      <c r="W10" s="899" t="s">
        <v>311</v>
      </c>
      <c r="X10" s="899"/>
      <c r="Y10" s="899"/>
      <c r="Z10" s="899"/>
      <c r="AA10" s="899" t="s">
        <v>312</v>
      </c>
      <c r="AB10" s="899"/>
      <c r="AC10" s="899"/>
      <c r="AD10" s="899"/>
      <c r="AE10" s="899" t="s">
        <v>313</v>
      </c>
      <c r="AF10" s="899"/>
      <c r="AG10" s="899"/>
      <c r="AH10" s="899"/>
      <c r="AI10" s="900" t="s">
        <v>247</v>
      </c>
      <c r="AJ10" s="901"/>
      <c r="AK10" s="901"/>
      <c r="AL10" s="902"/>
      <c r="AM10" s="899" t="s">
        <v>626</v>
      </c>
      <c r="AN10" s="899"/>
      <c r="AO10" s="899"/>
      <c r="AP10" s="899"/>
      <c r="AQ10" s="899" t="s">
        <v>627</v>
      </c>
      <c r="AR10" s="899"/>
      <c r="AS10" s="899"/>
      <c r="AT10" s="899"/>
      <c r="AU10" s="899" t="s">
        <v>628</v>
      </c>
      <c r="AV10" s="899"/>
      <c r="AW10" s="899"/>
      <c r="AX10" s="899"/>
      <c r="AY10" s="899" t="s">
        <v>629</v>
      </c>
      <c r="AZ10" s="899"/>
      <c r="BA10" s="899"/>
      <c r="BB10" s="899"/>
      <c r="BC10" s="899" t="s">
        <v>630</v>
      </c>
      <c r="BD10" s="899"/>
      <c r="BE10" s="899"/>
      <c r="BF10" s="899"/>
      <c r="BG10" s="899" t="s">
        <v>631</v>
      </c>
      <c r="BH10" s="899"/>
      <c r="BI10" s="899"/>
      <c r="BJ10" s="899"/>
      <c r="BK10" s="899" t="s">
        <v>632</v>
      </c>
      <c r="BL10" s="899"/>
      <c r="BM10" s="899"/>
      <c r="BN10" s="899"/>
      <c r="BO10" s="900" t="s">
        <v>248</v>
      </c>
      <c r="BP10" s="901"/>
      <c r="BQ10" s="901"/>
      <c r="BR10" s="902"/>
      <c r="BS10" s="900" t="s">
        <v>249</v>
      </c>
      <c r="BT10" s="901"/>
      <c r="BU10" s="901"/>
      <c r="BV10" s="902"/>
      <c r="BW10" s="900" t="s">
        <v>633</v>
      </c>
      <c r="BX10" s="901"/>
      <c r="BY10" s="901"/>
      <c r="BZ10" s="902"/>
      <c r="CA10" s="899" t="s">
        <v>307</v>
      </c>
      <c r="CB10" s="899"/>
      <c r="CC10" s="899"/>
      <c r="CD10" s="899"/>
      <c r="CE10" s="899" t="s">
        <v>634</v>
      </c>
      <c r="CF10" s="899"/>
      <c r="CG10" s="899"/>
      <c r="CH10" s="899"/>
      <c r="CI10" s="899" t="s">
        <v>333</v>
      </c>
      <c r="CJ10" s="899"/>
      <c r="CK10" s="899"/>
      <c r="CL10" s="899"/>
      <c r="CM10" s="899" t="s">
        <v>334</v>
      </c>
      <c r="CN10" s="899"/>
      <c r="CO10" s="899"/>
      <c r="CP10" s="899"/>
      <c r="CQ10" s="899" t="s">
        <v>335</v>
      </c>
      <c r="CR10" s="899"/>
      <c r="CS10" s="899"/>
      <c r="CT10" s="899"/>
      <c r="CU10" s="899" t="s">
        <v>336</v>
      </c>
      <c r="CV10" s="899"/>
      <c r="CW10" s="899"/>
      <c r="CX10" s="899"/>
      <c r="CY10" s="899" t="s">
        <v>337</v>
      </c>
      <c r="CZ10" s="899"/>
      <c r="DA10" s="899"/>
      <c r="DB10" s="899"/>
      <c r="DC10" s="899" t="s">
        <v>339</v>
      </c>
      <c r="DD10" s="899"/>
      <c r="DE10" s="899"/>
      <c r="DF10" s="899"/>
      <c r="DG10" s="899" t="s">
        <v>340</v>
      </c>
      <c r="DH10" s="899"/>
      <c r="DI10" s="899"/>
      <c r="DJ10" s="899"/>
      <c r="DK10" s="899" t="s">
        <v>341</v>
      </c>
      <c r="DL10" s="899"/>
      <c r="DM10" s="899"/>
      <c r="DN10" s="899"/>
      <c r="DO10" s="899" t="s">
        <v>342</v>
      </c>
      <c r="DP10" s="899"/>
      <c r="DQ10" s="899"/>
      <c r="DR10" s="899"/>
      <c r="DS10" s="899" t="s">
        <v>635</v>
      </c>
      <c r="DT10" s="899"/>
      <c r="DU10" s="899"/>
      <c r="DV10" s="899"/>
      <c r="DW10" s="899" t="s">
        <v>636</v>
      </c>
      <c r="DX10" s="899"/>
      <c r="DY10" s="899"/>
      <c r="DZ10" s="899"/>
      <c r="EA10" s="899" t="s">
        <v>637</v>
      </c>
      <c r="EB10" s="899"/>
      <c r="EC10" s="899"/>
      <c r="ED10" s="899"/>
      <c r="EE10" s="899" t="s">
        <v>638</v>
      </c>
      <c r="EF10" s="899"/>
      <c r="EG10" s="899"/>
      <c r="EH10" s="899"/>
      <c r="EI10" s="899" t="s">
        <v>639</v>
      </c>
      <c r="EJ10" s="899"/>
      <c r="EK10" s="899"/>
      <c r="EL10" s="899"/>
      <c r="EM10" s="899" t="s">
        <v>640</v>
      </c>
      <c r="EN10" s="899"/>
      <c r="EO10" s="899"/>
      <c r="EP10" s="899"/>
      <c r="EQ10" s="899" t="s">
        <v>641</v>
      </c>
      <c r="ER10" s="899"/>
      <c r="ES10" s="899"/>
      <c r="ET10" s="899"/>
      <c r="EU10" s="899" t="s">
        <v>642</v>
      </c>
      <c r="EV10" s="899"/>
      <c r="EW10" s="899"/>
      <c r="EX10" s="899"/>
      <c r="EY10" s="899" t="s">
        <v>321</v>
      </c>
      <c r="EZ10" s="899"/>
      <c r="FA10" s="899"/>
      <c r="FB10" s="899"/>
      <c r="FC10" s="899" t="s">
        <v>643</v>
      </c>
      <c r="FD10" s="899"/>
      <c r="FE10" s="899"/>
      <c r="FF10" s="899"/>
      <c r="FG10" s="899" t="s">
        <v>226</v>
      </c>
      <c r="FH10" s="899"/>
      <c r="FI10" s="899"/>
      <c r="FJ10" s="899"/>
      <c r="FK10" s="899" t="s">
        <v>644</v>
      </c>
      <c r="FL10" s="899"/>
      <c r="FM10" s="899"/>
      <c r="FN10" s="899"/>
      <c r="FO10" s="899" t="s">
        <v>645</v>
      </c>
      <c r="FP10" s="899"/>
      <c r="FQ10" s="899"/>
      <c r="FR10" s="899"/>
      <c r="FS10" s="899" t="s">
        <v>319</v>
      </c>
      <c r="FT10" s="899"/>
      <c r="FU10" s="899"/>
      <c r="FV10" s="899"/>
      <c r="FW10" s="899" t="s">
        <v>324</v>
      </c>
      <c r="FX10" s="899"/>
      <c r="FY10" s="899"/>
      <c r="FZ10" s="899"/>
      <c r="GA10" s="899" t="s">
        <v>325</v>
      </c>
      <c r="GB10" s="899"/>
      <c r="GC10" s="899"/>
      <c r="GD10" s="899"/>
      <c r="GE10" s="899" t="s">
        <v>646</v>
      </c>
      <c r="GF10" s="899"/>
      <c r="GG10" s="899"/>
      <c r="GH10" s="899"/>
      <c r="GI10" s="899" t="s">
        <v>328</v>
      </c>
      <c r="GJ10" s="899"/>
      <c r="GK10" s="899"/>
      <c r="GL10" s="899"/>
      <c r="GM10" s="899" t="s">
        <v>647</v>
      </c>
      <c r="GN10" s="899"/>
      <c r="GO10" s="899"/>
      <c r="GP10" s="899"/>
      <c r="GQ10" s="899" t="s">
        <v>648</v>
      </c>
      <c r="GR10" s="899"/>
      <c r="GS10" s="899"/>
      <c r="GT10" s="899"/>
      <c r="GU10" s="899"/>
      <c r="GV10" s="899"/>
      <c r="GW10" s="899"/>
      <c r="GX10" s="899"/>
      <c r="GY10" s="899"/>
      <c r="GZ10" s="899"/>
      <c r="HA10" s="899"/>
      <c r="HB10" s="899"/>
      <c r="HC10" s="900" t="s">
        <v>649</v>
      </c>
      <c r="HD10" s="901"/>
      <c r="HE10" s="901"/>
      <c r="HF10" s="902"/>
      <c r="HG10" s="899" t="s">
        <v>650</v>
      </c>
      <c r="HH10" s="899"/>
      <c r="HI10" s="899"/>
      <c r="HJ10" s="899"/>
      <c r="HK10" s="899" t="s">
        <v>651</v>
      </c>
      <c r="HL10" s="899"/>
      <c r="HM10" s="899"/>
      <c r="HN10" s="899"/>
      <c r="HO10" s="899" t="s">
        <v>652</v>
      </c>
      <c r="HP10" s="899"/>
      <c r="HQ10" s="899"/>
      <c r="HR10" s="899"/>
      <c r="HS10" s="900" t="s">
        <v>417</v>
      </c>
      <c r="HT10" s="901"/>
      <c r="HU10" s="901"/>
      <c r="HV10" s="902"/>
      <c r="HW10" s="900" t="s">
        <v>418</v>
      </c>
      <c r="HX10" s="901"/>
      <c r="HY10" s="901"/>
      <c r="HZ10" s="902"/>
      <c r="IA10" s="900" t="s">
        <v>419</v>
      </c>
      <c r="IB10" s="901"/>
      <c r="IC10" s="901"/>
      <c r="ID10" s="902"/>
      <c r="IE10" s="899" t="s">
        <v>653</v>
      </c>
      <c r="IF10" s="899"/>
      <c r="IG10" s="899"/>
      <c r="IH10" s="899"/>
      <c r="II10" s="899" t="s">
        <v>654</v>
      </c>
      <c r="IJ10" s="899"/>
      <c r="IK10" s="899"/>
      <c r="IL10" s="899"/>
      <c r="IM10" s="900" t="s">
        <v>655</v>
      </c>
      <c r="IN10" s="901"/>
      <c r="IO10" s="901"/>
      <c r="IP10" s="901"/>
      <c r="IQ10" s="899" t="s">
        <v>656</v>
      </c>
      <c r="IR10" s="899"/>
      <c r="IS10" s="899"/>
      <c r="IT10" s="899"/>
      <c r="IU10" s="900" t="s">
        <v>262</v>
      </c>
      <c r="IV10" s="901"/>
      <c r="IW10" s="901"/>
      <c r="IX10" s="902"/>
      <c r="IY10" s="900" t="s">
        <v>263</v>
      </c>
      <c r="IZ10" s="901"/>
      <c r="JA10" s="901"/>
      <c r="JB10" s="902"/>
      <c r="JC10" s="900" t="s">
        <v>265</v>
      </c>
      <c r="JD10" s="901"/>
      <c r="JE10" s="901"/>
      <c r="JF10" s="902"/>
      <c r="JG10" s="900" t="s">
        <v>264</v>
      </c>
      <c r="JH10" s="901"/>
      <c r="JI10" s="901"/>
      <c r="JJ10" s="902"/>
      <c r="JK10" s="899" t="s">
        <v>657</v>
      </c>
      <c r="JL10" s="899"/>
      <c r="JM10" s="899"/>
      <c r="JN10" s="899"/>
      <c r="JO10" s="899" t="s">
        <v>658</v>
      </c>
      <c r="JP10" s="899"/>
      <c r="JQ10" s="899"/>
      <c r="JR10" s="899"/>
      <c r="JS10" s="899" t="s">
        <v>659</v>
      </c>
      <c r="JT10" s="899"/>
      <c r="JU10" s="899"/>
      <c r="JV10" s="899"/>
      <c r="JW10" s="899" t="s">
        <v>660</v>
      </c>
      <c r="JX10" s="899"/>
      <c r="JY10" s="899"/>
      <c r="JZ10" s="899"/>
      <c r="KA10" s="899" t="s">
        <v>427</v>
      </c>
      <c r="KB10" s="899"/>
      <c r="KC10" s="899"/>
      <c r="KD10" s="899"/>
      <c r="KE10" s="899" t="s">
        <v>661</v>
      </c>
      <c r="KF10" s="899"/>
      <c r="KG10" s="899"/>
      <c r="KH10" s="899"/>
      <c r="KI10" s="899" t="s">
        <v>662</v>
      </c>
      <c r="KJ10" s="899"/>
      <c r="KK10" s="899"/>
      <c r="KL10" s="899"/>
      <c r="KM10" s="899" t="s">
        <v>40</v>
      </c>
      <c r="KN10" s="899"/>
      <c r="KO10" s="899"/>
      <c r="KP10" s="899"/>
      <c r="KQ10" s="899" t="s">
        <v>255</v>
      </c>
      <c r="KR10" s="899"/>
      <c r="KS10" s="899"/>
      <c r="KT10" s="899"/>
      <c r="KU10" s="899" t="s">
        <v>663</v>
      </c>
      <c r="KV10" s="899"/>
      <c r="KW10" s="899"/>
      <c r="KX10" s="899"/>
      <c r="KY10" s="899" t="s">
        <v>664</v>
      </c>
      <c r="KZ10" s="899"/>
      <c r="LA10" s="899"/>
      <c r="LB10" s="899"/>
      <c r="LC10" s="899" t="s">
        <v>665</v>
      </c>
      <c r="LD10" s="899"/>
      <c r="LE10" s="899"/>
      <c r="LF10" s="899"/>
      <c r="LG10" s="899" t="s">
        <v>666</v>
      </c>
      <c r="LH10" s="899"/>
      <c r="LI10" s="899"/>
      <c r="LJ10" s="899"/>
      <c r="LK10" s="899" t="s">
        <v>667</v>
      </c>
      <c r="LL10" s="899"/>
      <c r="LM10" s="899"/>
      <c r="LN10" s="899"/>
      <c r="LO10" s="899" t="s">
        <v>668</v>
      </c>
      <c r="LP10" s="899"/>
      <c r="LQ10" s="899"/>
      <c r="LR10" s="899"/>
      <c r="LS10" s="899" t="s">
        <v>346</v>
      </c>
      <c r="LT10" s="899"/>
      <c r="LU10" s="899"/>
      <c r="LV10" s="899"/>
      <c r="LW10" s="899" t="s">
        <v>347</v>
      </c>
      <c r="LX10" s="899"/>
      <c r="LY10" s="899"/>
      <c r="LZ10" s="899"/>
      <c r="MA10" s="899" t="s">
        <v>669</v>
      </c>
      <c r="MB10" s="899"/>
      <c r="MC10" s="899"/>
      <c r="MD10" s="899"/>
      <c r="ME10" s="899" t="s">
        <v>670</v>
      </c>
      <c r="MF10" s="899"/>
      <c r="MG10" s="899"/>
      <c r="MH10" s="899"/>
      <c r="MI10" s="899" t="s">
        <v>671</v>
      </c>
      <c r="MJ10" s="899"/>
      <c r="MK10" s="899"/>
      <c r="ML10" s="899"/>
      <c r="MM10" s="899" t="s">
        <v>440</v>
      </c>
      <c r="MN10" s="899"/>
      <c r="MO10" s="899"/>
      <c r="MP10" s="899"/>
      <c r="MQ10" s="899" t="s">
        <v>440</v>
      </c>
      <c r="MR10" s="899"/>
      <c r="MS10" s="899"/>
      <c r="MT10" s="899"/>
      <c r="MU10" s="899" t="s">
        <v>442</v>
      </c>
      <c r="MV10" s="899"/>
      <c r="MW10" s="899"/>
      <c r="MX10" s="899"/>
      <c r="MY10" s="899" t="s">
        <v>443</v>
      </c>
      <c r="MZ10" s="899"/>
      <c r="NA10" s="899"/>
      <c r="NB10" s="899"/>
      <c r="NC10" s="899" t="s">
        <v>672</v>
      </c>
      <c r="ND10" s="899"/>
      <c r="NE10" s="899"/>
      <c r="NF10" s="899"/>
      <c r="NG10" s="899" t="s">
        <v>445</v>
      </c>
      <c r="NH10" s="899"/>
      <c r="NI10" s="899"/>
      <c r="NJ10" s="899"/>
      <c r="NK10" s="899" t="s">
        <v>673</v>
      </c>
      <c r="NL10" s="899"/>
      <c r="NM10" s="899"/>
      <c r="NN10" s="899"/>
      <c r="NO10" s="899" t="s">
        <v>447</v>
      </c>
      <c r="NP10" s="899"/>
      <c r="NQ10" s="899"/>
      <c r="NR10" s="899"/>
      <c r="NS10" s="899" t="s">
        <v>448</v>
      </c>
      <c r="NT10" s="899"/>
      <c r="NU10" s="899"/>
      <c r="NV10" s="899"/>
      <c r="NW10" s="899" t="s">
        <v>306</v>
      </c>
      <c r="NX10" s="899"/>
      <c r="NY10" s="899"/>
      <c r="NZ10" s="899"/>
      <c r="OA10" s="899" t="s">
        <v>318</v>
      </c>
      <c r="OB10" s="899"/>
      <c r="OC10" s="899"/>
      <c r="OD10" s="899"/>
      <c r="OE10" s="899" t="s">
        <v>24</v>
      </c>
      <c r="OF10" s="899"/>
      <c r="OG10" s="899"/>
      <c r="OH10" s="899"/>
      <c r="OI10" s="899" t="s">
        <v>674</v>
      </c>
      <c r="OJ10" s="899"/>
      <c r="OK10" s="899"/>
      <c r="OL10" s="899"/>
      <c r="OM10" s="899" t="s">
        <v>343</v>
      </c>
      <c r="ON10" s="899"/>
      <c r="OO10" s="899"/>
      <c r="OP10" s="899"/>
      <c r="OQ10" s="899" t="s">
        <v>344</v>
      </c>
      <c r="OR10" s="899"/>
      <c r="OS10" s="899"/>
      <c r="OT10" s="899"/>
      <c r="OU10" s="899" t="s">
        <v>449</v>
      </c>
      <c r="OV10" s="899"/>
      <c r="OW10" s="899"/>
      <c r="OX10" s="899"/>
      <c r="OY10" s="899" t="s">
        <v>450</v>
      </c>
      <c r="OZ10" s="899"/>
      <c r="PA10" s="899"/>
      <c r="PB10" s="899"/>
      <c r="PC10" s="899" t="s">
        <v>675</v>
      </c>
      <c r="PD10" s="899"/>
      <c r="PE10" s="899"/>
      <c r="PF10" s="899"/>
      <c r="PG10" s="899" t="s">
        <v>676</v>
      </c>
      <c r="PH10" s="899"/>
      <c r="PI10" s="899"/>
      <c r="PJ10" s="899"/>
      <c r="PK10" s="899" t="s">
        <v>224</v>
      </c>
      <c r="PL10" s="899"/>
      <c r="PM10" s="899"/>
      <c r="PN10" s="899"/>
      <c r="PO10" s="899" t="s">
        <v>283</v>
      </c>
      <c r="PP10" s="899"/>
      <c r="PQ10" s="899"/>
      <c r="PR10" s="899"/>
      <c r="PS10" s="899" t="s">
        <v>220</v>
      </c>
      <c r="PT10" s="899"/>
      <c r="PU10" s="899"/>
      <c r="PV10" s="899"/>
      <c r="PW10" s="899" t="s">
        <v>221</v>
      </c>
      <c r="PX10" s="899"/>
      <c r="PY10" s="899"/>
      <c r="PZ10" s="899"/>
      <c r="QA10" s="899" t="s">
        <v>222</v>
      </c>
      <c r="QB10" s="899"/>
      <c r="QC10" s="899"/>
      <c r="QD10" s="899"/>
      <c r="QE10" s="899" t="s">
        <v>223</v>
      </c>
      <c r="QF10" s="899"/>
      <c r="QG10" s="899"/>
      <c r="QH10" s="899"/>
      <c r="QI10" s="899" t="s">
        <v>227</v>
      </c>
      <c r="QJ10" s="899"/>
      <c r="QK10" s="899"/>
      <c r="QL10" s="899"/>
      <c r="QM10" s="899" t="s">
        <v>228</v>
      </c>
      <c r="QN10" s="899"/>
      <c r="QO10" s="899"/>
      <c r="QP10" s="899"/>
      <c r="QQ10" s="899" t="s">
        <v>677</v>
      </c>
      <c r="QR10" s="899"/>
      <c r="QS10" s="899"/>
      <c r="QT10" s="899"/>
      <c r="QU10" s="899" t="s">
        <v>678</v>
      </c>
      <c r="QV10" s="899"/>
      <c r="QW10" s="899"/>
      <c r="QX10" s="899"/>
      <c r="QY10" s="899" t="s">
        <v>679</v>
      </c>
      <c r="QZ10" s="899"/>
      <c r="RA10" s="899"/>
      <c r="RB10" s="899"/>
      <c r="RC10" s="899" t="s">
        <v>232</v>
      </c>
      <c r="RD10" s="899"/>
      <c r="RE10" s="899"/>
      <c r="RF10" s="899"/>
      <c r="RG10" s="899" t="s">
        <v>233</v>
      </c>
      <c r="RH10" s="899"/>
      <c r="RI10" s="899"/>
      <c r="RJ10" s="899"/>
      <c r="RK10" s="899" t="s">
        <v>234</v>
      </c>
      <c r="RL10" s="899"/>
      <c r="RM10" s="899"/>
      <c r="RN10" s="899"/>
      <c r="RO10" s="899" t="s">
        <v>235</v>
      </c>
      <c r="RP10" s="899"/>
      <c r="RQ10" s="899"/>
      <c r="RR10" s="899"/>
      <c r="RS10" s="899" t="s">
        <v>236</v>
      </c>
      <c r="RT10" s="899"/>
      <c r="RU10" s="899"/>
      <c r="RV10" s="899"/>
      <c r="RW10" s="899" t="s">
        <v>237</v>
      </c>
      <c r="RX10" s="899"/>
      <c r="RY10" s="899"/>
      <c r="RZ10" s="899"/>
      <c r="SA10" s="899" t="s">
        <v>238</v>
      </c>
      <c r="SB10" s="899"/>
      <c r="SC10" s="899"/>
      <c r="SD10" s="899"/>
      <c r="SE10" s="899" t="s">
        <v>239</v>
      </c>
      <c r="SF10" s="899"/>
      <c r="SG10" s="899"/>
      <c r="SH10" s="899"/>
      <c r="SI10" s="899" t="s">
        <v>240</v>
      </c>
      <c r="SJ10" s="899"/>
      <c r="SK10" s="899"/>
      <c r="SL10" s="899"/>
      <c r="SM10" s="899" t="s">
        <v>680</v>
      </c>
      <c r="SN10" s="899"/>
      <c r="SO10" s="899"/>
      <c r="SP10" s="899"/>
      <c r="SQ10" s="899" t="s">
        <v>681</v>
      </c>
      <c r="SR10" s="899"/>
      <c r="SS10" s="899"/>
      <c r="ST10" s="899"/>
      <c r="SU10" s="900" t="s">
        <v>244</v>
      </c>
      <c r="SV10" s="901"/>
      <c r="SW10" s="901"/>
      <c r="SX10" s="902"/>
      <c r="SY10" s="900" t="s">
        <v>348</v>
      </c>
      <c r="SZ10" s="901"/>
      <c r="TA10" s="901"/>
      <c r="TB10" s="902"/>
      <c r="TC10" s="900" t="s">
        <v>245</v>
      </c>
      <c r="TD10" s="901"/>
      <c r="TE10" s="901"/>
      <c r="TF10" s="902"/>
      <c r="TG10" s="900" t="s">
        <v>246</v>
      </c>
      <c r="TH10" s="901"/>
      <c r="TI10" s="901"/>
      <c r="TJ10" s="902"/>
      <c r="TK10" s="900" t="s">
        <v>114</v>
      </c>
      <c r="TL10" s="901"/>
      <c r="TM10" s="901"/>
      <c r="TN10" s="902"/>
      <c r="TO10" s="900" t="s">
        <v>241</v>
      </c>
      <c r="TP10" s="901"/>
      <c r="TQ10" s="901"/>
      <c r="TR10" s="902"/>
      <c r="TS10" s="900" t="s">
        <v>531</v>
      </c>
      <c r="TT10" s="901"/>
      <c r="TU10" s="901"/>
      <c r="TV10" s="902"/>
      <c r="TW10" s="900" t="s">
        <v>285</v>
      </c>
      <c r="TX10" s="901"/>
      <c r="TY10" s="901"/>
      <c r="TZ10" s="902"/>
      <c r="UA10" s="900" t="s">
        <v>251</v>
      </c>
      <c r="UB10" s="901"/>
      <c r="UC10" s="901"/>
      <c r="UD10" s="902"/>
      <c r="UE10" s="900" t="s">
        <v>252</v>
      </c>
      <c r="UF10" s="901"/>
      <c r="UG10" s="901"/>
      <c r="UH10" s="902"/>
      <c r="UI10" s="900" t="s">
        <v>253</v>
      </c>
      <c r="UJ10" s="901"/>
      <c r="UK10" s="901"/>
      <c r="UL10" s="902"/>
      <c r="UM10" s="900" t="s">
        <v>254</v>
      </c>
      <c r="UN10" s="901"/>
      <c r="UO10" s="901"/>
      <c r="UP10" s="902"/>
      <c r="UQ10" s="900" t="s">
        <v>350</v>
      </c>
      <c r="UR10" s="901"/>
      <c r="US10" s="901"/>
      <c r="UT10" s="902"/>
      <c r="UU10" s="900" t="s">
        <v>351</v>
      </c>
      <c r="UV10" s="901"/>
      <c r="UW10" s="901"/>
      <c r="UX10" s="902"/>
      <c r="UY10" s="899" t="s">
        <v>256</v>
      </c>
      <c r="UZ10" s="899"/>
      <c r="VA10" s="899"/>
      <c r="VB10" s="899"/>
      <c r="VC10" s="899" t="s">
        <v>257</v>
      </c>
      <c r="VD10" s="899"/>
      <c r="VE10" s="899"/>
      <c r="VF10" s="899"/>
      <c r="VG10" s="899" t="s">
        <v>72</v>
      </c>
      <c r="VH10" s="899"/>
      <c r="VI10" s="899"/>
      <c r="VJ10" s="899"/>
      <c r="VK10" s="899" t="s">
        <v>682</v>
      </c>
      <c r="VL10" s="899"/>
      <c r="VM10" s="899"/>
      <c r="VN10" s="899"/>
      <c r="VO10" s="899" t="s">
        <v>683</v>
      </c>
      <c r="VP10" s="899"/>
      <c r="VQ10" s="899"/>
      <c r="VR10" s="899"/>
      <c r="VS10" s="900" t="s">
        <v>452</v>
      </c>
      <c r="VT10" s="901"/>
      <c r="VU10" s="901"/>
      <c r="VV10" s="902"/>
      <c r="VW10" s="899" t="s">
        <v>684</v>
      </c>
      <c r="VX10" s="899"/>
      <c r="VY10" s="899"/>
      <c r="VZ10" s="899"/>
      <c r="WA10" s="899" t="s">
        <v>685</v>
      </c>
      <c r="WB10" s="899"/>
      <c r="WC10" s="899"/>
      <c r="WD10" s="899"/>
      <c r="WE10" s="899" t="s">
        <v>268</v>
      </c>
      <c r="WF10" s="899"/>
      <c r="WG10" s="899"/>
      <c r="WH10" s="899"/>
      <c r="WI10" s="899" t="s">
        <v>269</v>
      </c>
      <c r="WJ10" s="899"/>
      <c r="WK10" s="899"/>
      <c r="WL10" s="899"/>
      <c r="WM10" s="899" t="s">
        <v>686</v>
      </c>
      <c r="WN10" s="899"/>
      <c r="WO10" s="899"/>
      <c r="WP10" s="899"/>
      <c r="WQ10" s="899" t="s">
        <v>687</v>
      </c>
      <c r="WR10" s="899"/>
      <c r="WS10" s="899"/>
      <c r="WT10" s="899"/>
      <c r="XB10" s="907"/>
      <c r="XC10" s="904"/>
      <c r="XD10" s="904"/>
      <c r="XE10" s="904"/>
      <c r="XF10" s="904"/>
      <c r="XG10" s="904"/>
      <c r="XH10" s="904"/>
    </row>
    <row r="11" spans="2:633" ht="15" customHeight="1" x14ac:dyDescent="0.2">
      <c r="B11" s="912"/>
      <c r="C11" s="398" t="s">
        <v>688</v>
      </c>
      <c r="D11" s="398" t="s">
        <v>689</v>
      </c>
      <c r="E11" s="398" t="s">
        <v>690</v>
      </c>
      <c r="F11" s="398" t="s">
        <v>691</v>
      </c>
      <c r="G11" s="398" t="s">
        <v>688</v>
      </c>
      <c r="H11" s="398" t="s">
        <v>689</v>
      </c>
      <c r="I11" s="398" t="s">
        <v>690</v>
      </c>
      <c r="J11" s="398" t="s">
        <v>691</v>
      </c>
      <c r="K11" s="399" t="s">
        <v>688</v>
      </c>
      <c r="L11" s="399" t="s">
        <v>689</v>
      </c>
      <c r="M11" s="399" t="s">
        <v>690</v>
      </c>
      <c r="N11" s="399" t="s">
        <v>691</v>
      </c>
      <c r="O11" s="398" t="s">
        <v>688</v>
      </c>
      <c r="P11" s="398" t="s">
        <v>689</v>
      </c>
      <c r="Q11" s="398" t="s">
        <v>690</v>
      </c>
      <c r="R11" s="398" t="s">
        <v>691</v>
      </c>
      <c r="S11" s="398" t="s">
        <v>688</v>
      </c>
      <c r="T11" s="398" t="s">
        <v>689</v>
      </c>
      <c r="U11" s="398" t="s">
        <v>690</v>
      </c>
      <c r="V11" s="398" t="s">
        <v>691</v>
      </c>
      <c r="W11" s="398" t="s">
        <v>688</v>
      </c>
      <c r="X11" s="398" t="s">
        <v>689</v>
      </c>
      <c r="Y11" s="398" t="s">
        <v>690</v>
      </c>
      <c r="Z11" s="398" t="s">
        <v>691</v>
      </c>
      <c r="AA11" s="398" t="s">
        <v>688</v>
      </c>
      <c r="AB11" s="398" t="s">
        <v>689</v>
      </c>
      <c r="AC11" s="398" t="s">
        <v>690</v>
      </c>
      <c r="AD11" s="398" t="s">
        <v>691</v>
      </c>
      <c r="AE11" s="398" t="s">
        <v>688</v>
      </c>
      <c r="AF11" s="398" t="s">
        <v>689</v>
      </c>
      <c r="AG11" s="398" t="s">
        <v>690</v>
      </c>
      <c r="AH11" s="398" t="s">
        <v>691</v>
      </c>
      <c r="AI11" s="398" t="s">
        <v>688</v>
      </c>
      <c r="AJ11" s="398" t="s">
        <v>689</v>
      </c>
      <c r="AK11" s="398" t="s">
        <v>690</v>
      </c>
      <c r="AL11" s="398" t="s">
        <v>691</v>
      </c>
      <c r="AM11" s="398" t="s">
        <v>688</v>
      </c>
      <c r="AN11" s="398" t="s">
        <v>689</v>
      </c>
      <c r="AO11" s="398" t="s">
        <v>690</v>
      </c>
      <c r="AP11" s="398" t="s">
        <v>691</v>
      </c>
      <c r="AQ11" s="398" t="s">
        <v>688</v>
      </c>
      <c r="AR11" s="398" t="s">
        <v>689</v>
      </c>
      <c r="AS11" s="398" t="s">
        <v>690</v>
      </c>
      <c r="AT11" s="398" t="s">
        <v>691</v>
      </c>
      <c r="AU11" s="398" t="s">
        <v>688</v>
      </c>
      <c r="AV11" s="398" t="s">
        <v>689</v>
      </c>
      <c r="AW11" s="398" t="s">
        <v>690</v>
      </c>
      <c r="AX11" s="398" t="s">
        <v>691</v>
      </c>
      <c r="AY11" s="398" t="s">
        <v>688</v>
      </c>
      <c r="AZ11" s="398" t="s">
        <v>689</v>
      </c>
      <c r="BA11" s="398" t="s">
        <v>690</v>
      </c>
      <c r="BB11" s="398" t="s">
        <v>691</v>
      </c>
      <c r="BC11" s="398" t="s">
        <v>688</v>
      </c>
      <c r="BD11" s="398" t="s">
        <v>689</v>
      </c>
      <c r="BE11" s="398" t="s">
        <v>690</v>
      </c>
      <c r="BF11" s="398" t="s">
        <v>691</v>
      </c>
      <c r="BG11" s="398" t="s">
        <v>688</v>
      </c>
      <c r="BH11" s="398" t="s">
        <v>689</v>
      </c>
      <c r="BI11" s="398" t="s">
        <v>690</v>
      </c>
      <c r="BJ11" s="398" t="s">
        <v>691</v>
      </c>
      <c r="BK11" s="398" t="s">
        <v>688</v>
      </c>
      <c r="BL11" s="398" t="s">
        <v>689</v>
      </c>
      <c r="BM11" s="398" t="s">
        <v>690</v>
      </c>
      <c r="BN11" s="398" t="s">
        <v>691</v>
      </c>
      <c r="BO11" s="398" t="s">
        <v>688</v>
      </c>
      <c r="BP11" s="398" t="s">
        <v>689</v>
      </c>
      <c r="BQ11" s="398" t="s">
        <v>690</v>
      </c>
      <c r="BR11" s="398" t="s">
        <v>691</v>
      </c>
      <c r="BS11" s="398" t="s">
        <v>688</v>
      </c>
      <c r="BT11" s="398" t="s">
        <v>689</v>
      </c>
      <c r="BU11" s="398" t="s">
        <v>690</v>
      </c>
      <c r="BV11" s="398" t="s">
        <v>691</v>
      </c>
      <c r="BW11" s="398" t="s">
        <v>688</v>
      </c>
      <c r="BX11" s="398" t="s">
        <v>689</v>
      </c>
      <c r="BY11" s="398" t="s">
        <v>690</v>
      </c>
      <c r="BZ11" s="398" t="s">
        <v>691</v>
      </c>
      <c r="CA11" s="398" t="s">
        <v>688</v>
      </c>
      <c r="CB11" s="398" t="s">
        <v>689</v>
      </c>
      <c r="CC11" s="398" t="s">
        <v>690</v>
      </c>
      <c r="CD11" s="398" t="s">
        <v>691</v>
      </c>
      <c r="CE11" s="398" t="s">
        <v>688</v>
      </c>
      <c r="CF11" s="398" t="s">
        <v>689</v>
      </c>
      <c r="CG11" s="398" t="s">
        <v>690</v>
      </c>
      <c r="CH11" s="398" t="s">
        <v>691</v>
      </c>
      <c r="CI11" s="398" t="s">
        <v>688</v>
      </c>
      <c r="CJ11" s="398" t="s">
        <v>689</v>
      </c>
      <c r="CK11" s="398" t="s">
        <v>690</v>
      </c>
      <c r="CL11" s="398" t="s">
        <v>691</v>
      </c>
      <c r="CM11" s="398" t="s">
        <v>688</v>
      </c>
      <c r="CN11" s="398" t="s">
        <v>689</v>
      </c>
      <c r="CO11" s="398" t="s">
        <v>690</v>
      </c>
      <c r="CP11" s="398" t="s">
        <v>691</v>
      </c>
      <c r="CQ11" s="398" t="s">
        <v>688</v>
      </c>
      <c r="CR11" s="398" t="s">
        <v>689</v>
      </c>
      <c r="CS11" s="398" t="s">
        <v>690</v>
      </c>
      <c r="CT11" s="398" t="s">
        <v>691</v>
      </c>
      <c r="CU11" s="398" t="s">
        <v>688</v>
      </c>
      <c r="CV11" s="398" t="s">
        <v>689</v>
      </c>
      <c r="CW11" s="398" t="s">
        <v>690</v>
      </c>
      <c r="CX11" s="398" t="s">
        <v>691</v>
      </c>
      <c r="CY11" s="398" t="s">
        <v>688</v>
      </c>
      <c r="CZ11" s="398" t="s">
        <v>689</v>
      </c>
      <c r="DA11" s="398" t="s">
        <v>690</v>
      </c>
      <c r="DB11" s="398" t="s">
        <v>691</v>
      </c>
      <c r="DC11" s="398" t="s">
        <v>688</v>
      </c>
      <c r="DD11" s="398" t="s">
        <v>689</v>
      </c>
      <c r="DE11" s="398" t="s">
        <v>690</v>
      </c>
      <c r="DF11" s="398" t="s">
        <v>691</v>
      </c>
      <c r="DG11" s="398" t="s">
        <v>688</v>
      </c>
      <c r="DH11" s="398" t="s">
        <v>689</v>
      </c>
      <c r="DI11" s="398" t="s">
        <v>690</v>
      </c>
      <c r="DJ11" s="398" t="s">
        <v>691</v>
      </c>
      <c r="DK11" s="398" t="s">
        <v>688</v>
      </c>
      <c r="DL11" s="398" t="s">
        <v>689</v>
      </c>
      <c r="DM11" s="398" t="s">
        <v>690</v>
      </c>
      <c r="DN11" s="398" t="s">
        <v>691</v>
      </c>
      <c r="DO11" s="398" t="s">
        <v>688</v>
      </c>
      <c r="DP11" s="398" t="s">
        <v>689</v>
      </c>
      <c r="DQ11" s="398" t="s">
        <v>690</v>
      </c>
      <c r="DR11" s="398" t="s">
        <v>691</v>
      </c>
      <c r="DS11" s="398" t="s">
        <v>688</v>
      </c>
      <c r="DT11" s="398" t="s">
        <v>689</v>
      </c>
      <c r="DU11" s="398" t="s">
        <v>690</v>
      </c>
      <c r="DV11" s="398" t="s">
        <v>691</v>
      </c>
      <c r="DW11" s="398" t="s">
        <v>688</v>
      </c>
      <c r="DX11" s="398" t="s">
        <v>689</v>
      </c>
      <c r="DY11" s="398" t="s">
        <v>690</v>
      </c>
      <c r="DZ11" s="398" t="s">
        <v>691</v>
      </c>
      <c r="EA11" s="398" t="s">
        <v>688</v>
      </c>
      <c r="EB11" s="398" t="s">
        <v>689</v>
      </c>
      <c r="EC11" s="398" t="s">
        <v>690</v>
      </c>
      <c r="ED11" s="398" t="s">
        <v>691</v>
      </c>
      <c r="EE11" s="398" t="s">
        <v>688</v>
      </c>
      <c r="EF11" s="398" t="s">
        <v>689</v>
      </c>
      <c r="EG11" s="398" t="s">
        <v>690</v>
      </c>
      <c r="EH11" s="398" t="s">
        <v>691</v>
      </c>
      <c r="EI11" s="398" t="s">
        <v>688</v>
      </c>
      <c r="EJ11" s="398" t="s">
        <v>689</v>
      </c>
      <c r="EK11" s="398" t="s">
        <v>690</v>
      </c>
      <c r="EL11" s="398" t="s">
        <v>691</v>
      </c>
      <c r="EM11" s="398" t="s">
        <v>688</v>
      </c>
      <c r="EN11" s="398" t="s">
        <v>689</v>
      </c>
      <c r="EO11" s="398" t="s">
        <v>690</v>
      </c>
      <c r="EP11" s="398" t="s">
        <v>691</v>
      </c>
      <c r="EQ11" s="398" t="s">
        <v>688</v>
      </c>
      <c r="ER11" s="398" t="s">
        <v>689</v>
      </c>
      <c r="ES11" s="398" t="s">
        <v>690</v>
      </c>
      <c r="ET11" s="398" t="s">
        <v>691</v>
      </c>
      <c r="EU11" s="398" t="s">
        <v>688</v>
      </c>
      <c r="EV11" s="398" t="s">
        <v>689</v>
      </c>
      <c r="EW11" s="398" t="s">
        <v>690</v>
      </c>
      <c r="EX11" s="398" t="s">
        <v>691</v>
      </c>
      <c r="EY11" s="398" t="s">
        <v>688</v>
      </c>
      <c r="EZ11" s="398" t="s">
        <v>689</v>
      </c>
      <c r="FA11" s="398" t="s">
        <v>690</v>
      </c>
      <c r="FB11" s="398" t="s">
        <v>691</v>
      </c>
      <c r="FC11" s="398" t="s">
        <v>688</v>
      </c>
      <c r="FD11" s="398" t="s">
        <v>689</v>
      </c>
      <c r="FE11" s="398" t="s">
        <v>690</v>
      </c>
      <c r="FF11" s="398" t="s">
        <v>691</v>
      </c>
      <c r="FG11" s="398" t="s">
        <v>688</v>
      </c>
      <c r="FH11" s="398" t="s">
        <v>689</v>
      </c>
      <c r="FI11" s="398" t="s">
        <v>690</v>
      </c>
      <c r="FJ11" s="398" t="s">
        <v>691</v>
      </c>
      <c r="FK11" s="398" t="s">
        <v>688</v>
      </c>
      <c r="FL11" s="398" t="s">
        <v>689</v>
      </c>
      <c r="FM11" s="398" t="s">
        <v>690</v>
      </c>
      <c r="FN11" s="398" t="s">
        <v>691</v>
      </c>
      <c r="FO11" s="398" t="s">
        <v>688</v>
      </c>
      <c r="FP11" s="398" t="s">
        <v>689</v>
      </c>
      <c r="FQ11" s="398" t="s">
        <v>690</v>
      </c>
      <c r="FR11" s="398" t="s">
        <v>691</v>
      </c>
      <c r="FS11" s="398" t="s">
        <v>688</v>
      </c>
      <c r="FT11" s="398" t="s">
        <v>689</v>
      </c>
      <c r="FU11" s="398" t="s">
        <v>690</v>
      </c>
      <c r="FV11" s="398" t="s">
        <v>691</v>
      </c>
      <c r="FW11" s="398" t="s">
        <v>688</v>
      </c>
      <c r="FX11" s="398" t="s">
        <v>689</v>
      </c>
      <c r="FY11" s="398" t="s">
        <v>690</v>
      </c>
      <c r="FZ11" s="398" t="s">
        <v>691</v>
      </c>
      <c r="GA11" s="398" t="s">
        <v>688</v>
      </c>
      <c r="GB11" s="398" t="s">
        <v>689</v>
      </c>
      <c r="GC11" s="398" t="s">
        <v>690</v>
      </c>
      <c r="GD11" s="398" t="s">
        <v>691</v>
      </c>
      <c r="GE11" s="398" t="s">
        <v>688</v>
      </c>
      <c r="GF11" s="398" t="s">
        <v>689</v>
      </c>
      <c r="GG11" s="398" t="s">
        <v>690</v>
      </c>
      <c r="GH11" s="398" t="s">
        <v>691</v>
      </c>
      <c r="GI11" s="398" t="s">
        <v>688</v>
      </c>
      <c r="GJ11" s="398" t="s">
        <v>689</v>
      </c>
      <c r="GK11" s="398" t="s">
        <v>690</v>
      </c>
      <c r="GL11" s="398" t="s">
        <v>691</v>
      </c>
      <c r="GM11" s="398" t="s">
        <v>688</v>
      </c>
      <c r="GN11" s="398" t="s">
        <v>689</v>
      </c>
      <c r="GO11" s="398" t="s">
        <v>690</v>
      </c>
      <c r="GP11" s="398" t="s">
        <v>691</v>
      </c>
      <c r="GQ11" s="398" t="s">
        <v>688</v>
      </c>
      <c r="GR11" s="398" t="s">
        <v>689</v>
      </c>
      <c r="GS11" s="398" t="s">
        <v>690</v>
      </c>
      <c r="GT11" s="398" t="s">
        <v>691</v>
      </c>
      <c r="GU11" s="398" t="s">
        <v>688</v>
      </c>
      <c r="GV11" s="398" t="s">
        <v>689</v>
      </c>
      <c r="GW11" s="398" t="s">
        <v>690</v>
      </c>
      <c r="GX11" s="398" t="s">
        <v>691</v>
      </c>
      <c r="GY11" s="398" t="s">
        <v>688</v>
      </c>
      <c r="GZ11" s="398" t="s">
        <v>689</v>
      </c>
      <c r="HA11" s="398" t="s">
        <v>690</v>
      </c>
      <c r="HB11" s="398" t="s">
        <v>691</v>
      </c>
      <c r="HC11" s="398" t="s">
        <v>688</v>
      </c>
      <c r="HD11" s="398" t="s">
        <v>689</v>
      </c>
      <c r="HE11" s="398" t="s">
        <v>690</v>
      </c>
      <c r="HF11" s="398" t="s">
        <v>691</v>
      </c>
      <c r="HG11" s="398" t="s">
        <v>688</v>
      </c>
      <c r="HH11" s="398" t="s">
        <v>689</v>
      </c>
      <c r="HI11" s="398" t="s">
        <v>690</v>
      </c>
      <c r="HJ11" s="398" t="s">
        <v>691</v>
      </c>
      <c r="HK11" s="398" t="s">
        <v>688</v>
      </c>
      <c r="HL11" s="398" t="s">
        <v>689</v>
      </c>
      <c r="HM11" s="398" t="s">
        <v>690</v>
      </c>
      <c r="HN11" s="398" t="s">
        <v>691</v>
      </c>
      <c r="HO11" s="398" t="s">
        <v>688</v>
      </c>
      <c r="HP11" s="398" t="s">
        <v>689</v>
      </c>
      <c r="HQ11" s="398" t="s">
        <v>690</v>
      </c>
      <c r="HR11" s="398" t="s">
        <v>691</v>
      </c>
      <c r="HS11" s="398" t="s">
        <v>688</v>
      </c>
      <c r="HT11" s="398" t="s">
        <v>689</v>
      </c>
      <c r="HU11" s="398" t="s">
        <v>690</v>
      </c>
      <c r="HV11" s="398" t="s">
        <v>691</v>
      </c>
      <c r="HW11" s="398" t="s">
        <v>688</v>
      </c>
      <c r="HX11" s="398" t="s">
        <v>689</v>
      </c>
      <c r="HY11" s="398" t="s">
        <v>690</v>
      </c>
      <c r="HZ11" s="398" t="s">
        <v>691</v>
      </c>
      <c r="IA11" s="398" t="s">
        <v>688</v>
      </c>
      <c r="IB11" s="398" t="s">
        <v>689</v>
      </c>
      <c r="IC11" s="398" t="s">
        <v>690</v>
      </c>
      <c r="ID11" s="398" t="s">
        <v>691</v>
      </c>
      <c r="IE11" s="398" t="s">
        <v>688</v>
      </c>
      <c r="IF11" s="398" t="s">
        <v>689</v>
      </c>
      <c r="IG11" s="398" t="s">
        <v>690</v>
      </c>
      <c r="IH11" s="398" t="s">
        <v>691</v>
      </c>
      <c r="II11" s="398" t="s">
        <v>688</v>
      </c>
      <c r="IJ11" s="398" t="s">
        <v>689</v>
      </c>
      <c r="IK11" s="398" t="s">
        <v>690</v>
      </c>
      <c r="IL11" s="398" t="s">
        <v>691</v>
      </c>
      <c r="IM11" s="398" t="s">
        <v>688</v>
      </c>
      <c r="IN11" s="398" t="s">
        <v>689</v>
      </c>
      <c r="IO11" s="398" t="s">
        <v>690</v>
      </c>
      <c r="IP11" s="398" t="s">
        <v>691</v>
      </c>
      <c r="IQ11" s="398" t="s">
        <v>688</v>
      </c>
      <c r="IR11" s="398" t="s">
        <v>689</v>
      </c>
      <c r="IS11" s="398" t="s">
        <v>690</v>
      </c>
      <c r="IT11" s="398" t="s">
        <v>691</v>
      </c>
      <c r="IU11" s="398" t="s">
        <v>688</v>
      </c>
      <c r="IV11" s="398" t="s">
        <v>689</v>
      </c>
      <c r="IW11" s="398" t="s">
        <v>690</v>
      </c>
      <c r="IX11" s="398" t="s">
        <v>691</v>
      </c>
      <c r="IY11" s="398" t="s">
        <v>688</v>
      </c>
      <c r="IZ11" s="398" t="s">
        <v>689</v>
      </c>
      <c r="JA11" s="398" t="s">
        <v>690</v>
      </c>
      <c r="JB11" s="398" t="s">
        <v>691</v>
      </c>
      <c r="JC11" s="398" t="s">
        <v>688</v>
      </c>
      <c r="JD11" s="398" t="s">
        <v>689</v>
      </c>
      <c r="JE11" s="398" t="s">
        <v>690</v>
      </c>
      <c r="JF11" s="398" t="s">
        <v>691</v>
      </c>
      <c r="JG11" s="398" t="s">
        <v>688</v>
      </c>
      <c r="JH11" s="398" t="s">
        <v>689</v>
      </c>
      <c r="JI11" s="398" t="s">
        <v>690</v>
      </c>
      <c r="JJ11" s="398" t="s">
        <v>691</v>
      </c>
      <c r="JK11" s="398" t="s">
        <v>688</v>
      </c>
      <c r="JL11" s="398" t="s">
        <v>689</v>
      </c>
      <c r="JM11" s="398" t="s">
        <v>690</v>
      </c>
      <c r="JN11" s="398" t="s">
        <v>691</v>
      </c>
      <c r="JO11" s="398" t="s">
        <v>688</v>
      </c>
      <c r="JP11" s="398" t="s">
        <v>689</v>
      </c>
      <c r="JQ11" s="398" t="s">
        <v>690</v>
      </c>
      <c r="JR11" s="398" t="s">
        <v>691</v>
      </c>
      <c r="JS11" s="398" t="s">
        <v>688</v>
      </c>
      <c r="JT11" s="398" t="s">
        <v>689</v>
      </c>
      <c r="JU11" s="398" t="s">
        <v>690</v>
      </c>
      <c r="JV11" s="398" t="s">
        <v>691</v>
      </c>
      <c r="JW11" s="398" t="s">
        <v>688</v>
      </c>
      <c r="JX11" s="398" t="s">
        <v>689</v>
      </c>
      <c r="JY11" s="398" t="s">
        <v>690</v>
      </c>
      <c r="JZ11" s="398" t="s">
        <v>691</v>
      </c>
      <c r="KA11" s="398" t="s">
        <v>688</v>
      </c>
      <c r="KB11" s="398" t="s">
        <v>689</v>
      </c>
      <c r="KC11" s="398" t="s">
        <v>690</v>
      </c>
      <c r="KD11" s="398" t="s">
        <v>691</v>
      </c>
      <c r="KE11" s="398" t="s">
        <v>688</v>
      </c>
      <c r="KF11" s="398" t="s">
        <v>689</v>
      </c>
      <c r="KG11" s="398" t="s">
        <v>690</v>
      </c>
      <c r="KH11" s="398" t="s">
        <v>691</v>
      </c>
      <c r="KI11" s="398" t="s">
        <v>688</v>
      </c>
      <c r="KJ11" s="398" t="s">
        <v>689</v>
      </c>
      <c r="KK11" s="398" t="s">
        <v>690</v>
      </c>
      <c r="KL11" s="398" t="s">
        <v>691</v>
      </c>
      <c r="KM11" s="398" t="s">
        <v>688</v>
      </c>
      <c r="KN11" s="398" t="s">
        <v>689</v>
      </c>
      <c r="KO11" s="398" t="s">
        <v>690</v>
      </c>
      <c r="KP11" s="398" t="s">
        <v>691</v>
      </c>
      <c r="KQ11" s="398" t="s">
        <v>688</v>
      </c>
      <c r="KR11" s="398" t="s">
        <v>689</v>
      </c>
      <c r="KS11" s="398" t="s">
        <v>690</v>
      </c>
      <c r="KT11" s="398" t="s">
        <v>691</v>
      </c>
      <c r="KU11" s="398" t="s">
        <v>688</v>
      </c>
      <c r="KV11" s="398" t="s">
        <v>689</v>
      </c>
      <c r="KW11" s="398" t="s">
        <v>690</v>
      </c>
      <c r="KX11" s="398" t="s">
        <v>691</v>
      </c>
      <c r="KY11" s="398" t="s">
        <v>688</v>
      </c>
      <c r="KZ11" s="398" t="s">
        <v>689</v>
      </c>
      <c r="LA11" s="398" t="s">
        <v>690</v>
      </c>
      <c r="LB11" s="398" t="s">
        <v>691</v>
      </c>
      <c r="LC11" s="398" t="s">
        <v>688</v>
      </c>
      <c r="LD11" s="398" t="s">
        <v>689</v>
      </c>
      <c r="LE11" s="398" t="s">
        <v>690</v>
      </c>
      <c r="LF11" s="398" t="s">
        <v>691</v>
      </c>
      <c r="LG11" s="398" t="s">
        <v>688</v>
      </c>
      <c r="LH11" s="398" t="s">
        <v>689</v>
      </c>
      <c r="LI11" s="398" t="s">
        <v>690</v>
      </c>
      <c r="LJ11" s="398" t="s">
        <v>691</v>
      </c>
      <c r="LK11" s="398" t="s">
        <v>688</v>
      </c>
      <c r="LL11" s="398" t="s">
        <v>689</v>
      </c>
      <c r="LM11" s="398" t="s">
        <v>690</v>
      </c>
      <c r="LN11" s="398" t="s">
        <v>691</v>
      </c>
      <c r="LO11" s="398" t="s">
        <v>688</v>
      </c>
      <c r="LP11" s="398" t="s">
        <v>689</v>
      </c>
      <c r="LQ11" s="398" t="s">
        <v>690</v>
      </c>
      <c r="LR11" s="398" t="s">
        <v>691</v>
      </c>
      <c r="LS11" s="398" t="s">
        <v>688</v>
      </c>
      <c r="LT11" s="398" t="s">
        <v>689</v>
      </c>
      <c r="LU11" s="398" t="s">
        <v>690</v>
      </c>
      <c r="LV11" s="398" t="s">
        <v>691</v>
      </c>
      <c r="LW11" s="398" t="s">
        <v>688</v>
      </c>
      <c r="LX11" s="398" t="s">
        <v>689</v>
      </c>
      <c r="LY11" s="398" t="s">
        <v>690</v>
      </c>
      <c r="LZ11" s="398" t="s">
        <v>691</v>
      </c>
      <c r="MA11" s="398" t="s">
        <v>688</v>
      </c>
      <c r="MB11" s="398" t="s">
        <v>689</v>
      </c>
      <c r="MC11" s="398" t="s">
        <v>690</v>
      </c>
      <c r="MD11" s="398" t="s">
        <v>691</v>
      </c>
      <c r="ME11" s="398" t="s">
        <v>688</v>
      </c>
      <c r="MF11" s="398" t="s">
        <v>689</v>
      </c>
      <c r="MG11" s="398" t="s">
        <v>690</v>
      </c>
      <c r="MH11" s="398" t="s">
        <v>691</v>
      </c>
      <c r="MI11" s="398" t="s">
        <v>688</v>
      </c>
      <c r="MJ11" s="398" t="s">
        <v>689</v>
      </c>
      <c r="MK11" s="398" t="s">
        <v>690</v>
      </c>
      <c r="ML11" s="398" t="s">
        <v>691</v>
      </c>
      <c r="MM11" s="398" t="s">
        <v>688</v>
      </c>
      <c r="MN11" s="398" t="s">
        <v>689</v>
      </c>
      <c r="MO11" s="398" t="s">
        <v>690</v>
      </c>
      <c r="MP11" s="398" t="s">
        <v>691</v>
      </c>
      <c r="MQ11" s="398" t="s">
        <v>688</v>
      </c>
      <c r="MR11" s="398" t="s">
        <v>689</v>
      </c>
      <c r="MS11" s="398" t="s">
        <v>690</v>
      </c>
      <c r="MT11" s="398" t="s">
        <v>691</v>
      </c>
      <c r="MU11" s="398" t="s">
        <v>688</v>
      </c>
      <c r="MV11" s="398" t="s">
        <v>689</v>
      </c>
      <c r="MW11" s="398" t="s">
        <v>690</v>
      </c>
      <c r="MX11" s="398" t="s">
        <v>691</v>
      </c>
      <c r="MY11" s="398" t="s">
        <v>688</v>
      </c>
      <c r="MZ11" s="398" t="s">
        <v>689</v>
      </c>
      <c r="NA11" s="398" t="s">
        <v>690</v>
      </c>
      <c r="NB11" s="398" t="s">
        <v>691</v>
      </c>
      <c r="NC11" s="398" t="s">
        <v>688</v>
      </c>
      <c r="ND11" s="398" t="s">
        <v>689</v>
      </c>
      <c r="NE11" s="398" t="s">
        <v>690</v>
      </c>
      <c r="NF11" s="398" t="s">
        <v>691</v>
      </c>
      <c r="NG11" s="398" t="s">
        <v>688</v>
      </c>
      <c r="NH11" s="398" t="s">
        <v>689</v>
      </c>
      <c r="NI11" s="398" t="s">
        <v>690</v>
      </c>
      <c r="NJ11" s="398" t="s">
        <v>691</v>
      </c>
      <c r="NK11" s="398" t="s">
        <v>688</v>
      </c>
      <c r="NL11" s="398" t="s">
        <v>689</v>
      </c>
      <c r="NM11" s="398" t="s">
        <v>690</v>
      </c>
      <c r="NN11" s="398" t="s">
        <v>691</v>
      </c>
      <c r="NO11" s="398" t="s">
        <v>688</v>
      </c>
      <c r="NP11" s="398" t="s">
        <v>689</v>
      </c>
      <c r="NQ11" s="398" t="s">
        <v>690</v>
      </c>
      <c r="NR11" s="398" t="s">
        <v>691</v>
      </c>
      <c r="NS11" s="398" t="s">
        <v>688</v>
      </c>
      <c r="NT11" s="398" t="s">
        <v>689</v>
      </c>
      <c r="NU11" s="398" t="s">
        <v>690</v>
      </c>
      <c r="NV11" s="398" t="s">
        <v>691</v>
      </c>
      <c r="NW11" s="398" t="s">
        <v>688</v>
      </c>
      <c r="NX11" s="398" t="s">
        <v>689</v>
      </c>
      <c r="NY11" s="398" t="s">
        <v>690</v>
      </c>
      <c r="NZ11" s="398" t="s">
        <v>691</v>
      </c>
      <c r="OA11" s="398" t="s">
        <v>688</v>
      </c>
      <c r="OB11" s="398" t="s">
        <v>689</v>
      </c>
      <c r="OC11" s="398" t="s">
        <v>690</v>
      </c>
      <c r="OD11" s="398" t="s">
        <v>691</v>
      </c>
      <c r="OE11" s="398" t="s">
        <v>688</v>
      </c>
      <c r="OF11" s="398" t="s">
        <v>689</v>
      </c>
      <c r="OG11" s="398" t="s">
        <v>690</v>
      </c>
      <c r="OH11" s="398" t="s">
        <v>691</v>
      </c>
      <c r="OI11" s="398" t="s">
        <v>688</v>
      </c>
      <c r="OJ11" s="398" t="s">
        <v>689</v>
      </c>
      <c r="OK11" s="398" t="s">
        <v>690</v>
      </c>
      <c r="OL11" s="398" t="s">
        <v>691</v>
      </c>
      <c r="OM11" s="398" t="s">
        <v>688</v>
      </c>
      <c r="ON11" s="398" t="s">
        <v>689</v>
      </c>
      <c r="OO11" s="398" t="s">
        <v>690</v>
      </c>
      <c r="OP11" s="398" t="s">
        <v>691</v>
      </c>
      <c r="OQ11" s="398" t="s">
        <v>688</v>
      </c>
      <c r="OR11" s="398" t="s">
        <v>689</v>
      </c>
      <c r="OS11" s="398" t="s">
        <v>690</v>
      </c>
      <c r="OT11" s="398" t="s">
        <v>691</v>
      </c>
      <c r="OU11" s="398" t="s">
        <v>688</v>
      </c>
      <c r="OV11" s="398" t="s">
        <v>689</v>
      </c>
      <c r="OW11" s="398" t="s">
        <v>690</v>
      </c>
      <c r="OX11" s="398" t="s">
        <v>691</v>
      </c>
      <c r="OY11" s="398" t="s">
        <v>688</v>
      </c>
      <c r="OZ11" s="398" t="s">
        <v>689</v>
      </c>
      <c r="PA11" s="398" t="s">
        <v>690</v>
      </c>
      <c r="PB11" s="398" t="s">
        <v>691</v>
      </c>
      <c r="PC11" s="398" t="s">
        <v>688</v>
      </c>
      <c r="PD11" s="398" t="s">
        <v>689</v>
      </c>
      <c r="PE11" s="398" t="s">
        <v>690</v>
      </c>
      <c r="PF11" s="398" t="s">
        <v>691</v>
      </c>
      <c r="PG11" s="398" t="s">
        <v>688</v>
      </c>
      <c r="PH11" s="398" t="s">
        <v>689</v>
      </c>
      <c r="PI11" s="398" t="s">
        <v>690</v>
      </c>
      <c r="PJ11" s="398" t="s">
        <v>691</v>
      </c>
      <c r="PK11" s="398" t="s">
        <v>688</v>
      </c>
      <c r="PL11" s="398" t="s">
        <v>689</v>
      </c>
      <c r="PM11" s="398" t="s">
        <v>690</v>
      </c>
      <c r="PN11" s="398" t="s">
        <v>691</v>
      </c>
      <c r="PO11" s="398" t="s">
        <v>688</v>
      </c>
      <c r="PP11" s="398" t="s">
        <v>689</v>
      </c>
      <c r="PQ11" s="398" t="s">
        <v>690</v>
      </c>
      <c r="PR11" s="398" t="s">
        <v>691</v>
      </c>
      <c r="PS11" s="398" t="s">
        <v>688</v>
      </c>
      <c r="PT11" s="398" t="s">
        <v>689</v>
      </c>
      <c r="PU11" s="398" t="s">
        <v>690</v>
      </c>
      <c r="PV11" s="398" t="s">
        <v>691</v>
      </c>
      <c r="PW11" s="398" t="s">
        <v>688</v>
      </c>
      <c r="PX11" s="398" t="s">
        <v>689</v>
      </c>
      <c r="PY11" s="398" t="s">
        <v>690</v>
      </c>
      <c r="PZ11" s="398" t="s">
        <v>691</v>
      </c>
      <c r="QA11" s="398" t="s">
        <v>688</v>
      </c>
      <c r="QB11" s="398" t="s">
        <v>689</v>
      </c>
      <c r="QC11" s="398" t="s">
        <v>690</v>
      </c>
      <c r="QD11" s="398" t="s">
        <v>691</v>
      </c>
      <c r="QE11" s="398" t="s">
        <v>688</v>
      </c>
      <c r="QF11" s="398" t="s">
        <v>689</v>
      </c>
      <c r="QG11" s="398" t="s">
        <v>690</v>
      </c>
      <c r="QH11" s="398" t="s">
        <v>691</v>
      </c>
      <c r="QI11" s="398" t="s">
        <v>688</v>
      </c>
      <c r="QJ11" s="398" t="s">
        <v>689</v>
      </c>
      <c r="QK11" s="398" t="s">
        <v>690</v>
      </c>
      <c r="QL11" s="398" t="s">
        <v>691</v>
      </c>
      <c r="QM11" s="398" t="s">
        <v>688</v>
      </c>
      <c r="QN11" s="398" t="s">
        <v>689</v>
      </c>
      <c r="QO11" s="398" t="s">
        <v>690</v>
      </c>
      <c r="QP11" s="398" t="s">
        <v>691</v>
      </c>
      <c r="QQ11" s="398" t="s">
        <v>688</v>
      </c>
      <c r="QR11" s="398" t="s">
        <v>689</v>
      </c>
      <c r="QS11" s="398" t="s">
        <v>690</v>
      </c>
      <c r="QT11" s="398" t="s">
        <v>691</v>
      </c>
      <c r="QU11" s="398" t="s">
        <v>688</v>
      </c>
      <c r="QV11" s="398" t="s">
        <v>689</v>
      </c>
      <c r="QW11" s="398" t="s">
        <v>690</v>
      </c>
      <c r="QX11" s="398" t="s">
        <v>691</v>
      </c>
      <c r="QY11" s="398" t="s">
        <v>688</v>
      </c>
      <c r="QZ11" s="398" t="s">
        <v>689</v>
      </c>
      <c r="RA11" s="398" t="s">
        <v>690</v>
      </c>
      <c r="RB11" s="398" t="s">
        <v>691</v>
      </c>
      <c r="RC11" s="398" t="s">
        <v>688</v>
      </c>
      <c r="RD11" s="398" t="s">
        <v>689</v>
      </c>
      <c r="RE11" s="398" t="s">
        <v>690</v>
      </c>
      <c r="RF11" s="398" t="s">
        <v>691</v>
      </c>
      <c r="RG11" s="398" t="s">
        <v>688</v>
      </c>
      <c r="RH11" s="398" t="s">
        <v>689</v>
      </c>
      <c r="RI11" s="398" t="s">
        <v>690</v>
      </c>
      <c r="RJ11" s="398" t="s">
        <v>691</v>
      </c>
      <c r="RK11" s="398" t="s">
        <v>688</v>
      </c>
      <c r="RL11" s="398" t="s">
        <v>689</v>
      </c>
      <c r="RM11" s="398" t="s">
        <v>690</v>
      </c>
      <c r="RN11" s="398" t="s">
        <v>691</v>
      </c>
      <c r="RO11" s="398" t="s">
        <v>688</v>
      </c>
      <c r="RP11" s="398" t="s">
        <v>689</v>
      </c>
      <c r="RQ11" s="398" t="s">
        <v>690</v>
      </c>
      <c r="RR11" s="398" t="s">
        <v>691</v>
      </c>
      <c r="RS11" s="398" t="s">
        <v>688</v>
      </c>
      <c r="RT11" s="398" t="s">
        <v>689</v>
      </c>
      <c r="RU11" s="398" t="s">
        <v>690</v>
      </c>
      <c r="RV11" s="398" t="s">
        <v>691</v>
      </c>
      <c r="RW11" s="398" t="s">
        <v>688</v>
      </c>
      <c r="RX11" s="398" t="s">
        <v>689</v>
      </c>
      <c r="RY11" s="398" t="s">
        <v>690</v>
      </c>
      <c r="RZ11" s="398" t="s">
        <v>691</v>
      </c>
      <c r="SA11" s="398" t="s">
        <v>688</v>
      </c>
      <c r="SB11" s="398" t="s">
        <v>689</v>
      </c>
      <c r="SC11" s="398" t="s">
        <v>690</v>
      </c>
      <c r="SD11" s="398" t="s">
        <v>691</v>
      </c>
      <c r="SE11" s="398" t="s">
        <v>688</v>
      </c>
      <c r="SF11" s="398" t="s">
        <v>689</v>
      </c>
      <c r="SG11" s="398" t="s">
        <v>690</v>
      </c>
      <c r="SH11" s="398" t="s">
        <v>691</v>
      </c>
      <c r="SI11" s="398" t="s">
        <v>688</v>
      </c>
      <c r="SJ11" s="398" t="s">
        <v>689</v>
      </c>
      <c r="SK11" s="398" t="s">
        <v>690</v>
      </c>
      <c r="SL11" s="398" t="s">
        <v>691</v>
      </c>
      <c r="SM11" s="398" t="s">
        <v>688</v>
      </c>
      <c r="SN11" s="398" t="s">
        <v>689</v>
      </c>
      <c r="SO11" s="398" t="s">
        <v>690</v>
      </c>
      <c r="SP11" s="398" t="s">
        <v>691</v>
      </c>
      <c r="SQ11" s="398" t="s">
        <v>688</v>
      </c>
      <c r="SR11" s="398" t="s">
        <v>689</v>
      </c>
      <c r="SS11" s="398" t="s">
        <v>690</v>
      </c>
      <c r="ST11" s="398" t="s">
        <v>691</v>
      </c>
      <c r="SU11" s="398" t="s">
        <v>688</v>
      </c>
      <c r="SV11" s="398" t="s">
        <v>689</v>
      </c>
      <c r="SW11" s="398" t="s">
        <v>690</v>
      </c>
      <c r="SX11" s="398" t="s">
        <v>691</v>
      </c>
      <c r="SY11" s="398" t="s">
        <v>688</v>
      </c>
      <c r="SZ11" s="398" t="s">
        <v>689</v>
      </c>
      <c r="TA11" s="398" t="s">
        <v>690</v>
      </c>
      <c r="TB11" s="398" t="s">
        <v>691</v>
      </c>
      <c r="TC11" s="398" t="s">
        <v>688</v>
      </c>
      <c r="TD11" s="398" t="s">
        <v>689</v>
      </c>
      <c r="TE11" s="398" t="s">
        <v>690</v>
      </c>
      <c r="TF11" s="398" t="s">
        <v>691</v>
      </c>
      <c r="TG11" s="398" t="s">
        <v>688</v>
      </c>
      <c r="TH11" s="398" t="s">
        <v>689</v>
      </c>
      <c r="TI11" s="398" t="s">
        <v>690</v>
      </c>
      <c r="TJ11" s="398" t="s">
        <v>691</v>
      </c>
      <c r="TK11" s="398" t="s">
        <v>688</v>
      </c>
      <c r="TL11" s="398" t="s">
        <v>689</v>
      </c>
      <c r="TM11" s="398" t="s">
        <v>690</v>
      </c>
      <c r="TN11" s="398" t="s">
        <v>691</v>
      </c>
      <c r="TO11" s="398" t="s">
        <v>688</v>
      </c>
      <c r="TP11" s="398" t="s">
        <v>689</v>
      </c>
      <c r="TQ11" s="398" t="s">
        <v>690</v>
      </c>
      <c r="TR11" s="398" t="s">
        <v>691</v>
      </c>
      <c r="TS11" s="398" t="s">
        <v>688</v>
      </c>
      <c r="TT11" s="398" t="s">
        <v>689</v>
      </c>
      <c r="TU11" s="398" t="s">
        <v>690</v>
      </c>
      <c r="TV11" s="398" t="s">
        <v>691</v>
      </c>
      <c r="TW11" s="398" t="s">
        <v>688</v>
      </c>
      <c r="TX11" s="398" t="s">
        <v>689</v>
      </c>
      <c r="TY11" s="398" t="s">
        <v>690</v>
      </c>
      <c r="TZ11" s="398" t="s">
        <v>691</v>
      </c>
      <c r="UA11" s="398" t="s">
        <v>688</v>
      </c>
      <c r="UB11" s="398" t="s">
        <v>689</v>
      </c>
      <c r="UC11" s="398" t="s">
        <v>690</v>
      </c>
      <c r="UD11" s="398" t="s">
        <v>691</v>
      </c>
      <c r="UE11" s="398" t="s">
        <v>688</v>
      </c>
      <c r="UF11" s="398" t="s">
        <v>689</v>
      </c>
      <c r="UG11" s="398" t="s">
        <v>690</v>
      </c>
      <c r="UH11" s="398" t="s">
        <v>691</v>
      </c>
      <c r="UI11" s="398" t="s">
        <v>688</v>
      </c>
      <c r="UJ11" s="398" t="s">
        <v>689</v>
      </c>
      <c r="UK11" s="398" t="s">
        <v>690</v>
      </c>
      <c r="UL11" s="398" t="s">
        <v>691</v>
      </c>
      <c r="UM11" s="398" t="s">
        <v>688</v>
      </c>
      <c r="UN11" s="398" t="s">
        <v>689</v>
      </c>
      <c r="UO11" s="398" t="s">
        <v>690</v>
      </c>
      <c r="UP11" s="398" t="s">
        <v>691</v>
      </c>
      <c r="UQ11" s="398" t="s">
        <v>688</v>
      </c>
      <c r="UR11" s="398" t="s">
        <v>689</v>
      </c>
      <c r="US11" s="398" t="s">
        <v>690</v>
      </c>
      <c r="UT11" s="398" t="s">
        <v>691</v>
      </c>
      <c r="UU11" s="398" t="s">
        <v>688</v>
      </c>
      <c r="UV11" s="398" t="s">
        <v>689</v>
      </c>
      <c r="UW11" s="398" t="s">
        <v>690</v>
      </c>
      <c r="UX11" s="398" t="s">
        <v>691</v>
      </c>
      <c r="UY11" s="398" t="s">
        <v>688</v>
      </c>
      <c r="UZ11" s="398" t="s">
        <v>689</v>
      </c>
      <c r="VA11" s="398" t="s">
        <v>690</v>
      </c>
      <c r="VB11" s="398" t="s">
        <v>691</v>
      </c>
      <c r="VC11" s="398" t="s">
        <v>688</v>
      </c>
      <c r="VD11" s="398" t="s">
        <v>689</v>
      </c>
      <c r="VE11" s="398" t="s">
        <v>690</v>
      </c>
      <c r="VF11" s="398" t="s">
        <v>691</v>
      </c>
      <c r="VG11" s="398" t="s">
        <v>688</v>
      </c>
      <c r="VH11" s="398" t="s">
        <v>689</v>
      </c>
      <c r="VI11" s="398" t="s">
        <v>690</v>
      </c>
      <c r="VJ11" s="398" t="s">
        <v>691</v>
      </c>
      <c r="VK11" s="398" t="s">
        <v>688</v>
      </c>
      <c r="VL11" s="398" t="s">
        <v>689</v>
      </c>
      <c r="VM11" s="398" t="s">
        <v>690</v>
      </c>
      <c r="VN11" s="398" t="s">
        <v>691</v>
      </c>
      <c r="VO11" s="398" t="s">
        <v>688</v>
      </c>
      <c r="VP11" s="398" t="s">
        <v>689</v>
      </c>
      <c r="VQ11" s="398" t="s">
        <v>690</v>
      </c>
      <c r="VR11" s="398" t="s">
        <v>691</v>
      </c>
      <c r="VS11" s="398" t="s">
        <v>688</v>
      </c>
      <c r="VT11" s="398" t="s">
        <v>689</v>
      </c>
      <c r="VU11" s="398" t="s">
        <v>690</v>
      </c>
      <c r="VV11" s="398" t="s">
        <v>691</v>
      </c>
      <c r="VW11" s="398" t="s">
        <v>688</v>
      </c>
      <c r="VX11" s="398" t="s">
        <v>689</v>
      </c>
      <c r="VY11" s="398" t="s">
        <v>690</v>
      </c>
      <c r="VZ11" s="398" t="s">
        <v>691</v>
      </c>
      <c r="WA11" s="398" t="s">
        <v>688</v>
      </c>
      <c r="WB11" s="398" t="s">
        <v>689</v>
      </c>
      <c r="WC11" s="398" t="s">
        <v>690</v>
      </c>
      <c r="WD11" s="398" t="s">
        <v>691</v>
      </c>
      <c r="WE11" s="398" t="s">
        <v>688</v>
      </c>
      <c r="WF11" s="398" t="s">
        <v>689</v>
      </c>
      <c r="WG11" s="398" t="s">
        <v>690</v>
      </c>
      <c r="WH11" s="398" t="s">
        <v>691</v>
      </c>
      <c r="WI11" s="398" t="s">
        <v>688</v>
      </c>
      <c r="WJ11" s="398" t="s">
        <v>689</v>
      </c>
      <c r="WK11" s="398" t="s">
        <v>690</v>
      </c>
      <c r="WL11" s="398" t="s">
        <v>691</v>
      </c>
      <c r="WM11" s="398" t="s">
        <v>688</v>
      </c>
      <c r="WN11" s="398" t="s">
        <v>689</v>
      </c>
      <c r="WO11" s="398" t="s">
        <v>690</v>
      </c>
      <c r="WP11" s="398" t="s">
        <v>691</v>
      </c>
      <c r="WQ11" s="398" t="s">
        <v>688</v>
      </c>
      <c r="WR11" s="398" t="s">
        <v>689</v>
      </c>
      <c r="WS11" s="398" t="s">
        <v>690</v>
      </c>
      <c r="WT11" s="398" t="s">
        <v>691</v>
      </c>
      <c r="XB11" s="908"/>
      <c r="XC11" s="904"/>
      <c r="XD11" s="904"/>
      <c r="XE11" s="904"/>
      <c r="XF11" s="904"/>
      <c r="XG11" s="904"/>
      <c r="XH11" s="904"/>
    </row>
    <row r="12" spans="2:633" ht="15" customHeight="1" x14ac:dyDescent="0.2">
      <c r="B12" s="67">
        <v>2.0833333333333332E-2</v>
      </c>
      <c r="C12" s="400">
        <v>499.2</v>
      </c>
      <c r="D12" s="400">
        <v>465.60057999999998</v>
      </c>
      <c r="E12" s="400">
        <v>465.60057999999998</v>
      </c>
      <c r="F12" s="400">
        <v>33.599420000000009</v>
      </c>
      <c r="G12" s="400">
        <v>158.9</v>
      </c>
      <c r="H12" s="400">
        <v>148.36766</v>
      </c>
      <c r="I12" s="400">
        <v>148.36766</v>
      </c>
      <c r="J12" s="400">
        <v>10.532340000000005</v>
      </c>
      <c r="K12" s="400"/>
      <c r="L12" s="400"/>
      <c r="M12" s="400"/>
      <c r="N12" s="400">
        <v>0</v>
      </c>
      <c r="O12" s="400">
        <v>93.5</v>
      </c>
      <c r="P12" s="400">
        <v>69.342089999999999</v>
      </c>
      <c r="Q12" s="400">
        <v>69.342089999999999</v>
      </c>
      <c r="R12" s="400">
        <v>24.157910000000001</v>
      </c>
      <c r="S12" s="400">
        <v>91.2</v>
      </c>
      <c r="T12" s="400">
        <v>96.971760000000003</v>
      </c>
      <c r="U12" s="400">
        <v>96.971760000000003</v>
      </c>
      <c r="V12" s="400">
        <v>-5.7717600000000004</v>
      </c>
      <c r="W12" s="400">
        <v>66.599999999999994</v>
      </c>
      <c r="X12" s="400">
        <v>72.263890000000004</v>
      </c>
      <c r="Y12" s="400">
        <v>72.263890000000004</v>
      </c>
      <c r="Z12" s="400">
        <v>-5.6638900000000092</v>
      </c>
      <c r="AA12" s="400">
        <v>68.2</v>
      </c>
      <c r="AB12" s="400">
        <v>67.593350000000001</v>
      </c>
      <c r="AC12" s="400">
        <v>67.593350000000001</v>
      </c>
      <c r="AD12" s="400">
        <v>0.60665000000000191</v>
      </c>
      <c r="AE12" s="400">
        <v>25.8</v>
      </c>
      <c r="AF12" s="400">
        <v>30.110569999999999</v>
      </c>
      <c r="AG12" s="400">
        <v>30.110569999999999</v>
      </c>
      <c r="AH12" s="400">
        <v>-4.3105699999999985</v>
      </c>
      <c r="AI12" s="400">
        <v>0.4</v>
      </c>
      <c r="AJ12" s="400">
        <v>0.6</v>
      </c>
      <c r="AK12" s="400">
        <v>0.6</v>
      </c>
      <c r="AL12" s="400">
        <v>-0.19999999999999996</v>
      </c>
      <c r="AM12" s="400"/>
      <c r="AN12" s="400"/>
      <c r="AO12" s="400"/>
      <c r="AP12" s="400">
        <v>0</v>
      </c>
      <c r="AQ12" s="400"/>
      <c r="AR12" s="400"/>
      <c r="AS12" s="400">
        <v>0</v>
      </c>
      <c r="AT12" s="400">
        <v>0</v>
      </c>
      <c r="AU12" s="400"/>
      <c r="AV12" s="400"/>
      <c r="AW12" s="400"/>
      <c r="AX12" s="400">
        <v>0</v>
      </c>
      <c r="AY12" s="400"/>
      <c r="AZ12" s="400"/>
      <c r="BA12" s="400"/>
      <c r="BB12" s="400">
        <v>0</v>
      </c>
      <c r="BC12" s="400">
        <v>143.5</v>
      </c>
      <c r="BD12" s="400">
        <v>149.11167</v>
      </c>
      <c r="BE12" s="400">
        <v>149.11167</v>
      </c>
      <c r="BF12" s="400">
        <v>-5.6116700000000037</v>
      </c>
      <c r="BG12" s="400">
        <v>146.1</v>
      </c>
      <c r="BH12" s="400">
        <v>149.11167</v>
      </c>
      <c r="BI12" s="400">
        <v>149.11167</v>
      </c>
      <c r="BJ12" s="400">
        <v>-3.0116700000000094</v>
      </c>
      <c r="BK12" s="400">
        <v>147.5</v>
      </c>
      <c r="BL12" s="400">
        <v>149.11167</v>
      </c>
      <c r="BM12" s="400">
        <v>149.11167</v>
      </c>
      <c r="BN12" s="400">
        <v>-1.6116700000000037</v>
      </c>
      <c r="BO12" s="400">
        <v>0</v>
      </c>
      <c r="BP12" s="400">
        <v>0</v>
      </c>
      <c r="BQ12" s="400">
        <v>0</v>
      </c>
      <c r="BR12" s="400">
        <v>0</v>
      </c>
      <c r="BS12" s="400">
        <v>0</v>
      </c>
      <c r="BT12" s="400">
        <v>0</v>
      </c>
      <c r="BU12" s="400">
        <v>0</v>
      </c>
      <c r="BV12" s="400">
        <v>0</v>
      </c>
      <c r="BW12" s="400">
        <v>0</v>
      </c>
      <c r="BX12" s="400">
        <v>7</v>
      </c>
      <c r="BY12" s="400">
        <v>7</v>
      </c>
      <c r="BZ12" s="400">
        <v>-7</v>
      </c>
      <c r="CA12" s="400">
        <v>74.099999999999994</v>
      </c>
      <c r="CB12" s="400">
        <v>73.019549999999995</v>
      </c>
      <c r="CC12" s="400">
        <v>73.019549999999995</v>
      </c>
      <c r="CD12" s="400">
        <v>1.080449999999999</v>
      </c>
      <c r="CE12" s="400">
        <v>25.7</v>
      </c>
      <c r="CF12" s="400">
        <v>16.95936</v>
      </c>
      <c r="CG12" s="400">
        <v>16.95936</v>
      </c>
      <c r="CH12" s="400">
        <v>8.7406399999999991</v>
      </c>
      <c r="CI12" s="400">
        <v>56.241</v>
      </c>
      <c r="CJ12" s="400">
        <v>50.500839999999997</v>
      </c>
      <c r="CK12" s="400">
        <v>50.500839999999997</v>
      </c>
      <c r="CL12" s="400">
        <v>5.740160000000003</v>
      </c>
      <c r="CM12" s="400">
        <v>106.9</v>
      </c>
      <c r="CN12" s="400">
        <v>98</v>
      </c>
      <c r="CO12" s="400">
        <v>98</v>
      </c>
      <c r="CP12" s="400">
        <v>8.9000000000000057</v>
      </c>
      <c r="CQ12" s="400">
        <v>28.715</v>
      </c>
      <c r="CR12" s="400">
        <v>16</v>
      </c>
      <c r="CS12" s="400">
        <v>16</v>
      </c>
      <c r="CT12" s="400">
        <v>12.715</v>
      </c>
      <c r="CU12" s="400">
        <v>8.4</v>
      </c>
      <c r="CV12" s="400">
        <v>3.8533499999999998</v>
      </c>
      <c r="CW12" s="400">
        <v>3.8533499999999998</v>
      </c>
      <c r="CX12" s="400">
        <v>4.5466500000000005</v>
      </c>
      <c r="CY12" s="400"/>
      <c r="CZ12" s="400">
        <v>4.1034499999999996</v>
      </c>
      <c r="DA12" s="400">
        <v>4.1034499999999996</v>
      </c>
      <c r="DB12" s="400">
        <v>-4.1034499999999996</v>
      </c>
      <c r="DC12" s="400">
        <v>43.98</v>
      </c>
      <c r="DD12" s="400">
        <v>43.80059</v>
      </c>
      <c r="DE12" s="400">
        <v>43.80059</v>
      </c>
      <c r="DF12" s="400">
        <v>0.17940999999999718</v>
      </c>
      <c r="DG12" s="400">
        <v>3.1890000000000001</v>
      </c>
      <c r="DH12" s="400">
        <v>3.2822300000000002</v>
      </c>
      <c r="DI12" s="400">
        <v>3.2822300000000002</v>
      </c>
      <c r="DJ12" s="400">
        <v>-9.3230000000000146E-2</v>
      </c>
      <c r="DK12" s="400">
        <v>3.49</v>
      </c>
      <c r="DL12" s="400">
        <v>3.0992700000000002</v>
      </c>
      <c r="DM12" s="400">
        <v>3.0992700000000002</v>
      </c>
      <c r="DN12" s="400">
        <v>0.39073000000000002</v>
      </c>
      <c r="DO12" s="400"/>
      <c r="DP12" s="400"/>
      <c r="DQ12" s="400"/>
      <c r="DR12" s="400">
        <v>0</v>
      </c>
      <c r="DS12" s="400"/>
      <c r="DT12" s="400"/>
      <c r="DU12" s="400"/>
      <c r="DV12" s="400">
        <v>0</v>
      </c>
      <c r="DW12" s="400"/>
      <c r="DX12" s="400"/>
      <c r="DY12" s="400"/>
      <c r="DZ12" s="400">
        <v>0</v>
      </c>
      <c r="EA12" s="400"/>
      <c r="EB12" s="400"/>
      <c r="EC12" s="400"/>
      <c r="ED12" s="400">
        <v>0</v>
      </c>
      <c r="EE12" s="400"/>
      <c r="EF12" s="400"/>
      <c r="EG12" s="400"/>
      <c r="EH12" s="400">
        <v>0</v>
      </c>
      <c r="EI12" s="400"/>
      <c r="EJ12" s="400"/>
      <c r="EK12" s="400"/>
      <c r="EL12" s="400">
        <v>0</v>
      </c>
      <c r="EM12" s="400">
        <v>84.8</v>
      </c>
      <c r="EN12" s="400">
        <v>85</v>
      </c>
      <c r="EO12" s="400">
        <v>85</v>
      </c>
      <c r="EP12" s="400">
        <v>-0.20000000000000284</v>
      </c>
      <c r="EQ12" s="400"/>
      <c r="ER12" s="400"/>
      <c r="ES12" s="400"/>
      <c r="ET12" s="400">
        <v>0</v>
      </c>
      <c r="EU12" s="400">
        <v>51.9</v>
      </c>
      <c r="EV12" s="400">
        <v>77.948049999999995</v>
      </c>
      <c r="EW12" s="400">
        <v>77.948049999999995</v>
      </c>
      <c r="EX12" s="400">
        <v>-26.048049999999996</v>
      </c>
      <c r="EY12" s="400">
        <v>141.5</v>
      </c>
      <c r="EZ12" s="400">
        <v>243.7047</v>
      </c>
      <c r="FA12" s="400">
        <v>243.7047</v>
      </c>
      <c r="FB12" s="400">
        <v>-102.2047</v>
      </c>
      <c r="FC12" s="400">
        <v>10</v>
      </c>
      <c r="FD12" s="400">
        <v>8</v>
      </c>
      <c r="FE12" s="400">
        <v>8</v>
      </c>
      <c r="FF12" s="400">
        <v>2</v>
      </c>
      <c r="FG12" s="400">
        <v>4.0999999999999996</v>
      </c>
      <c r="FH12" s="400">
        <v>5.67</v>
      </c>
      <c r="FI12" s="400">
        <v>5.67</v>
      </c>
      <c r="FJ12" s="400">
        <v>-1.5700000000000003</v>
      </c>
      <c r="FK12" s="400"/>
      <c r="FL12" s="400"/>
      <c r="FM12" s="400">
        <v>0</v>
      </c>
      <c r="FN12" s="400">
        <v>0</v>
      </c>
      <c r="FO12" s="400">
        <v>60.8</v>
      </c>
      <c r="FP12" s="400">
        <v>88.020820000000001</v>
      </c>
      <c r="FQ12" s="400">
        <v>88.020820000000001</v>
      </c>
      <c r="FR12" s="400">
        <v>-27.220820000000003</v>
      </c>
      <c r="FS12" s="400">
        <v>115.3</v>
      </c>
      <c r="FT12" s="400">
        <v>110.41591</v>
      </c>
      <c r="FU12" s="400">
        <v>110.41591</v>
      </c>
      <c r="FV12" s="400">
        <v>4.8840900000000005</v>
      </c>
      <c r="FW12" s="400">
        <v>7.5</v>
      </c>
      <c r="FX12" s="400">
        <v>3.8466300000000002</v>
      </c>
      <c r="FY12" s="400">
        <v>3.8466300000000002</v>
      </c>
      <c r="FZ12" s="400">
        <v>3.6533699999999998</v>
      </c>
      <c r="GA12" s="400"/>
      <c r="GB12" s="400"/>
      <c r="GC12" s="400"/>
      <c r="GD12" s="400">
        <v>0</v>
      </c>
      <c r="GE12" s="400">
        <v>22.6</v>
      </c>
      <c r="GF12" s="400">
        <v>21.477250000000002</v>
      </c>
      <c r="GG12" s="400">
        <v>21.477250000000002</v>
      </c>
      <c r="GH12" s="400">
        <v>1.1227499999999999</v>
      </c>
      <c r="GI12" s="400">
        <v>101</v>
      </c>
      <c r="GJ12" s="400">
        <v>63.415900000000001</v>
      </c>
      <c r="GK12" s="400">
        <v>63.415900000000001</v>
      </c>
      <c r="GL12" s="400">
        <v>37.584099999999999</v>
      </c>
      <c r="GM12" s="400"/>
      <c r="GN12" s="400"/>
      <c r="GO12" s="400"/>
      <c r="GP12" s="400">
        <v>0</v>
      </c>
      <c r="GQ12" s="400"/>
      <c r="GR12" s="400"/>
      <c r="GS12" s="400"/>
      <c r="GT12" s="400">
        <v>0</v>
      </c>
      <c r="GU12" s="400"/>
      <c r="GV12" s="400"/>
      <c r="GW12" s="400"/>
      <c r="GX12" s="400">
        <v>0</v>
      </c>
      <c r="GY12" s="400"/>
      <c r="GZ12" s="400"/>
      <c r="HA12" s="400"/>
      <c r="HB12" s="400">
        <v>0</v>
      </c>
      <c r="HC12" s="400"/>
      <c r="HD12" s="400"/>
      <c r="HE12" s="400"/>
      <c r="HF12" s="400">
        <v>0</v>
      </c>
      <c r="HG12" s="400">
        <v>170.4</v>
      </c>
      <c r="HH12" s="400">
        <v>178.52956</v>
      </c>
      <c r="HI12" s="400">
        <v>178.52956</v>
      </c>
      <c r="HJ12" s="400">
        <v>-8.1295599999999979</v>
      </c>
      <c r="HK12" s="400">
        <v>168.9</v>
      </c>
      <c r="HL12" s="400">
        <v>178.52956</v>
      </c>
      <c r="HM12" s="400">
        <v>178.52956</v>
      </c>
      <c r="HN12" s="400">
        <v>-9.6295599999999979</v>
      </c>
      <c r="HO12" s="400">
        <v>188.7</v>
      </c>
      <c r="HP12" s="400">
        <v>178.52956</v>
      </c>
      <c r="HQ12" s="400">
        <v>178.52956</v>
      </c>
      <c r="HR12" s="400">
        <v>10.170439999999985</v>
      </c>
      <c r="HS12" s="400"/>
      <c r="HT12" s="400"/>
      <c r="HU12" s="400"/>
      <c r="HV12" s="400">
        <v>0</v>
      </c>
      <c r="HW12" s="400"/>
      <c r="HX12" s="400"/>
      <c r="HY12" s="400"/>
      <c r="HZ12" s="400">
        <v>0</v>
      </c>
      <c r="IA12" s="400"/>
      <c r="IB12" s="400"/>
      <c r="IC12" s="400"/>
      <c r="ID12" s="400">
        <v>0</v>
      </c>
      <c r="IE12" s="400">
        <v>268.5</v>
      </c>
      <c r="IF12" s="400">
        <v>267.79433</v>
      </c>
      <c r="IG12" s="400">
        <v>267.79433</v>
      </c>
      <c r="IH12" s="400">
        <v>0.7056699999999978</v>
      </c>
      <c r="II12" s="400">
        <v>74</v>
      </c>
      <c r="IJ12" s="400">
        <v>69.971130000000002</v>
      </c>
      <c r="IK12" s="400">
        <v>69.971130000000002</v>
      </c>
      <c r="IL12" s="400">
        <v>4.0288699999999977</v>
      </c>
      <c r="IM12" s="400">
        <v>35.700000000000003</v>
      </c>
      <c r="IN12" s="400">
        <v>34.985570000000003</v>
      </c>
      <c r="IO12" s="400">
        <v>34.985570000000003</v>
      </c>
      <c r="IP12" s="400">
        <v>0.71443000000000012</v>
      </c>
      <c r="IQ12" s="400">
        <v>0</v>
      </c>
      <c r="IR12" s="400">
        <v>0</v>
      </c>
      <c r="IS12" s="400">
        <v>0</v>
      </c>
      <c r="IT12" s="400">
        <v>0</v>
      </c>
      <c r="IU12" s="400">
        <v>0.3</v>
      </c>
      <c r="IV12" s="400">
        <v>8.82</v>
      </c>
      <c r="IW12" s="400">
        <v>8.82</v>
      </c>
      <c r="IX12" s="400">
        <v>-8.52</v>
      </c>
      <c r="IY12" s="400">
        <v>3.8</v>
      </c>
      <c r="IZ12" s="400">
        <v>8.93</v>
      </c>
      <c r="JA12" s="400">
        <v>8.93</v>
      </c>
      <c r="JB12" s="400">
        <v>-5.13</v>
      </c>
      <c r="JC12" s="400">
        <v>0.2</v>
      </c>
      <c r="JD12" s="400">
        <v>1.23</v>
      </c>
      <c r="JE12" s="400">
        <v>1.23</v>
      </c>
      <c r="JF12" s="400">
        <v>-1.03</v>
      </c>
      <c r="JG12" s="400">
        <v>0</v>
      </c>
      <c r="JH12" s="400">
        <v>0.24</v>
      </c>
      <c r="JI12" s="400">
        <v>0.24</v>
      </c>
      <c r="JJ12" s="400">
        <v>-0.24</v>
      </c>
      <c r="JK12" s="400">
        <v>6.8</v>
      </c>
      <c r="JL12" s="400">
        <v>6.8787000000000003</v>
      </c>
      <c r="JM12" s="400">
        <v>6.8787000000000003</v>
      </c>
      <c r="JN12" s="400">
        <v>-7.8700000000000436E-2</v>
      </c>
      <c r="JO12" s="400">
        <v>10.5</v>
      </c>
      <c r="JP12" s="400">
        <v>15.021509999999999</v>
      </c>
      <c r="JQ12" s="400">
        <v>15.021509999999999</v>
      </c>
      <c r="JR12" s="400">
        <v>-4.5215099999999993</v>
      </c>
      <c r="JS12" s="400">
        <v>56.4</v>
      </c>
      <c r="JT12" s="400">
        <v>104.4105</v>
      </c>
      <c r="JU12" s="400">
        <v>104.4105</v>
      </c>
      <c r="JV12" s="400">
        <v>-48.0105</v>
      </c>
      <c r="JW12" s="400"/>
      <c r="JX12" s="400"/>
      <c r="JY12" s="400"/>
      <c r="JZ12" s="400">
        <v>0</v>
      </c>
      <c r="KA12" s="400"/>
      <c r="KB12" s="400"/>
      <c r="KC12" s="400"/>
      <c r="KD12" s="400">
        <v>0</v>
      </c>
      <c r="KE12" s="400"/>
      <c r="KF12" s="400"/>
      <c r="KG12" s="400"/>
      <c r="KH12" s="400">
        <v>0</v>
      </c>
      <c r="KI12" s="400"/>
      <c r="KJ12" s="400"/>
      <c r="KK12" s="400"/>
      <c r="KL12" s="400">
        <v>0</v>
      </c>
      <c r="KM12" s="400">
        <v>46.5</v>
      </c>
      <c r="KN12" s="400">
        <v>57.669939999999997</v>
      </c>
      <c r="KO12" s="400">
        <v>57.669939999999997</v>
      </c>
      <c r="KP12" s="400">
        <v>-11.169939999999997</v>
      </c>
      <c r="KQ12" s="400"/>
      <c r="KR12" s="400"/>
      <c r="KS12" s="400"/>
      <c r="KT12" s="400">
        <v>0</v>
      </c>
      <c r="KU12" s="400">
        <v>180.7</v>
      </c>
      <c r="KV12" s="400">
        <v>194.44479000000001</v>
      </c>
      <c r="KW12" s="400">
        <v>194.44479000000001</v>
      </c>
      <c r="KX12" s="400">
        <v>-13.744790000000023</v>
      </c>
      <c r="KY12" s="400">
        <v>196.5</v>
      </c>
      <c r="KZ12" s="400">
        <v>194.44479000000001</v>
      </c>
      <c r="LA12" s="400">
        <v>194.44479000000001</v>
      </c>
      <c r="LB12" s="400">
        <v>2.0552099999999882</v>
      </c>
      <c r="LC12" s="400">
        <v>201.7</v>
      </c>
      <c r="LD12" s="400">
        <v>194.44479000000001</v>
      </c>
      <c r="LE12" s="400">
        <v>194.44479000000001</v>
      </c>
      <c r="LF12" s="400">
        <v>7.2552099999999768</v>
      </c>
      <c r="LG12" s="400">
        <v>292.10000000000002</v>
      </c>
      <c r="LH12" s="400">
        <v>291.66717999999997</v>
      </c>
      <c r="LI12" s="400">
        <v>291.66717999999997</v>
      </c>
      <c r="LJ12" s="400">
        <v>0.43282000000004928</v>
      </c>
      <c r="LK12" s="400">
        <v>203.9</v>
      </c>
      <c r="LL12" s="400">
        <v>209.70738</v>
      </c>
      <c r="LM12" s="400">
        <v>209.70738</v>
      </c>
      <c r="LN12" s="400">
        <v>-5.8073799999999949</v>
      </c>
      <c r="LO12" s="400">
        <v>105.7</v>
      </c>
      <c r="LP12" s="400">
        <v>104.85369</v>
      </c>
      <c r="LQ12" s="400">
        <v>104.85369</v>
      </c>
      <c r="LR12" s="400">
        <v>0.84631000000000256</v>
      </c>
      <c r="LS12" s="400">
        <v>250.8</v>
      </c>
      <c r="LT12" s="400">
        <v>173.99804</v>
      </c>
      <c r="LU12" s="400">
        <v>173.99804</v>
      </c>
      <c r="LV12" s="400">
        <v>76.801960000000008</v>
      </c>
      <c r="LW12" s="400">
        <v>3.5</v>
      </c>
      <c r="LX12" s="400">
        <v>3.2402199999999999</v>
      </c>
      <c r="LY12" s="400">
        <v>3.2402199999999999</v>
      </c>
      <c r="LZ12" s="400">
        <v>0.25978000000000012</v>
      </c>
      <c r="MA12" s="400">
        <v>186.1</v>
      </c>
      <c r="MB12" s="400">
        <v>185.73103</v>
      </c>
      <c r="MC12" s="400">
        <v>185.73103</v>
      </c>
      <c r="MD12" s="400">
        <v>0.36896999999999025</v>
      </c>
      <c r="ME12" s="400">
        <v>186</v>
      </c>
      <c r="MF12" s="400">
        <v>185.73103</v>
      </c>
      <c r="MG12" s="400">
        <v>185.73103</v>
      </c>
      <c r="MH12" s="400">
        <v>0.26896999999999593</v>
      </c>
      <c r="MI12" s="400">
        <v>186.9</v>
      </c>
      <c r="MJ12" s="400">
        <v>185.73103</v>
      </c>
      <c r="MK12" s="400">
        <v>185.73103</v>
      </c>
      <c r="ML12" s="400">
        <v>1.1689700000000016</v>
      </c>
      <c r="MM12" s="400">
        <v>186.6</v>
      </c>
      <c r="MN12" s="400">
        <v>189.51328000000001</v>
      </c>
      <c r="MO12" s="400">
        <v>189.51328000000001</v>
      </c>
      <c r="MP12" s="400">
        <v>-2.9132800000000145</v>
      </c>
      <c r="MQ12" s="400">
        <v>101.2</v>
      </c>
      <c r="MR12" s="400">
        <v>94.756640000000004</v>
      </c>
      <c r="MS12" s="400">
        <v>94.756640000000004</v>
      </c>
      <c r="MT12" s="400">
        <v>6.4433599999999984</v>
      </c>
      <c r="MU12" s="400"/>
      <c r="MV12" s="400"/>
      <c r="MW12" s="400"/>
      <c r="MX12" s="400">
        <v>0</v>
      </c>
      <c r="MY12" s="400"/>
      <c r="MZ12" s="400"/>
      <c r="NA12" s="400"/>
      <c r="NB12" s="400">
        <v>0</v>
      </c>
      <c r="NC12" s="400"/>
      <c r="ND12" s="400"/>
      <c r="NE12" s="400"/>
      <c r="NF12" s="400">
        <v>0</v>
      </c>
      <c r="NG12" s="400"/>
      <c r="NH12" s="400"/>
      <c r="NI12" s="400"/>
      <c r="NJ12" s="400">
        <v>0</v>
      </c>
      <c r="NK12" s="400"/>
      <c r="NL12" s="400"/>
      <c r="NM12" s="400"/>
      <c r="NN12" s="400">
        <v>0</v>
      </c>
      <c r="NO12" s="400"/>
      <c r="NP12" s="400"/>
      <c r="NQ12" s="400"/>
      <c r="NR12" s="400">
        <v>0</v>
      </c>
      <c r="NS12" s="400"/>
      <c r="NT12" s="400"/>
      <c r="NU12" s="400"/>
      <c r="NV12" s="400">
        <v>0</v>
      </c>
      <c r="NW12" s="400">
        <v>33.4</v>
      </c>
      <c r="NX12" s="400">
        <v>49.557180000000002</v>
      </c>
      <c r="NY12" s="400">
        <v>49.557180000000002</v>
      </c>
      <c r="NZ12" s="400">
        <v>-16.157180000000004</v>
      </c>
      <c r="OA12" s="400">
        <v>0</v>
      </c>
      <c r="OB12" s="400">
        <v>0</v>
      </c>
      <c r="OC12" s="400">
        <v>0</v>
      </c>
      <c r="OD12" s="400">
        <v>0</v>
      </c>
      <c r="OE12" s="400">
        <v>15.9</v>
      </c>
      <c r="OF12" s="400">
        <v>15.91408</v>
      </c>
      <c r="OG12" s="400">
        <v>15.91408</v>
      </c>
      <c r="OH12" s="400">
        <v>-1.407999999999987E-2</v>
      </c>
      <c r="OI12" s="400">
        <v>57.1</v>
      </c>
      <c r="OJ12" s="400">
        <v>60.427019999999999</v>
      </c>
      <c r="OK12" s="400">
        <v>60.427019999999999</v>
      </c>
      <c r="OL12" s="400">
        <v>-3.3270199999999974</v>
      </c>
      <c r="OM12" s="400">
        <v>6.5</v>
      </c>
      <c r="ON12" s="400">
        <v>6.39</v>
      </c>
      <c r="OO12" s="400">
        <v>6.39</v>
      </c>
      <c r="OP12" s="400">
        <v>0.11000000000000032</v>
      </c>
      <c r="OQ12" s="400">
        <v>0</v>
      </c>
      <c r="OR12" s="400">
        <v>0</v>
      </c>
      <c r="OS12" s="400"/>
      <c r="OT12" s="400">
        <v>0</v>
      </c>
      <c r="OU12" s="400"/>
      <c r="OV12" s="400"/>
      <c r="OW12" s="400"/>
      <c r="OX12" s="400">
        <v>0</v>
      </c>
      <c r="OY12" s="400"/>
      <c r="OZ12" s="400"/>
      <c r="PA12" s="400"/>
      <c r="PB12" s="400">
        <v>0</v>
      </c>
      <c r="PC12" s="400">
        <v>29.3</v>
      </c>
      <c r="PD12" s="400">
        <v>30</v>
      </c>
      <c r="PE12" s="400">
        <v>30</v>
      </c>
      <c r="PF12" s="400">
        <v>-0.69999999999999929</v>
      </c>
      <c r="PG12" s="400"/>
      <c r="PH12" s="400"/>
      <c r="PI12" s="400"/>
      <c r="PJ12" s="400">
        <v>0</v>
      </c>
      <c r="PK12" s="400">
        <v>16</v>
      </c>
      <c r="PL12" s="400">
        <v>13</v>
      </c>
      <c r="PM12" s="400">
        <v>13</v>
      </c>
      <c r="PN12" s="400">
        <v>3</v>
      </c>
      <c r="PO12" s="400">
        <v>14.6</v>
      </c>
      <c r="PP12" s="400">
        <v>15</v>
      </c>
      <c r="PQ12" s="400">
        <v>15</v>
      </c>
      <c r="PR12" s="400">
        <v>-0.40000000000000036</v>
      </c>
      <c r="PS12" s="400">
        <v>3</v>
      </c>
      <c r="PT12" s="400">
        <v>2.7989999999999999</v>
      </c>
      <c r="PU12" s="400">
        <v>2.7989999999999999</v>
      </c>
      <c r="PV12" s="400">
        <v>0.20100000000000007</v>
      </c>
      <c r="PW12" s="400">
        <v>1.6</v>
      </c>
      <c r="PX12" s="400">
        <v>1.4</v>
      </c>
      <c r="PY12" s="400">
        <v>1.4</v>
      </c>
      <c r="PZ12" s="400">
        <v>0.20000000000000018</v>
      </c>
      <c r="QA12" s="400">
        <v>1.1000000000000001</v>
      </c>
      <c r="QB12" s="400">
        <v>1.2</v>
      </c>
      <c r="QC12" s="400">
        <v>1.2</v>
      </c>
      <c r="QD12" s="400">
        <v>-9.9999999999999867E-2</v>
      </c>
      <c r="QE12" s="400">
        <v>2.1</v>
      </c>
      <c r="QF12" s="400">
        <v>2.2000000000000002</v>
      </c>
      <c r="QG12" s="400">
        <v>2.2000000000000002</v>
      </c>
      <c r="QH12" s="400">
        <v>-0.10000000000000009</v>
      </c>
      <c r="QI12" s="400">
        <v>7.8</v>
      </c>
      <c r="QJ12" s="400">
        <v>7.2</v>
      </c>
      <c r="QK12" s="400">
        <v>7.2</v>
      </c>
      <c r="QL12" s="400">
        <v>0.59999999999999964</v>
      </c>
      <c r="QM12" s="400">
        <v>12</v>
      </c>
      <c r="QN12" s="400">
        <v>11.143700000000001</v>
      </c>
      <c r="QO12" s="400">
        <v>11.143700000000001</v>
      </c>
      <c r="QP12" s="400">
        <v>0.85629999999999917</v>
      </c>
      <c r="QQ12" s="400">
        <v>7.5</v>
      </c>
      <c r="QR12" s="400">
        <v>8</v>
      </c>
      <c r="QS12" s="400">
        <v>8</v>
      </c>
      <c r="QT12" s="400">
        <v>-0.5</v>
      </c>
      <c r="QU12" s="400">
        <v>9.6999999999999993</v>
      </c>
      <c r="QV12" s="400">
        <v>10.752689999999999</v>
      </c>
      <c r="QW12" s="400">
        <v>10.752689999999999</v>
      </c>
      <c r="QX12" s="400">
        <v>-1.0526900000000001</v>
      </c>
      <c r="QY12" s="400">
        <v>5.9</v>
      </c>
      <c r="QZ12" s="400">
        <v>6.4</v>
      </c>
      <c r="RA12" s="400">
        <v>6.4</v>
      </c>
      <c r="RB12" s="400">
        <v>-0.5</v>
      </c>
      <c r="RC12" s="400">
        <v>18.600000000000001</v>
      </c>
      <c r="RD12" s="400">
        <v>16.617789999999999</v>
      </c>
      <c r="RE12" s="400">
        <v>16.617789999999999</v>
      </c>
      <c r="RF12" s="400">
        <v>1.982210000000002</v>
      </c>
      <c r="RG12" s="400">
        <v>3.6</v>
      </c>
      <c r="RH12" s="400">
        <v>3.6</v>
      </c>
      <c r="RI12" s="400">
        <v>3.6</v>
      </c>
      <c r="RJ12" s="400">
        <v>0</v>
      </c>
      <c r="RK12" s="400">
        <v>5.9</v>
      </c>
      <c r="RL12" s="400">
        <v>6</v>
      </c>
      <c r="RM12" s="400">
        <v>6</v>
      </c>
      <c r="RN12" s="400">
        <v>-9.9999999999999645E-2</v>
      </c>
      <c r="RO12" s="400">
        <v>3.5</v>
      </c>
      <c r="RP12" s="400">
        <v>2.8</v>
      </c>
      <c r="RQ12" s="400">
        <v>2.8</v>
      </c>
      <c r="RR12" s="400">
        <v>0.70000000000000018</v>
      </c>
      <c r="RS12" s="400">
        <v>0.6</v>
      </c>
      <c r="RT12" s="400">
        <v>1.5</v>
      </c>
      <c r="RU12" s="400">
        <v>1.5</v>
      </c>
      <c r="RV12" s="400">
        <v>-0.9</v>
      </c>
      <c r="RW12" s="400">
        <v>3.5</v>
      </c>
      <c r="RX12" s="400">
        <v>5.6</v>
      </c>
      <c r="RY12" s="400">
        <v>5.6</v>
      </c>
      <c r="RZ12" s="400">
        <v>-2.0999999999999996</v>
      </c>
      <c r="SA12" s="400">
        <v>3.4</v>
      </c>
      <c r="SB12" s="400">
        <v>5</v>
      </c>
      <c r="SC12" s="400">
        <v>5</v>
      </c>
      <c r="SD12" s="400">
        <v>-1.6</v>
      </c>
      <c r="SE12" s="400">
        <v>4.5999999999999996</v>
      </c>
      <c r="SF12" s="400">
        <v>5.5</v>
      </c>
      <c r="SG12" s="400">
        <v>5.5</v>
      </c>
      <c r="SH12" s="400">
        <v>-0.90000000000000036</v>
      </c>
      <c r="SI12" s="400">
        <v>4.8</v>
      </c>
      <c r="SJ12" s="400">
        <v>5.7</v>
      </c>
      <c r="SK12" s="400">
        <v>5.7</v>
      </c>
      <c r="SL12" s="400">
        <v>-0.90000000000000036</v>
      </c>
      <c r="SM12" s="400">
        <v>3.5</v>
      </c>
      <c r="SN12" s="400">
        <v>3.5</v>
      </c>
      <c r="SO12" s="400">
        <v>3.5</v>
      </c>
      <c r="SP12" s="400">
        <v>0</v>
      </c>
      <c r="SQ12" s="400">
        <v>2.6</v>
      </c>
      <c r="SR12" s="400">
        <v>2.5</v>
      </c>
      <c r="SS12" s="400">
        <v>2.5</v>
      </c>
      <c r="ST12" s="400">
        <v>0.10000000000000009</v>
      </c>
      <c r="SU12" s="400">
        <v>10.199999999999999</v>
      </c>
      <c r="SV12" s="400">
        <v>10</v>
      </c>
      <c r="SW12" s="400">
        <v>10</v>
      </c>
      <c r="SX12" s="400">
        <v>0.19999999999999929</v>
      </c>
      <c r="SY12" s="400">
        <v>19.7</v>
      </c>
      <c r="SZ12" s="400">
        <v>12.218959999999999</v>
      </c>
      <c r="TA12" s="400">
        <v>12.218959999999999</v>
      </c>
      <c r="TB12" s="400">
        <v>7.4810400000000001</v>
      </c>
      <c r="TC12" s="400">
        <v>16.899999999999999</v>
      </c>
      <c r="TD12" s="400">
        <v>16.813289999999999</v>
      </c>
      <c r="TE12" s="400">
        <v>16.813289999999999</v>
      </c>
      <c r="TF12" s="400">
        <v>8.6710000000000065E-2</v>
      </c>
      <c r="TG12" s="400">
        <v>20.6</v>
      </c>
      <c r="TH12" s="400">
        <v>19.550339999999998</v>
      </c>
      <c r="TI12" s="400">
        <v>19.550339999999998</v>
      </c>
      <c r="TJ12" s="400">
        <v>1.0496600000000029</v>
      </c>
      <c r="TK12" s="400">
        <v>45.2</v>
      </c>
      <c r="TL12" s="400">
        <v>37.57996</v>
      </c>
      <c r="TM12" s="400">
        <v>37.57996</v>
      </c>
      <c r="TN12" s="400">
        <v>7.620040000000003</v>
      </c>
      <c r="TO12" s="400">
        <v>9.1</v>
      </c>
      <c r="TP12" s="400">
        <v>0</v>
      </c>
      <c r="TQ12" s="400">
        <v>0</v>
      </c>
      <c r="TR12" s="400">
        <v>9.1</v>
      </c>
      <c r="TS12" s="400">
        <v>7.79</v>
      </c>
      <c r="TT12" s="400">
        <v>8.33</v>
      </c>
      <c r="TU12" s="400">
        <v>8.33</v>
      </c>
      <c r="TV12" s="400">
        <v>-0.54</v>
      </c>
      <c r="TW12" s="400">
        <v>9.6</v>
      </c>
      <c r="TX12" s="400">
        <v>9.6</v>
      </c>
      <c r="TY12" s="400">
        <v>9.6</v>
      </c>
      <c r="TZ12" s="400">
        <v>0</v>
      </c>
      <c r="UA12" s="400">
        <v>15.3</v>
      </c>
      <c r="UB12" s="400">
        <v>10.752689999999999</v>
      </c>
      <c r="UC12" s="400">
        <v>10.752689999999999</v>
      </c>
      <c r="UD12" s="400">
        <v>4.5473100000000013</v>
      </c>
      <c r="UE12" s="400">
        <v>19.600000000000001</v>
      </c>
      <c r="UF12" s="400">
        <v>15.640269999999999</v>
      </c>
      <c r="UG12" s="400">
        <v>15.640269999999999</v>
      </c>
      <c r="UH12" s="400">
        <v>3.9597300000000022</v>
      </c>
      <c r="UI12" s="400">
        <v>5.8</v>
      </c>
      <c r="UJ12" s="400">
        <v>7</v>
      </c>
      <c r="UK12" s="400">
        <v>7</v>
      </c>
      <c r="UL12" s="400">
        <v>-1.2000000000000002</v>
      </c>
      <c r="UM12" s="400">
        <v>9.9</v>
      </c>
      <c r="UN12" s="400">
        <v>9</v>
      </c>
      <c r="UO12" s="400">
        <v>9</v>
      </c>
      <c r="UP12" s="400">
        <v>0.90000000000000036</v>
      </c>
      <c r="UQ12" s="400">
        <v>0.5</v>
      </c>
      <c r="UR12" s="400">
        <v>0.54</v>
      </c>
      <c r="US12" s="400">
        <v>0.54</v>
      </c>
      <c r="UT12" s="400">
        <v>-4.0000000000000036E-2</v>
      </c>
      <c r="UU12" s="400">
        <v>1.1000000000000001</v>
      </c>
      <c r="UV12" s="400">
        <v>1.05</v>
      </c>
      <c r="UW12" s="400">
        <v>1.05</v>
      </c>
      <c r="UX12" s="400">
        <v>5.0000000000000044E-2</v>
      </c>
      <c r="UY12" s="400">
        <v>0</v>
      </c>
      <c r="UZ12" s="400">
        <v>0</v>
      </c>
      <c r="VA12" s="400">
        <v>0</v>
      </c>
      <c r="VB12" s="400">
        <v>0</v>
      </c>
      <c r="VC12" s="400">
        <v>0</v>
      </c>
      <c r="VD12" s="400">
        <v>0</v>
      </c>
      <c r="VE12" s="400">
        <v>0</v>
      </c>
      <c r="VF12" s="400">
        <v>0</v>
      </c>
      <c r="VG12" s="400">
        <v>0</v>
      </c>
      <c r="VH12" s="400">
        <v>0</v>
      </c>
      <c r="VI12" s="400">
        <v>0</v>
      </c>
      <c r="VJ12" s="400">
        <v>0</v>
      </c>
      <c r="VK12" s="400">
        <v>0</v>
      </c>
      <c r="VL12" s="400">
        <v>0</v>
      </c>
      <c r="VM12" s="400">
        <v>0</v>
      </c>
      <c r="VN12" s="400">
        <v>0</v>
      </c>
      <c r="VO12" s="400">
        <v>0</v>
      </c>
      <c r="VP12" s="400">
        <v>0</v>
      </c>
      <c r="VQ12" s="400">
        <v>0</v>
      </c>
      <c r="VR12" s="400">
        <v>0</v>
      </c>
      <c r="VS12" s="400">
        <v>0</v>
      </c>
      <c r="VT12" s="400">
        <v>0</v>
      </c>
      <c r="VU12" s="400">
        <v>0</v>
      </c>
      <c r="VV12" s="400">
        <v>0</v>
      </c>
      <c r="VW12" s="400">
        <v>5.3</v>
      </c>
      <c r="VX12" s="400">
        <v>11.465</v>
      </c>
      <c r="VY12" s="400">
        <v>11.465</v>
      </c>
      <c r="VZ12" s="400">
        <v>-6.165</v>
      </c>
      <c r="WA12" s="400">
        <v>5.2</v>
      </c>
      <c r="WB12" s="400">
        <v>28.852</v>
      </c>
      <c r="WC12" s="400">
        <v>28.852</v>
      </c>
      <c r="WD12" s="400">
        <v>-23.652000000000001</v>
      </c>
      <c r="WE12" s="400">
        <v>8.6999999999999993</v>
      </c>
      <c r="WF12" s="400"/>
      <c r="WG12" s="400">
        <v>8.8740000000000006</v>
      </c>
      <c r="WH12" s="400">
        <v>-0.17400000000000126</v>
      </c>
      <c r="WI12" s="400">
        <v>13.5</v>
      </c>
      <c r="WJ12" s="400"/>
      <c r="WK12" s="400">
        <v>12.471</v>
      </c>
      <c r="WL12" s="400">
        <v>1.0289999999999999</v>
      </c>
      <c r="WM12" s="400">
        <v>24.4</v>
      </c>
      <c r="WN12" s="400">
        <v>19.143999999999998</v>
      </c>
      <c r="WO12" s="400">
        <v>19.143999999999998</v>
      </c>
      <c r="WP12" s="400">
        <v>5.2560000000000002</v>
      </c>
      <c r="WQ12" s="400">
        <v>48.9</v>
      </c>
      <c r="WR12" s="400"/>
      <c r="WS12" s="400">
        <v>33.482999999999997</v>
      </c>
      <c r="WT12" s="400">
        <v>15.417000000000002</v>
      </c>
      <c r="XB12" s="401">
        <v>2.0833333333333332E-2</v>
      </c>
      <c r="XC12" s="400">
        <v>6278.9050000000007</v>
      </c>
      <c r="XD12" s="400">
        <v>6317.1730299999981</v>
      </c>
      <c r="XE12" s="400">
        <v>-38.268029999997452</v>
      </c>
      <c r="XF12" s="400">
        <v>6278.9050000000025</v>
      </c>
      <c r="XG12" s="400">
        <v>6317.1730299999981</v>
      </c>
      <c r="XH12" s="400">
        <v>-38.268029999995633</v>
      </c>
      <c r="XI12" s="379">
        <f>+XB12</f>
        <v>2.0833333333333332E-2</v>
      </c>
    </row>
    <row r="13" spans="2:633" ht="15" customHeight="1" x14ac:dyDescent="0.2">
      <c r="B13" s="71">
        <v>4.1666666666666664E-2</v>
      </c>
      <c r="C13" s="402">
        <v>496.6</v>
      </c>
      <c r="D13" s="402">
        <v>415.19668000000001</v>
      </c>
      <c r="E13" s="402">
        <v>415.19668000000001</v>
      </c>
      <c r="F13" s="402">
        <v>81.403320000000008</v>
      </c>
      <c r="G13" s="402">
        <v>162.30000000000001</v>
      </c>
      <c r="H13" s="402">
        <v>132.30601999999999</v>
      </c>
      <c r="I13" s="402">
        <v>132.30601999999999</v>
      </c>
      <c r="J13" s="402">
        <v>29.993980000000022</v>
      </c>
      <c r="K13" s="402"/>
      <c r="L13" s="402"/>
      <c r="M13" s="402"/>
      <c r="N13" s="402">
        <v>0</v>
      </c>
      <c r="O13" s="402">
        <v>83.3</v>
      </c>
      <c r="P13" s="402">
        <v>69.342089999999999</v>
      </c>
      <c r="Q13" s="402">
        <v>69.342089999999999</v>
      </c>
      <c r="R13" s="402">
        <v>13.957909999999998</v>
      </c>
      <c r="S13" s="402">
        <v>71.7</v>
      </c>
      <c r="T13" s="402">
        <v>76.263339999999999</v>
      </c>
      <c r="U13" s="402">
        <v>76.263339999999999</v>
      </c>
      <c r="V13" s="402">
        <v>-4.5633399999999966</v>
      </c>
      <c r="W13" s="402">
        <v>67.599999999999994</v>
      </c>
      <c r="X13" s="402">
        <v>65.984009999999998</v>
      </c>
      <c r="Y13" s="402">
        <v>65.984009999999998</v>
      </c>
      <c r="Z13" s="402">
        <v>1.6159899999999965</v>
      </c>
      <c r="AA13" s="402">
        <v>64.5</v>
      </c>
      <c r="AB13" s="402">
        <v>67.593350000000001</v>
      </c>
      <c r="AC13" s="402">
        <v>67.593350000000001</v>
      </c>
      <c r="AD13" s="402">
        <v>-3.0933500000000009</v>
      </c>
      <c r="AE13" s="402">
        <v>25.3</v>
      </c>
      <c r="AF13" s="402">
        <v>27.49391</v>
      </c>
      <c r="AG13" s="402">
        <v>27.49391</v>
      </c>
      <c r="AH13" s="402">
        <v>-2.1939099999999989</v>
      </c>
      <c r="AI13" s="402">
        <v>0.4</v>
      </c>
      <c r="AJ13" s="402">
        <v>0.6</v>
      </c>
      <c r="AK13" s="402">
        <v>0.6</v>
      </c>
      <c r="AL13" s="402">
        <v>-0.19999999999999996</v>
      </c>
      <c r="AM13" s="402"/>
      <c r="AN13" s="402"/>
      <c r="AO13" s="402"/>
      <c r="AP13" s="402">
        <v>0</v>
      </c>
      <c r="AQ13" s="402"/>
      <c r="AR13" s="402"/>
      <c r="AS13" s="402">
        <v>0</v>
      </c>
      <c r="AT13" s="402">
        <v>0</v>
      </c>
      <c r="AU13" s="402"/>
      <c r="AV13" s="402"/>
      <c r="AW13" s="402"/>
      <c r="AX13" s="402">
        <v>0</v>
      </c>
      <c r="AY13" s="402"/>
      <c r="AZ13" s="402"/>
      <c r="BA13" s="402"/>
      <c r="BB13" s="402">
        <v>0</v>
      </c>
      <c r="BC13" s="402">
        <v>144.30000000000001</v>
      </c>
      <c r="BD13" s="402">
        <v>149.11167</v>
      </c>
      <c r="BE13" s="402">
        <v>149.11167</v>
      </c>
      <c r="BF13" s="402">
        <v>-4.8116699999999923</v>
      </c>
      <c r="BG13" s="402">
        <v>147</v>
      </c>
      <c r="BH13" s="402">
        <v>149.11167</v>
      </c>
      <c r="BI13" s="402">
        <v>149.11167</v>
      </c>
      <c r="BJ13" s="402">
        <v>-2.1116700000000037</v>
      </c>
      <c r="BK13" s="402">
        <v>148.6</v>
      </c>
      <c r="BL13" s="402">
        <v>149.11167</v>
      </c>
      <c r="BM13" s="402">
        <v>149.11167</v>
      </c>
      <c r="BN13" s="402">
        <v>-0.5116700000000094</v>
      </c>
      <c r="BO13" s="402">
        <v>0</v>
      </c>
      <c r="BP13" s="402">
        <v>0</v>
      </c>
      <c r="BQ13" s="402">
        <v>0</v>
      </c>
      <c r="BR13" s="402">
        <v>0</v>
      </c>
      <c r="BS13" s="402">
        <v>0</v>
      </c>
      <c r="BT13" s="402">
        <v>0</v>
      </c>
      <c r="BU13" s="402">
        <v>0</v>
      </c>
      <c r="BV13" s="402">
        <v>0</v>
      </c>
      <c r="BW13" s="402">
        <v>0</v>
      </c>
      <c r="BX13" s="402">
        <v>9</v>
      </c>
      <c r="BY13" s="402">
        <v>9</v>
      </c>
      <c r="BZ13" s="402">
        <v>-9</v>
      </c>
      <c r="CA13" s="402">
        <v>72.3</v>
      </c>
      <c r="CB13" s="402">
        <v>73.019549999999995</v>
      </c>
      <c r="CC13" s="402">
        <v>73.019549999999995</v>
      </c>
      <c r="CD13" s="402">
        <v>-0.71954999999999814</v>
      </c>
      <c r="CE13" s="402">
        <v>25.9</v>
      </c>
      <c r="CF13" s="402">
        <v>16.95936</v>
      </c>
      <c r="CG13" s="402">
        <v>16.95936</v>
      </c>
      <c r="CH13" s="402">
        <v>8.9406399999999984</v>
      </c>
      <c r="CI13" s="402">
        <v>37.527000000000001</v>
      </c>
      <c r="CJ13" s="402">
        <v>79.075419999999994</v>
      </c>
      <c r="CK13" s="402">
        <v>79.075419999999994</v>
      </c>
      <c r="CL13" s="402">
        <v>-41.548419999999993</v>
      </c>
      <c r="CM13" s="402">
        <v>104.214</v>
      </c>
      <c r="CN13" s="402">
        <v>98</v>
      </c>
      <c r="CO13" s="402">
        <v>98</v>
      </c>
      <c r="CP13" s="402">
        <v>6.2139999999999986</v>
      </c>
      <c r="CQ13" s="402">
        <v>18.984999999999999</v>
      </c>
      <c r="CR13" s="402">
        <v>16</v>
      </c>
      <c r="CS13" s="402">
        <v>16</v>
      </c>
      <c r="CT13" s="402">
        <v>2.9849999999999994</v>
      </c>
      <c r="CU13" s="402">
        <v>8.4</v>
      </c>
      <c r="CV13" s="402">
        <v>3.8533499999999998</v>
      </c>
      <c r="CW13" s="402">
        <v>3.8533499999999998</v>
      </c>
      <c r="CX13" s="402">
        <v>4.5466500000000005</v>
      </c>
      <c r="CY13" s="402"/>
      <c r="CZ13" s="402">
        <v>4.1034499999999996</v>
      </c>
      <c r="DA13" s="402">
        <v>4.1034499999999996</v>
      </c>
      <c r="DB13" s="402">
        <v>-4.1034499999999996</v>
      </c>
      <c r="DC13" s="402">
        <v>42.65</v>
      </c>
      <c r="DD13" s="402">
        <v>43.80059</v>
      </c>
      <c r="DE13" s="402">
        <v>43.80059</v>
      </c>
      <c r="DF13" s="402">
        <v>-1.1505900000000011</v>
      </c>
      <c r="DG13" s="402">
        <v>3.1920000000000002</v>
      </c>
      <c r="DH13" s="402">
        <v>3.2822300000000002</v>
      </c>
      <c r="DI13" s="402">
        <v>3.2822300000000002</v>
      </c>
      <c r="DJ13" s="402">
        <v>-9.0230000000000032E-2</v>
      </c>
      <c r="DK13" s="402">
        <v>3.49</v>
      </c>
      <c r="DL13" s="402">
        <v>3.0992700000000002</v>
      </c>
      <c r="DM13" s="402">
        <v>3.0992700000000002</v>
      </c>
      <c r="DN13" s="402">
        <v>0.39073000000000002</v>
      </c>
      <c r="DO13" s="402"/>
      <c r="DP13" s="402"/>
      <c r="DQ13" s="402"/>
      <c r="DR13" s="402">
        <v>0</v>
      </c>
      <c r="DS13" s="402"/>
      <c r="DT13" s="402"/>
      <c r="DU13" s="402"/>
      <c r="DV13" s="402">
        <v>0</v>
      </c>
      <c r="DW13" s="402"/>
      <c r="DX13" s="402"/>
      <c r="DY13" s="402"/>
      <c r="DZ13" s="402">
        <v>0</v>
      </c>
      <c r="EA13" s="402"/>
      <c r="EB13" s="402"/>
      <c r="EC13" s="402"/>
      <c r="ED13" s="402">
        <v>0</v>
      </c>
      <c r="EE13" s="402"/>
      <c r="EF13" s="402"/>
      <c r="EG13" s="402"/>
      <c r="EH13" s="402">
        <v>0</v>
      </c>
      <c r="EI13" s="402"/>
      <c r="EJ13" s="402"/>
      <c r="EK13" s="402"/>
      <c r="EL13" s="402">
        <v>0</v>
      </c>
      <c r="EM13" s="402">
        <v>85.2</v>
      </c>
      <c r="EN13" s="402">
        <v>85</v>
      </c>
      <c r="EO13" s="402">
        <v>85</v>
      </c>
      <c r="EP13" s="402">
        <v>0.20000000000000284</v>
      </c>
      <c r="EQ13" s="402"/>
      <c r="ER13" s="402"/>
      <c r="ES13" s="402"/>
      <c r="ET13" s="402">
        <v>0</v>
      </c>
      <c r="EU13" s="402">
        <v>49.5</v>
      </c>
      <c r="EV13" s="402">
        <v>77.948049999999995</v>
      </c>
      <c r="EW13" s="402">
        <v>77.948049999999995</v>
      </c>
      <c r="EX13" s="402">
        <v>-28.448049999999995</v>
      </c>
      <c r="EY13" s="402">
        <v>115.8</v>
      </c>
      <c r="EZ13" s="402">
        <v>224.3272</v>
      </c>
      <c r="FA13" s="402">
        <v>224.3272</v>
      </c>
      <c r="FB13" s="402">
        <v>-108.52720000000001</v>
      </c>
      <c r="FC13" s="402">
        <v>10</v>
      </c>
      <c r="FD13" s="402">
        <v>8</v>
      </c>
      <c r="FE13" s="402">
        <v>8</v>
      </c>
      <c r="FF13" s="402">
        <v>2</v>
      </c>
      <c r="FG13" s="402">
        <v>4</v>
      </c>
      <c r="FH13" s="402">
        <v>5.67</v>
      </c>
      <c r="FI13" s="402">
        <v>5.67</v>
      </c>
      <c r="FJ13" s="402">
        <v>-1.67</v>
      </c>
      <c r="FK13" s="402"/>
      <c r="FL13" s="402"/>
      <c r="FM13" s="402">
        <v>0</v>
      </c>
      <c r="FN13" s="402">
        <v>0</v>
      </c>
      <c r="FO13" s="402">
        <v>60.1</v>
      </c>
      <c r="FP13" s="402">
        <v>88.020820000000001</v>
      </c>
      <c r="FQ13" s="402">
        <v>88.020820000000001</v>
      </c>
      <c r="FR13" s="402">
        <v>-27.920819999999999</v>
      </c>
      <c r="FS13" s="402">
        <v>111.3</v>
      </c>
      <c r="FT13" s="402">
        <v>110.41591</v>
      </c>
      <c r="FU13" s="402">
        <v>110.41591</v>
      </c>
      <c r="FV13" s="402">
        <v>0.88409000000000049</v>
      </c>
      <c r="FW13" s="402">
        <v>7</v>
      </c>
      <c r="FX13" s="402">
        <v>3.8466300000000002</v>
      </c>
      <c r="FY13" s="402">
        <v>3.8466300000000002</v>
      </c>
      <c r="FZ13" s="402">
        <v>3.1533699999999998</v>
      </c>
      <c r="GA13" s="402"/>
      <c r="GB13" s="402"/>
      <c r="GC13" s="402"/>
      <c r="GD13" s="402">
        <v>0</v>
      </c>
      <c r="GE13" s="402">
        <v>22.7</v>
      </c>
      <c r="GF13" s="402">
        <v>21.477250000000002</v>
      </c>
      <c r="GG13" s="402">
        <v>21.477250000000002</v>
      </c>
      <c r="GH13" s="402">
        <v>1.2227499999999978</v>
      </c>
      <c r="GI13" s="402">
        <v>99.5</v>
      </c>
      <c r="GJ13" s="402">
        <v>63.415900000000001</v>
      </c>
      <c r="GK13" s="402">
        <v>63.415900000000001</v>
      </c>
      <c r="GL13" s="402">
        <v>36.084099999999999</v>
      </c>
      <c r="GM13" s="402"/>
      <c r="GN13" s="402"/>
      <c r="GO13" s="402"/>
      <c r="GP13" s="402">
        <v>0</v>
      </c>
      <c r="GQ13" s="402"/>
      <c r="GR13" s="402"/>
      <c r="GS13" s="402"/>
      <c r="GT13" s="402">
        <v>0</v>
      </c>
      <c r="GU13" s="402"/>
      <c r="GV13" s="402"/>
      <c r="GW13" s="402"/>
      <c r="GX13" s="402">
        <v>0</v>
      </c>
      <c r="GY13" s="402"/>
      <c r="GZ13" s="402"/>
      <c r="HA13" s="402"/>
      <c r="HB13" s="402">
        <v>0</v>
      </c>
      <c r="HC13" s="402"/>
      <c r="HD13" s="402"/>
      <c r="HE13" s="402"/>
      <c r="HF13" s="402">
        <v>0</v>
      </c>
      <c r="HG13" s="402">
        <v>171.9</v>
      </c>
      <c r="HH13" s="402">
        <v>178.52956</v>
      </c>
      <c r="HI13" s="402">
        <v>178.52956</v>
      </c>
      <c r="HJ13" s="402">
        <v>-6.6295599999999979</v>
      </c>
      <c r="HK13" s="402">
        <v>170.5</v>
      </c>
      <c r="HL13" s="402">
        <v>178.52956</v>
      </c>
      <c r="HM13" s="402">
        <v>178.52956</v>
      </c>
      <c r="HN13" s="402">
        <v>-8.0295600000000036</v>
      </c>
      <c r="HO13" s="402">
        <v>189.5</v>
      </c>
      <c r="HP13" s="402">
        <v>178.52956</v>
      </c>
      <c r="HQ13" s="402">
        <v>178.52956</v>
      </c>
      <c r="HR13" s="402">
        <v>10.970439999999996</v>
      </c>
      <c r="HS13" s="402"/>
      <c r="HT13" s="402"/>
      <c r="HU13" s="402"/>
      <c r="HV13" s="402">
        <v>0</v>
      </c>
      <c r="HW13" s="402"/>
      <c r="HX13" s="402"/>
      <c r="HY13" s="402"/>
      <c r="HZ13" s="402">
        <v>0</v>
      </c>
      <c r="IA13" s="402"/>
      <c r="IB13" s="402"/>
      <c r="IC13" s="402"/>
      <c r="ID13" s="402">
        <v>0</v>
      </c>
      <c r="IE13" s="402">
        <v>269.3</v>
      </c>
      <c r="IF13" s="402">
        <v>267.79433</v>
      </c>
      <c r="IG13" s="402">
        <v>267.79433</v>
      </c>
      <c r="IH13" s="402">
        <v>1.5056700000000092</v>
      </c>
      <c r="II13" s="402">
        <v>74.8</v>
      </c>
      <c r="IJ13" s="402">
        <v>69.971130000000002</v>
      </c>
      <c r="IK13" s="402">
        <v>69.971130000000002</v>
      </c>
      <c r="IL13" s="402">
        <v>4.8288699999999949</v>
      </c>
      <c r="IM13" s="402">
        <v>35.9</v>
      </c>
      <c r="IN13" s="402">
        <v>34.985570000000003</v>
      </c>
      <c r="IO13" s="402">
        <v>34.985570000000003</v>
      </c>
      <c r="IP13" s="402">
        <v>0.91442999999999586</v>
      </c>
      <c r="IQ13" s="402">
        <v>0</v>
      </c>
      <c r="IR13" s="402">
        <v>0</v>
      </c>
      <c r="IS13" s="402">
        <v>0</v>
      </c>
      <c r="IT13" s="402">
        <v>0</v>
      </c>
      <c r="IU13" s="402">
        <v>2.9</v>
      </c>
      <c r="IV13" s="402">
        <v>8.82</v>
      </c>
      <c r="IW13" s="402">
        <v>8.82</v>
      </c>
      <c r="IX13" s="402">
        <v>-5.92</v>
      </c>
      <c r="IY13" s="402">
        <v>7.2</v>
      </c>
      <c r="IZ13" s="402">
        <v>8.93</v>
      </c>
      <c r="JA13" s="402">
        <v>8.93</v>
      </c>
      <c r="JB13" s="402">
        <v>-1.7299999999999995</v>
      </c>
      <c r="JC13" s="402">
        <v>0</v>
      </c>
      <c r="JD13" s="402">
        <v>1.23</v>
      </c>
      <c r="JE13" s="402">
        <v>1.23</v>
      </c>
      <c r="JF13" s="402">
        <v>-1.23</v>
      </c>
      <c r="JG13" s="402">
        <v>0</v>
      </c>
      <c r="JH13" s="402">
        <v>0.24</v>
      </c>
      <c r="JI13" s="402">
        <v>0.24</v>
      </c>
      <c r="JJ13" s="402">
        <v>-0.24</v>
      </c>
      <c r="JK13" s="402">
        <v>6.8</v>
      </c>
      <c r="JL13" s="402">
        <v>6.8787000000000003</v>
      </c>
      <c r="JM13" s="402">
        <v>6.8787000000000003</v>
      </c>
      <c r="JN13" s="402">
        <v>-7.8700000000000436E-2</v>
      </c>
      <c r="JO13" s="402">
        <v>9.9</v>
      </c>
      <c r="JP13" s="402">
        <v>15.021509999999999</v>
      </c>
      <c r="JQ13" s="402">
        <v>15.021509999999999</v>
      </c>
      <c r="JR13" s="402">
        <v>-5.1215099999999989</v>
      </c>
      <c r="JS13" s="402">
        <v>55.2</v>
      </c>
      <c r="JT13" s="402">
        <v>94.012870000000007</v>
      </c>
      <c r="JU13" s="402">
        <v>94.012870000000007</v>
      </c>
      <c r="JV13" s="402">
        <v>-38.812870000000004</v>
      </c>
      <c r="JW13" s="402"/>
      <c r="JX13" s="402"/>
      <c r="JY13" s="402"/>
      <c r="JZ13" s="402">
        <v>0</v>
      </c>
      <c r="KA13" s="402"/>
      <c r="KB13" s="402"/>
      <c r="KC13" s="402"/>
      <c r="KD13" s="402">
        <v>0</v>
      </c>
      <c r="KE13" s="402"/>
      <c r="KF13" s="402"/>
      <c r="KG13" s="402"/>
      <c r="KH13" s="402">
        <v>0</v>
      </c>
      <c r="KI13" s="402"/>
      <c r="KJ13" s="402"/>
      <c r="KK13" s="402"/>
      <c r="KL13" s="402">
        <v>0</v>
      </c>
      <c r="KM13" s="402">
        <v>45.5</v>
      </c>
      <c r="KN13" s="402">
        <v>55.62923</v>
      </c>
      <c r="KO13" s="402">
        <v>55.62923</v>
      </c>
      <c r="KP13" s="402">
        <v>-10.12923</v>
      </c>
      <c r="KQ13" s="402"/>
      <c r="KR13" s="402"/>
      <c r="KS13" s="402"/>
      <c r="KT13" s="402">
        <v>0</v>
      </c>
      <c r="KU13" s="402">
        <v>182.2</v>
      </c>
      <c r="KV13" s="402">
        <v>194.44479000000001</v>
      </c>
      <c r="KW13" s="402">
        <v>194.44479000000001</v>
      </c>
      <c r="KX13" s="402">
        <v>-12.244790000000023</v>
      </c>
      <c r="KY13" s="402">
        <v>198.1</v>
      </c>
      <c r="KZ13" s="402">
        <v>194.44479000000001</v>
      </c>
      <c r="LA13" s="402">
        <v>194.44479000000001</v>
      </c>
      <c r="LB13" s="402">
        <v>3.6552099999999825</v>
      </c>
      <c r="LC13" s="402">
        <v>202.9</v>
      </c>
      <c r="LD13" s="402">
        <v>194.44479000000001</v>
      </c>
      <c r="LE13" s="402">
        <v>194.44479000000001</v>
      </c>
      <c r="LF13" s="402">
        <v>8.4552099999999939</v>
      </c>
      <c r="LG13" s="402">
        <v>293.8</v>
      </c>
      <c r="LH13" s="402">
        <v>291.66717999999997</v>
      </c>
      <c r="LI13" s="402">
        <v>291.66717999999997</v>
      </c>
      <c r="LJ13" s="402">
        <v>2.1328200000000379</v>
      </c>
      <c r="LK13" s="402">
        <v>204.4</v>
      </c>
      <c r="LL13" s="402">
        <v>209.70738</v>
      </c>
      <c r="LM13" s="402">
        <v>209.70738</v>
      </c>
      <c r="LN13" s="402">
        <v>-5.3073799999999949</v>
      </c>
      <c r="LO13" s="402">
        <v>105.1</v>
      </c>
      <c r="LP13" s="402">
        <v>104.85369</v>
      </c>
      <c r="LQ13" s="402">
        <v>104.85369</v>
      </c>
      <c r="LR13" s="402">
        <v>0.24630999999999403</v>
      </c>
      <c r="LS13" s="402">
        <v>245.5</v>
      </c>
      <c r="LT13" s="402">
        <v>173.99804</v>
      </c>
      <c r="LU13" s="402">
        <v>173.99804</v>
      </c>
      <c r="LV13" s="402">
        <v>71.501959999999997</v>
      </c>
      <c r="LW13" s="402">
        <v>3.3</v>
      </c>
      <c r="LX13" s="402">
        <v>3.2402199999999999</v>
      </c>
      <c r="LY13" s="402">
        <v>3.2402199999999999</v>
      </c>
      <c r="LZ13" s="402">
        <v>5.9779999999999944E-2</v>
      </c>
      <c r="MA13" s="402">
        <v>182.3</v>
      </c>
      <c r="MB13" s="402">
        <v>185.73103</v>
      </c>
      <c r="MC13" s="402">
        <v>185.73103</v>
      </c>
      <c r="MD13" s="402">
        <v>-3.4310299999999927</v>
      </c>
      <c r="ME13" s="402">
        <v>182.9</v>
      </c>
      <c r="MF13" s="402">
        <v>185.73103</v>
      </c>
      <c r="MG13" s="402">
        <v>185.73103</v>
      </c>
      <c r="MH13" s="402">
        <v>-2.8310299999999984</v>
      </c>
      <c r="MI13" s="402">
        <v>186.5</v>
      </c>
      <c r="MJ13" s="402">
        <v>185.73103</v>
      </c>
      <c r="MK13" s="402">
        <v>185.73103</v>
      </c>
      <c r="ML13" s="402">
        <v>0.76896999999999593</v>
      </c>
      <c r="MM13" s="402">
        <v>187.1</v>
      </c>
      <c r="MN13" s="402">
        <v>189.51328000000001</v>
      </c>
      <c r="MO13" s="402">
        <v>189.51328000000001</v>
      </c>
      <c r="MP13" s="402">
        <v>-2.4132800000000145</v>
      </c>
      <c r="MQ13" s="402">
        <v>101.1</v>
      </c>
      <c r="MR13" s="402">
        <v>94.756640000000004</v>
      </c>
      <c r="MS13" s="402">
        <v>94.756640000000004</v>
      </c>
      <c r="MT13" s="402">
        <v>6.3433599999999899</v>
      </c>
      <c r="MU13" s="402"/>
      <c r="MV13" s="402"/>
      <c r="MW13" s="402"/>
      <c r="MX13" s="402">
        <v>0</v>
      </c>
      <c r="MY13" s="402"/>
      <c r="MZ13" s="402"/>
      <c r="NA13" s="402"/>
      <c r="NB13" s="402">
        <v>0</v>
      </c>
      <c r="NC13" s="402"/>
      <c r="ND13" s="402"/>
      <c r="NE13" s="402"/>
      <c r="NF13" s="402">
        <v>0</v>
      </c>
      <c r="NG13" s="402"/>
      <c r="NH13" s="402"/>
      <c r="NI13" s="402"/>
      <c r="NJ13" s="402">
        <v>0</v>
      </c>
      <c r="NK13" s="402"/>
      <c r="NL13" s="402"/>
      <c r="NM13" s="402"/>
      <c r="NN13" s="402">
        <v>0</v>
      </c>
      <c r="NO13" s="402"/>
      <c r="NP13" s="402"/>
      <c r="NQ13" s="402"/>
      <c r="NR13" s="402">
        <v>0</v>
      </c>
      <c r="NS13" s="402"/>
      <c r="NT13" s="402"/>
      <c r="NU13" s="402"/>
      <c r="NV13" s="402">
        <v>0</v>
      </c>
      <c r="NW13" s="402">
        <v>48.6</v>
      </c>
      <c r="NX13" s="402">
        <v>0</v>
      </c>
      <c r="NY13" s="402">
        <v>0</v>
      </c>
      <c r="NZ13" s="402">
        <v>48.6</v>
      </c>
      <c r="OA13" s="402">
        <v>0</v>
      </c>
      <c r="OB13" s="402">
        <v>0</v>
      </c>
      <c r="OC13" s="402">
        <v>0</v>
      </c>
      <c r="OD13" s="402">
        <v>0</v>
      </c>
      <c r="OE13" s="402">
        <v>15.9</v>
      </c>
      <c r="OF13" s="402">
        <v>15.91408</v>
      </c>
      <c r="OG13" s="402">
        <v>15.91408</v>
      </c>
      <c r="OH13" s="402">
        <v>-1.407999999999987E-2</v>
      </c>
      <c r="OI13" s="402">
        <v>56.3</v>
      </c>
      <c r="OJ13" s="402">
        <v>60.427019999999999</v>
      </c>
      <c r="OK13" s="402">
        <v>60.427019999999999</v>
      </c>
      <c r="OL13" s="402">
        <v>-4.1270200000000017</v>
      </c>
      <c r="OM13" s="402">
        <v>6.5</v>
      </c>
      <c r="ON13" s="402">
        <v>6.39</v>
      </c>
      <c r="OO13" s="402">
        <v>6.39</v>
      </c>
      <c r="OP13" s="402">
        <v>0.11000000000000032</v>
      </c>
      <c r="OQ13" s="402">
        <v>0</v>
      </c>
      <c r="OR13" s="402">
        <v>0</v>
      </c>
      <c r="OS13" s="402"/>
      <c r="OT13" s="402">
        <v>0</v>
      </c>
      <c r="OU13" s="402"/>
      <c r="OV13" s="402"/>
      <c r="OW13" s="402"/>
      <c r="OX13" s="402">
        <v>0</v>
      </c>
      <c r="OY13" s="402"/>
      <c r="OZ13" s="402"/>
      <c r="PA13" s="402"/>
      <c r="PB13" s="402">
        <v>0</v>
      </c>
      <c r="PC13" s="402">
        <v>29.3</v>
      </c>
      <c r="PD13" s="402">
        <v>30</v>
      </c>
      <c r="PE13" s="402">
        <v>30</v>
      </c>
      <c r="PF13" s="402">
        <v>-0.69999999999999929</v>
      </c>
      <c r="PG13" s="402"/>
      <c r="PH13" s="402"/>
      <c r="PI13" s="402"/>
      <c r="PJ13" s="402">
        <v>0</v>
      </c>
      <c r="PK13" s="402">
        <v>16.600000000000001</v>
      </c>
      <c r="PL13" s="402">
        <v>13</v>
      </c>
      <c r="PM13" s="402">
        <v>13</v>
      </c>
      <c r="PN13" s="402">
        <v>3.6000000000000014</v>
      </c>
      <c r="PO13" s="402">
        <v>14.6</v>
      </c>
      <c r="PP13" s="402">
        <v>15</v>
      </c>
      <c r="PQ13" s="402">
        <v>15</v>
      </c>
      <c r="PR13" s="402">
        <v>-0.40000000000000036</v>
      </c>
      <c r="PS13" s="402">
        <v>3</v>
      </c>
      <c r="PT13" s="402">
        <v>2.7989999999999999</v>
      </c>
      <c r="PU13" s="402">
        <v>2.7989999999999999</v>
      </c>
      <c r="PV13" s="402">
        <v>0.20100000000000007</v>
      </c>
      <c r="PW13" s="402">
        <v>1.6</v>
      </c>
      <c r="PX13" s="402">
        <v>1.4</v>
      </c>
      <c r="PY13" s="402">
        <v>1.4</v>
      </c>
      <c r="PZ13" s="402">
        <v>0.20000000000000018</v>
      </c>
      <c r="QA13" s="402">
        <v>1.1000000000000001</v>
      </c>
      <c r="QB13" s="402">
        <v>1.2</v>
      </c>
      <c r="QC13" s="402">
        <v>1.2</v>
      </c>
      <c r="QD13" s="402">
        <v>-9.9999999999999867E-2</v>
      </c>
      <c r="QE13" s="402">
        <v>2.1</v>
      </c>
      <c r="QF13" s="402">
        <v>2.2000000000000002</v>
      </c>
      <c r="QG13" s="402">
        <v>2.2000000000000002</v>
      </c>
      <c r="QH13" s="402">
        <v>-0.10000000000000009</v>
      </c>
      <c r="QI13" s="402">
        <v>8.1999999999999993</v>
      </c>
      <c r="QJ13" s="402">
        <v>7.2</v>
      </c>
      <c r="QK13" s="402">
        <v>7.2</v>
      </c>
      <c r="QL13" s="402">
        <v>0.99999999999999911</v>
      </c>
      <c r="QM13" s="402">
        <v>12</v>
      </c>
      <c r="QN13" s="402">
        <v>11.143700000000001</v>
      </c>
      <c r="QO13" s="402">
        <v>11.143700000000001</v>
      </c>
      <c r="QP13" s="402">
        <v>0.85629999999999917</v>
      </c>
      <c r="QQ13" s="402">
        <v>7.4</v>
      </c>
      <c r="QR13" s="402">
        <v>8</v>
      </c>
      <c r="QS13" s="402">
        <v>8</v>
      </c>
      <c r="QT13" s="402">
        <v>-0.59999999999999964</v>
      </c>
      <c r="QU13" s="402">
        <v>9.4</v>
      </c>
      <c r="QV13" s="402">
        <v>10.752689999999999</v>
      </c>
      <c r="QW13" s="402">
        <v>10.752689999999999</v>
      </c>
      <c r="QX13" s="402">
        <v>-1.3526899999999991</v>
      </c>
      <c r="QY13" s="402">
        <v>5.5</v>
      </c>
      <c r="QZ13" s="402">
        <v>6.4</v>
      </c>
      <c r="RA13" s="402">
        <v>6.4</v>
      </c>
      <c r="RB13" s="402">
        <v>-0.90000000000000036</v>
      </c>
      <c r="RC13" s="402">
        <v>18.5</v>
      </c>
      <c r="RD13" s="402">
        <v>16.617789999999999</v>
      </c>
      <c r="RE13" s="402">
        <v>16.617789999999999</v>
      </c>
      <c r="RF13" s="402">
        <v>1.8822100000000006</v>
      </c>
      <c r="RG13" s="402">
        <v>3.7</v>
      </c>
      <c r="RH13" s="402">
        <v>3.6</v>
      </c>
      <c r="RI13" s="402">
        <v>3.6</v>
      </c>
      <c r="RJ13" s="402">
        <v>0.10000000000000009</v>
      </c>
      <c r="RK13" s="402">
        <v>6</v>
      </c>
      <c r="RL13" s="402">
        <v>6</v>
      </c>
      <c r="RM13" s="402">
        <v>6</v>
      </c>
      <c r="RN13" s="402">
        <v>0</v>
      </c>
      <c r="RO13" s="402">
        <v>3.3</v>
      </c>
      <c r="RP13" s="402">
        <v>2.8</v>
      </c>
      <c r="RQ13" s="402">
        <v>2.8</v>
      </c>
      <c r="RR13" s="402">
        <v>0.5</v>
      </c>
      <c r="RS13" s="402">
        <v>0.6</v>
      </c>
      <c r="RT13" s="402">
        <v>1.5</v>
      </c>
      <c r="RU13" s="402">
        <v>1.5</v>
      </c>
      <c r="RV13" s="402">
        <v>-0.9</v>
      </c>
      <c r="RW13" s="402">
        <v>3.5</v>
      </c>
      <c r="RX13" s="402">
        <v>5.6</v>
      </c>
      <c r="RY13" s="402">
        <v>5.6</v>
      </c>
      <c r="RZ13" s="402">
        <v>-2.0999999999999996</v>
      </c>
      <c r="SA13" s="402">
        <v>3.4</v>
      </c>
      <c r="SB13" s="402">
        <v>5</v>
      </c>
      <c r="SC13" s="402">
        <v>5</v>
      </c>
      <c r="SD13" s="402">
        <v>-1.6</v>
      </c>
      <c r="SE13" s="402">
        <v>4.5999999999999996</v>
      </c>
      <c r="SF13" s="402">
        <v>5.5</v>
      </c>
      <c r="SG13" s="402">
        <v>5.5</v>
      </c>
      <c r="SH13" s="402">
        <v>-0.90000000000000036</v>
      </c>
      <c r="SI13" s="402">
        <v>4.8</v>
      </c>
      <c r="SJ13" s="402">
        <v>5.7</v>
      </c>
      <c r="SK13" s="402">
        <v>5.7</v>
      </c>
      <c r="SL13" s="402">
        <v>-0.90000000000000036</v>
      </c>
      <c r="SM13" s="402">
        <v>3.5</v>
      </c>
      <c r="SN13" s="402">
        <v>3.5</v>
      </c>
      <c r="SO13" s="402">
        <v>3.5</v>
      </c>
      <c r="SP13" s="402">
        <v>0</v>
      </c>
      <c r="SQ13" s="402">
        <v>2.6</v>
      </c>
      <c r="SR13" s="402">
        <v>2.5</v>
      </c>
      <c r="SS13" s="402">
        <v>2.5</v>
      </c>
      <c r="ST13" s="402">
        <v>0.10000000000000009</v>
      </c>
      <c r="SU13" s="402">
        <v>10.199999999999999</v>
      </c>
      <c r="SV13" s="402">
        <v>10</v>
      </c>
      <c r="SW13" s="402">
        <v>10</v>
      </c>
      <c r="SX13" s="402">
        <v>0.19999999999999929</v>
      </c>
      <c r="SY13" s="402">
        <v>19.7</v>
      </c>
      <c r="SZ13" s="402">
        <v>12.218959999999999</v>
      </c>
      <c r="TA13" s="402">
        <v>12.218959999999999</v>
      </c>
      <c r="TB13" s="402">
        <v>7.4810400000000001</v>
      </c>
      <c r="TC13" s="402">
        <v>16.899999999999999</v>
      </c>
      <c r="TD13" s="402">
        <v>16.813289999999999</v>
      </c>
      <c r="TE13" s="402">
        <v>16.813289999999999</v>
      </c>
      <c r="TF13" s="402">
        <v>8.6710000000000065E-2</v>
      </c>
      <c r="TG13" s="402">
        <v>20.399999999999999</v>
      </c>
      <c r="TH13" s="402">
        <v>19.550339999999998</v>
      </c>
      <c r="TI13" s="402">
        <v>19.550339999999998</v>
      </c>
      <c r="TJ13" s="402">
        <v>0.84966000000000008</v>
      </c>
      <c r="TK13" s="402">
        <v>43.3</v>
      </c>
      <c r="TL13" s="402">
        <v>37.57996</v>
      </c>
      <c r="TM13" s="402">
        <v>37.57996</v>
      </c>
      <c r="TN13" s="402">
        <v>5.7200399999999973</v>
      </c>
      <c r="TO13" s="402">
        <v>3.1</v>
      </c>
      <c r="TP13" s="402">
        <v>0</v>
      </c>
      <c r="TQ13" s="402">
        <v>0</v>
      </c>
      <c r="TR13" s="402">
        <v>3.1</v>
      </c>
      <c r="TS13" s="402">
        <v>7.88</v>
      </c>
      <c r="TT13" s="402">
        <v>8.33</v>
      </c>
      <c r="TU13" s="402">
        <v>8.33</v>
      </c>
      <c r="TV13" s="402">
        <v>-0.45000000000000018</v>
      </c>
      <c r="TW13" s="402">
        <v>9.8000000000000007</v>
      </c>
      <c r="TX13" s="402">
        <v>9.6</v>
      </c>
      <c r="TY13" s="402">
        <v>9.6</v>
      </c>
      <c r="TZ13" s="402">
        <v>0.20000000000000107</v>
      </c>
      <c r="UA13" s="402">
        <v>15.2</v>
      </c>
      <c r="UB13" s="402">
        <v>10.752689999999999</v>
      </c>
      <c r="UC13" s="402">
        <v>10.752689999999999</v>
      </c>
      <c r="UD13" s="402">
        <v>4.4473099999999999</v>
      </c>
      <c r="UE13" s="402">
        <v>19.600000000000001</v>
      </c>
      <c r="UF13" s="402">
        <v>15.640269999999999</v>
      </c>
      <c r="UG13" s="402">
        <v>15.640269999999999</v>
      </c>
      <c r="UH13" s="402">
        <v>3.9597300000000022</v>
      </c>
      <c r="UI13" s="402">
        <v>5.8</v>
      </c>
      <c r="UJ13" s="402">
        <v>7</v>
      </c>
      <c r="UK13" s="402">
        <v>7</v>
      </c>
      <c r="UL13" s="402">
        <v>-1.2000000000000002</v>
      </c>
      <c r="UM13" s="402">
        <v>9.9</v>
      </c>
      <c r="UN13" s="402">
        <v>9</v>
      </c>
      <c r="UO13" s="402">
        <v>9</v>
      </c>
      <c r="UP13" s="402">
        <v>0.90000000000000036</v>
      </c>
      <c r="UQ13" s="402">
        <v>0.6</v>
      </c>
      <c r="UR13" s="402">
        <v>0.54</v>
      </c>
      <c r="US13" s="402">
        <v>0.54</v>
      </c>
      <c r="UT13" s="402">
        <v>5.9999999999999942E-2</v>
      </c>
      <c r="UU13" s="402">
        <v>1.1000000000000001</v>
      </c>
      <c r="UV13" s="402">
        <v>1.05</v>
      </c>
      <c r="UW13" s="402">
        <v>1.05</v>
      </c>
      <c r="UX13" s="402">
        <v>5.0000000000000044E-2</v>
      </c>
      <c r="UY13" s="402">
        <v>0</v>
      </c>
      <c r="UZ13" s="402">
        <v>0</v>
      </c>
      <c r="VA13" s="402">
        <v>0</v>
      </c>
      <c r="VB13" s="402">
        <v>0</v>
      </c>
      <c r="VC13" s="402">
        <v>0</v>
      </c>
      <c r="VD13" s="402">
        <v>0</v>
      </c>
      <c r="VE13" s="402">
        <v>0</v>
      </c>
      <c r="VF13" s="402">
        <v>0</v>
      </c>
      <c r="VG13" s="402">
        <v>0</v>
      </c>
      <c r="VH13" s="402">
        <v>0</v>
      </c>
      <c r="VI13" s="402">
        <v>0</v>
      </c>
      <c r="VJ13" s="402">
        <v>0</v>
      </c>
      <c r="VK13" s="402">
        <v>0</v>
      </c>
      <c r="VL13" s="402">
        <v>0</v>
      </c>
      <c r="VM13" s="402">
        <v>0</v>
      </c>
      <c r="VN13" s="402">
        <v>0</v>
      </c>
      <c r="VO13" s="402">
        <v>0</v>
      </c>
      <c r="VP13" s="402">
        <v>0</v>
      </c>
      <c r="VQ13" s="402">
        <v>0</v>
      </c>
      <c r="VR13" s="402">
        <v>0</v>
      </c>
      <c r="VS13" s="402">
        <v>0</v>
      </c>
      <c r="VT13" s="402">
        <v>0</v>
      </c>
      <c r="VU13" s="402">
        <v>0</v>
      </c>
      <c r="VV13" s="402">
        <v>0</v>
      </c>
      <c r="VW13" s="402">
        <v>4.9000000000000004</v>
      </c>
      <c r="VX13" s="402">
        <v>10.797000000000001</v>
      </c>
      <c r="VY13" s="402">
        <v>10.797000000000001</v>
      </c>
      <c r="VZ13" s="402">
        <v>-5.8970000000000002</v>
      </c>
      <c r="WA13" s="402">
        <v>6.6</v>
      </c>
      <c r="WB13" s="402">
        <v>27.859000000000002</v>
      </c>
      <c r="WC13" s="402">
        <v>27.859000000000002</v>
      </c>
      <c r="WD13" s="402">
        <v>-21.259</v>
      </c>
      <c r="WE13" s="402">
        <v>10.1</v>
      </c>
      <c r="WF13" s="402"/>
      <c r="WG13" s="402">
        <v>8.36</v>
      </c>
      <c r="WH13" s="402">
        <v>1.7400000000000002</v>
      </c>
      <c r="WI13" s="402">
        <v>15.3</v>
      </c>
      <c r="WJ13" s="402"/>
      <c r="WK13" s="402">
        <v>12.1</v>
      </c>
      <c r="WL13" s="402">
        <v>3.2000000000000011</v>
      </c>
      <c r="WM13" s="402">
        <v>20.3</v>
      </c>
      <c r="WN13" s="402">
        <v>18.651</v>
      </c>
      <c r="WO13" s="402">
        <v>18.651</v>
      </c>
      <c r="WP13" s="402">
        <v>1.6490000000000009</v>
      </c>
      <c r="WQ13" s="402">
        <v>37.299999999999997</v>
      </c>
      <c r="WR13" s="402"/>
      <c r="WS13" s="402">
        <v>30.370999999999999</v>
      </c>
      <c r="WT13" s="402">
        <v>6.9289999999999985</v>
      </c>
      <c r="XB13" s="403">
        <v>4.1666666666666664E-2</v>
      </c>
      <c r="XC13" s="402">
        <v>6178.5380000000005</v>
      </c>
      <c r="XD13" s="402">
        <v>6164.153089999998</v>
      </c>
      <c r="XE13" s="402">
        <v>14.384910000002492</v>
      </c>
      <c r="XF13" s="402">
        <v>6178.538000000005</v>
      </c>
      <c r="XG13" s="402">
        <v>6164.153089999998</v>
      </c>
      <c r="XH13" s="402">
        <v>14.384910000007039</v>
      </c>
      <c r="XI13" s="379">
        <f t="shared" ref="XI13:XI59" si="0">+XB13</f>
        <v>4.1666666666666664E-2</v>
      </c>
    </row>
    <row r="14" spans="2:633" ht="15" customHeight="1" x14ac:dyDescent="0.2">
      <c r="B14" s="71">
        <v>6.25E-2</v>
      </c>
      <c r="C14" s="402">
        <v>492.1</v>
      </c>
      <c r="D14" s="402">
        <v>406.39841000000001</v>
      </c>
      <c r="E14" s="402">
        <v>406.39841000000001</v>
      </c>
      <c r="F14" s="402">
        <v>85.70159000000001</v>
      </c>
      <c r="G14" s="402">
        <v>161</v>
      </c>
      <c r="H14" s="402">
        <v>129.50237999999999</v>
      </c>
      <c r="I14" s="402">
        <v>129.50237999999999</v>
      </c>
      <c r="J14" s="402">
        <v>31.497620000000012</v>
      </c>
      <c r="K14" s="402"/>
      <c r="L14" s="402"/>
      <c r="M14" s="402"/>
      <c r="N14" s="402">
        <v>0</v>
      </c>
      <c r="O14" s="402">
        <v>62.7</v>
      </c>
      <c r="P14" s="402">
        <v>127.94668</v>
      </c>
      <c r="Q14" s="402">
        <v>127.94668</v>
      </c>
      <c r="R14" s="402">
        <v>-65.246679999999998</v>
      </c>
      <c r="S14" s="402">
        <v>64.2</v>
      </c>
      <c r="T14" s="402">
        <v>76.263339999999999</v>
      </c>
      <c r="U14" s="402">
        <v>76.263339999999999</v>
      </c>
      <c r="V14" s="402">
        <v>-12.063339999999997</v>
      </c>
      <c r="W14" s="402">
        <v>68.900000000000006</v>
      </c>
      <c r="X14" s="402">
        <v>65.984009999999998</v>
      </c>
      <c r="Y14" s="402">
        <v>65.984009999999998</v>
      </c>
      <c r="Z14" s="402">
        <v>2.9159900000000079</v>
      </c>
      <c r="AA14" s="402">
        <v>63.3</v>
      </c>
      <c r="AB14" s="402">
        <v>67.593350000000001</v>
      </c>
      <c r="AC14" s="402">
        <v>67.593350000000001</v>
      </c>
      <c r="AD14" s="402">
        <v>-4.2933500000000038</v>
      </c>
      <c r="AE14" s="402">
        <v>25.6</v>
      </c>
      <c r="AF14" s="402">
        <v>27.49391</v>
      </c>
      <c r="AG14" s="402">
        <v>27.49391</v>
      </c>
      <c r="AH14" s="402">
        <v>-1.8939099999999982</v>
      </c>
      <c r="AI14" s="402">
        <v>0.4</v>
      </c>
      <c r="AJ14" s="402">
        <v>0.6</v>
      </c>
      <c r="AK14" s="402">
        <v>0.6</v>
      </c>
      <c r="AL14" s="402">
        <v>-0.19999999999999996</v>
      </c>
      <c r="AM14" s="402"/>
      <c r="AN14" s="402"/>
      <c r="AO14" s="402"/>
      <c r="AP14" s="402">
        <v>0</v>
      </c>
      <c r="AQ14" s="402"/>
      <c r="AR14" s="402"/>
      <c r="AS14" s="402">
        <v>0</v>
      </c>
      <c r="AT14" s="402">
        <v>0</v>
      </c>
      <c r="AU14" s="402"/>
      <c r="AV14" s="402"/>
      <c r="AW14" s="402"/>
      <c r="AX14" s="402">
        <v>0</v>
      </c>
      <c r="AY14" s="402"/>
      <c r="AZ14" s="402"/>
      <c r="BA14" s="402"/>
      <c r="BB14" s="402">
        <v>0</v>
      </c>
      <c r="BC14" s="402">
        <v>144.4</v>
      </c>
      <c r="BD14" s="402">
        <v>149.11167</v>
      </c>
      <c r="BE14" s="402">
        <v>149.11167</v>
      </c>
      <c r="BF14" s="402">
        <v>-4.711669999999998</v>
      </c>
      <c r="BG14" s="402">
        <v>147</v>
      </c>
      <c r="BH14" s="402">
        <v>149.11167</v>
      </c>
      <c r="BI14" s="402">
        <v>149.11167</v>
      </c>
      <c r="BJ14" s="402">
        <v>-2.1116700000000037</v>
      </c>
      <c r="BK14" s="402">
        <v>148.1</v>
      </c>
      <c r="BL14" s="402">
        <v>149.11167</v>
      </c>
      <c r="BM14" s="402">
        <v>149.11167</v>
      </c>
      <c r="BN14" s="402">
        <v>-1.0116700000000094</v>
      </c>
      <c r="BO14" s="402">
        <v>0</v>
      </c>
      <c r="BP14" s="402">
        <v>0</v>
      </c>
      <c r="BQ14" s="402">
        <v>0</v>
      </c>
      <c r="BR14" s="402">
        <v>0</v>
      </c>
      <c r="BS14" s="402">
        <v>0</v>
      </c>
      <c r="BT14" s="402">
        <v>0</v>
      </c>
      <c r="BU14" s="402">
        <v>0</v>
      </c>
      <c r="BV14" s="402">
        <v>0</v>
      </c>
      <c r="BW14" s="402">
        <v>0</v>
      </c>
      <c r="BX14" s="402">
        <v>11</v>
      </c>
      <c r="BY14" s="402">
        <v>11</v>
      </c>
      <c r="BZ14" s="402">
        <v>-11</v>
      </c>
      <c r="CA14" s="402">
        <v>71.400000000000006</v>
      </c>
      <c r="CB14" s="402">
        <v>73.019549999999995</v>
      </c>
      <c r="CC14" s="402">
        <v>73.019549999999995</v>
      </c>
      <c r="CD14" s="402">
        <v>-1.6195499999999896</v>
      </c>
      <c r="CE14" s="402">
        <v>24.8</v>
      </c>
      <c r="CF14" s="402">
        <v>16.95936</v>
      </c>
      <c r="CG14" s="402">
        <v>16.95936</v>
      </c>
      <c r="CH14" s="402">
        <v>7.8406400000000005</v>
      </c>
      <c r="CI14" s="402">
        <v>18.047000000000001</v>
      </c>
      <c r="CJ14" s="402">
        <v>20.470829999999999</v>
      </c>
      <c r="CK14" s="402">
        <v>20.470829999999999</v>
      </c>
      <c r="CL14" s="402">
        <v>-2.4238299999999988</v>
      </c>
      <c r="CM14" s="402">
        <v>105.583</v>
      </c>
      <c r="CN14" s="402">
        <v>98</v>
      </c>
      <c r="CO14" s="402">
        <v>98</v>
      </c>
      <c r="CP14" s="402">
        <v>7.5829999999999984</v>
      </c>
      <c r="CQ14" s="402">
        <v>13.054</v>
      </c>
      <c r="CR14" s="402">
        <v>16</v>
      </c>
      <c r="CS14" s="402">
        <v>16</v>
      </c>
      <c r="CT14" s="402">
        <v>-2.9459999999999997</v>
      </c>
      <c r="CU14" s="402">
        <v>8.3000000000000007</v>
      </c>
      <c r="CV14" s="402">
        <v>3.8533499999999998</v>
      </c>
      <c r="CW14" s="402">
        <v>3.8533499999999998</v>
      </c>
      <c r="CX14" s="402">
        <v>4.4466500000000009</v>
      </c>
      <c r="CY14" s="402"/>
      <c r="CZ14" s="402">
        <v>4.1034499999999996</v>
      </c>
      <c r="DA14" s="402">
        <v>4.1034499999999996</v>
      </c>
      <c r="DB14" s="402">
        <v>-4.1034499999999996</v>
      </c>
      <c r="DC14" s="402">
        <v>42.44</v>
      </c>
      <c r="DD14" s="402">
        <v>43.80059</v>
      </c>
      <c r="DE14" s="402">
        <v>43.80059</v>
      </c>
      <c r="DF14" s="402">
        <v>-1.360590000000002</v>
      </c>
      <c r="DG14" s="402">
        <v>3.1920000000000002</v>
      </c>
      <c r="DH14" s="402">
        <v>3.2822300000000002</v>
      </c>
      <c r="DI14" s="402">
        <v>3.2822300000000002</v>
      </c>
      <c r="DJ14" s="402">
        <v>-9.0230000000000032E-2</v>
      </c>
      <c r="DK14" s="402">
        <v>3.49</v>
      </c>
      <c r="DL14" s="402">
        <v>3.0992700000000002</v>
      </c>
      <c r="DM14" s="402">
        <v>3.0992700000000002</v>
      </c>
      <c r="DN14" s="402">
        <v>0.39073000000000002</v>
      </c>
      <c r="DO14" s="402"/>
      <c r="DP14" s="402"/>
      <c r="DQ14" s="402"/>
      <c r="DR14" s="402">
        <v>0</v>
      </c>
      <c r="DS14" s="402"/>
      <c r="DT14" s="402"/>
      <c r="DU14" s="402"/>
      <c r="DV14" s="402">
        <v>0</v>
      </c>
      <c r="DW14" s="402"/>
      <c r="DX14" s="402"/>
      <c r="DY14" s="402"/>
      <c r="DZ14" s="402">
        <v>0</v>
      </c>
      <c r="EA14" s="402"/>
      <c r="EB14" s="402"/>
      <c r="EC14" s="402"/>
      <c r="ED14" s="402">
        <v>0</v>
      </c>
      <c r="EE14" s="402"/>
      <c r="EF14" s="402"/>
      <c r="EG14" s="402"/>
      <c r="EH14" s="402">
        <v>0</v>
      </c>
      <c r="EI14" s="402"/>
      <c r="EJ14" s="402"/>
      <c r="EK14" s="402"/>
      <c r="EL14" s="402">
        <v>0</v>
      </c>
      <c r="EM14" s="402">
        <v>84.8</v>
      </c>
      <c r="EN14" s="402">
        <v>85</v>
      </c>
      <c r="EO14" s="402">
        <v>85</v>
      </c>
      <c r="EP14" s="402">
        <v>-0.20000000000000284</v>
      </c>
      <c r="EQ14" s="402"/>
      <c r="ER14" s="402"/>
      <c r="ES14" s="402"/>
      <c r="ET14" s="402">
        <v>0</v>
      </c>
      <c r="EU14" s="402">
        <v>47.4</v>
      </c>
      <c r="EV14" s="402">
        <v>70.355590000000007</v>
      </c>
      <c r="EW14" s="402">
        <v>70.355590000000007</v>
      </c>
      <c r="EX14" s="402">
        <v>-22.955590000000008</v>
      </c>
      <c r="EY14" s="402">
        <v>91.7</v>
      </c>
      <c r="EZ14" s="402">
        <v>204.69701000000001</v>
      </c>
      <c r="FA14" s="402">
        <v>204.69701000000001</v>
      </c>
      <c r="FB14" s="402">
        <v>-112.99701</v>
      </c>
      <c r="FC14" s="402">
        <v>10</v>
      </c>
      <c r="FD14" s="402">
        <v>8</v>
      </c>
      <c r="FE14" s="402">
        <v>8</v>
      </c>
      <c r="FF14" s="402">
        <v>2</v>
      </c>
      <c r="FG14" s="402">
        <v>4</v>
      </c>
      <c r="FH14" s="402">
        <v>5.1760200000000003</v>
      </c>
      <c r="FI14" s="402">
        <v>5.1760200000000003</v>
      </c>
      <c r="FJ14" s="402">
        <v>-1.1760200000000003</v>
      </c>
      <c r="FK14" s="402"/>
      <c r="FL14" s="402"/>
      <c r="FM14" s="402">
        <v>0</v>
      </c>
      <c r="FN14" s="402">
        <v>0</v>
      </c>
      <c r="FO14" s="402">
        <v>58.3</v>
      </c>
      <c r="FP14" s="402">
        <v>88.020820000000001</v>
      </c>
      <c r="FQ14" s="402">
        <v>88.020820000000001</v>
      </c>
      <c r="FR14" s="402">
        <v>-29.720820000000003</v>
      </c>
      <c r="FS14" s="402">
        <v>109.9</v>
      </c>
      <c r="FT14" s="402">
        <v>110.41591</v>
      </c>
      <c r="FU14" s="402">
        <v>110.41591</v>
      </c>
      <c r="FV14" s="402">
        <v>-0.51590999999999099</v>
      </c>
      <c r="FW14" s="402">
        <v>6.7</v>
      </c>
      <c r="FX14" s="402">
        <v>3.8466300000000002</v>
      </c>
      <c r="FY14" s="402">
        <v>3.8466300000000002</v>
      </c>
      <c r="FZ14" s="402">
        <v>2.85337</v>
      </c>
      <c r="GA14" s="402"/>
      <c r="GB14" s="402"/>
      <c r="GC14" s="402"/>
      <c r="GD14" s="402">
        <v>0</v>
      </c>
      <c r="GE14" s="402">
        <v>22.6</v>
      </c>
      <c r="GF14" s="402">
        <v>21.477250000000002</v>
      </c>
      <c r="GG14" s="402">
        <v>21.477250000000002</v>
      </c>
      <c r="GH14" s="402">
        <v>1.1227499999999999</v>
      </c>
      <c r="GI14" s="402">
        <v>98.3</v>
      </c>
      <c r="GJ14" s="402">
        <v>63.415900000000001</v>
      </c>
      <c r="GK14" s="402">
        <v>63.415900000000001</v>
      </c>
      <c r="GL14" s="402">
        <v>34.884099999999997</v>
      </c>
      <c r="GM14" s="402"/>
      <c r="GN14" s="402"/>
      <c r="GO14" s="402"/>
      <c r="GP14" s="402">
        <v>0</v>
      </c>
      <c r="GQ14" s="402"/>
      <c r="GR14" s="402"/>
      <c r="GS14" s="402"/>
      <c r="GT14" s="402">
        <v>0</v>
      </c>
      <c r="GU14" s="402"/>
      <c r="GV14" s="402"/>
      <c r="GW14" s="402"/>
      <c r="GX14" s="402">
        <v>0</v>
      </c>
      <c r="GY14" s="402"/>
      <c r="GZ14" s="402"/>
      <c r="HA14" s="402"/>
      <c r="HB14" s="402">
        <v>0</v>
      </c>
      <c r="HC14" s="402"/>
      <c r="HD14" s="402"/>
      <c r="HE14" s="402"/>
      <c r="HF14" s="402">
        <v>0</v>
      </c>
      <c r="HG14" s="402">
        <v>171.5</v>
      </c>
      <c r="HH14" s="402">
        <v>178.52956</v>
      </c>
      <c r="HI14" s="402">
        <v>178.52956</v>
      </c>
      <c r="HJ14" s="402">
        <v>-7.0295600000000036</v>
      </c>
      <c r="HK14" s="402">
        <v>170.1</v>
      </c>
      <c r="HL14" s="402">
        <v>178.52956</v>
      </c>
      <c r="HM14" s="402">
        <v>178.52956</v>
      </c>
      <c r="HN14" s="402">
        <v>-8.4295600000000093</v>
      </c>
      <c r="HO14" s="402">
        <v>188.5</v>
      </c>
      <c r="HP14" s="402">
        <v>178.52956</v>
      </c>
      <c r="HQ14" s="402">
        <v>178.52956</v>
      </c>
      <c r="HR14" s="402">
        <v>9.9704399999999964</v>
      </c>
      <c r="HS14" s="402"/>
      <c r="HT14" s="402"/>
      <c r="HU14" s="402"/>
      <c r="HV14" s="402">
        <v>0</v>
      </c>
      <c r="HW14" s="402"/>
      <c r="HX14" s="402"/>
      <c r="HY14" s="402"/>
      <c r="HZ14" s="402">
        <v>0</v>
      </c>
      <c r="IA14" s="402"/>
      <c r="IB14" s="402"/>
      <c r="IC14" s="402"/>
      <c r="ID14" s="402">
        <v>0</v>
      </c>
      <c r="IE14" s="402">
        <v>268.5</v>
      </c>
      <c r="IF14" s="402">
        <v>267.79433</v>
      </c>
      <c r="IG14" s="402">
        <v>267.79433</v>
      </c>
      <c r="IH14" s="402">
        <v>0.7056699999999978</v>
      </c>
      <c r="II14" s="402">
        <v>74.7</v>
      </c>
      <c r="IJ14" s="402">
        <v>69.971130000000002</v>
      </c>
      <c r="IK14" s="402">
        <v>69.971130000000002</v>
      </c>
      <c r="IL14" s="402">
        <v>4.7288700000000006</v>
      </c>
      <c r="IM14" s="402">
        <v>35.799999999999997</v>
      </c>
      <c r="IN14" s="402">
        <v>34.985570000000003</v>
      </c>
      <c r="IO14" s="402">
        <v>34.985570000000003</v>
      </c>
      <c r="IP14" s="402">
        <v>0.81442999999999444</v>
      </c>
      <c r="IQ14" s="402">
        <v>0</v>
      </c>
      <c r="IR14" s="402">
        <v>0</v>
      </c>
      <c r="IS14" s="402">
        <v>0</v>
      </c>
      <c r="IT14" s="402">
        <v>0</v>
      </c>
      <c r="IU14" s="402">
        <v>2.4</v>
      </c>
      <c r="IV14" s="402">
        <v>6.74</v>
      </c>
      <c r="IW14" s="402">
        <v>6.74</v>
      </c>
      <c r="IX14" s="402">
        <v>-4.34</v>
      </c>
      <c r="IY14" s="402">
        <v>7.7</v>
      </c>
      <c r="IZ14" s="402">
        <v>6.54</v>
      </c>
      <c r="JA14" s="402">
        <v>6.54</v>
      </c>
      <c r="JB14" s="402">
        <v>1.1600000000000001</v>
      </c>
      <c r="JC14" s="402">
        <v>0</v>
      </c>
      <c r="JD14" s="402">
        <v>1.04</v>
      </c>
      <c r="JE14" s="402">
        <v>1.04</v>
      </c>
      <c r="JF14" s="402">
        <v>-1.04</v>
      </c>
      <c r="JG14" s="402">
        <v>0</v>
      </c>
      <c r="JH14" s="402">
        <v>0.24</v>
      </c>
      <c r="JI14" s="402">
        <v>0.24</v>
      </c>
      <c r="JJ14" s="402">
        <v>-0.24</v>
      </c>
      <c r="JK14" s="402">
        <v>6.8</v>
      </c>
      <c r="JL14" s="402">
        <v>6.8787000000000003</v>
      </c>
      <c r="JM14" s="402">
        <v>6.8787000000000003</v>
      </c>
      <c r="JN14" s="402">
        <v>-7.8700000000000436E-2</v>
      </c>
      <c r="JO14" s="402">
        <v>9.9</v>
      </c>
      <c r="JP14" s="402">
        <v>15.021509999999999</v>
      </c>
      <c r="JQ14" s="402">
        <v>15.021509999999999</v>
      </c>
      <c r="JR14" s="402">
        <v>-5.1215099999999989</v>
      </c>
      <c r="JS14" s="402">
        <v>54.1</v>
      </c>
      <c r="JT14" s="402">
        <v>73.737870000000001</v>
      </c>
      <c r="JU14" s="402">
        <v>73.737870000000001</v>
      </c>
      <c r="JV14" s="402">
        <v>-19.637869999999999</v>
      </c>
      <c r="JW14" s="402"/>
      <c r="JX14" s="402"/>
      <c r="JY14" s="402"/>
      <c r="JZ14" s="402">
        <v>0</v>
      </c>
      <c r="KA14" s="402"/>
      <c r="KB14" s="402"/>
      <c r="KC14" s="402"/>
      <c r="KD14" s="402">
        <v>0</v>
      </c>
      <c r="KE14" s="402"/>
      <c r="KF14" s="402"/>
      <c r="KG14" s="402"/>
      <c r="KH14" s="402">
        <v>0</v>
      </c>
      <c r="KI14" s="402"/>
      <c r="KJ14" s="402"/>
      <c r="KK14" s="402"/>
      <c r="KL14" s="402">
        <v>0</v>
      </c>
      <c r="KM14" s="402">
        <v>44.8</v>
      </c>
      <c r="KN14" s="402">
        <v>52.045119999999997</v>
      </c>
      <c r="KO14" s="402">
        <v>52.045119999999997</v>
      </c>
      <c r="KP14" s="402">
        <v>-7.24512</v>
      </c>
      <c r="KQ14" s="402"/>
      <c r="KR14" s="402"/>
      <c r="KS14" s="402"/>
      <c r="KT14" s="402">
        <v>0</v>
      </c>
      <c r="KU14" s="402">
        <v>182.4</v>
      </c>
      <c r="KV14" s="402">
        <v>194.44479000000001</v>
      </c>
      <c r="KW14" s="402">
        <v>194.44479000000001</v>
      </c>
      <c r="KX14" s="402">
        <v>-12.044790000000006</v>
      </c>
      <c r="KY14" s="402">
        <v>198.3</v>
      </c>
      <c r="KZ14" s="402">
        <v>194.44479000000001</v>
      </c>
      <c r="LA14" s="402">
        <v>194.44479000000001</v>
      </c>
      <c r="LB14" s="402">
        <v>3.8552099999999996</v>
      </c>
      <c r="LC14" s="402">
        <v>203.1</v>
      </c>
      <c r="LD14" s="402">
        <v>194.44479000000001</v>
      </c>
      <c r="LE14" s="402">
        <v>194.44479000000001</v>
      </c>
      <c r="LF14" s="402">
        <v>8.6552099999999825</v>
      </c>
      <c r="LG14" s="402">
        <v>293</v>
      </c>
      <c r="LH14" s="402">
        <v>291.66717999999997</v>
      </c>
      <c r="LI14" s="402">
        <v>291.66717999999997</v>
      </c>
      <c r="LJ14" s="402">
        <v>1.3328200000000265</v>
      </c>
      <c r="LK14" s="402">
        <v>205.2</v>
      </c>
      <c r="LL14" s="402">
        <v>209.70738</v>
      </c>
      <c r="LM14" s="402">
        <v>209.70738</v>
      </c>
      <c r="LN14" s="402">
        <v>-4.5073800000000119</v>
      </c>
      <c r="LO14" s="402">
        <v>106.3</v>
      </c>
      <c r="LP14" s="402">
        <v>104.85369</v>
      </c>
      <c r="LQ14" s="402">
        <v>104.85369</v>
      </c>
      <c r="LR14" s="402">
        <v>1.4463099999999969</v>
      </c>
      <c r="LS14" s="402">
        <v>219.6</v>
      </c>
      <c r="LT14" s="402">
        <v>173.99804</v>
      </c>
      <c r="LU14" s="402">
        <v>173.99804</v>
      </c>
      <c r="LV14" s="402">
        <v>45.601959999999991</v>
      </c>
      <c r="LW14" s="402">
        <v>3.3</v>
      </c>
      <c r="LX14" s="402">
        <v>3.2402199999999999</v>
      </c>
      <c r="LY14" s="402">
        <v>3.2402199999999999</v>
      </c>
      <c r="LZ14" s="402">
        <v>5.9779999999999944E-2</v>
      </c>
      <c r="MA14" s="402">
        <v>179.6</v>
      </c>
      <c r="MB14" s="402">
        <v>185.73103</v>
      </c>
      <c r="MC14" s="402">
        <v>185.73103</v>
      </c>
      <c r="MD14" s="402">
        <v>-6.1310300000000097</v>
      </c>
      <c r="ME14" s="402">
        <v>179.7</v>
      </c>
      <c r="MF14" s="402">
        <v>185.73103</v>
      </c>
      <c r="MG14" s="402">
        <v>185.73103</v>
      </c>
      <c r="MH14" s="402">
        <v>-6.0310300000000154</v>
      </c>
      <c r="MI14" s="402">
        <v>186.2</v>
      </c>
      <c r="MJ14" s="402">
        <v>185.73103</v>
      </c>
      <c r="MK14" s="402">
        <v>185.73103</v>
      </c>
      <c r="ML14" s="402">
        <v>0.46896999999998457</v>
      </c>
      <c r="MM14" s="402">
        <v>186.9</v>
      </c>
      <c r="MN14" s="402">
        <v>189.51328000000001</v>
      </c>
      <c r="MO14" s="402">
        <v>189.51328000000001</v>
      </c>
      <c r="MP14" s="402">
        <v>-2.6132800000000032</v>
      </c>
      <c r="MQ14" s="402">
        <v>101</v>
      </c>
      <c r="MR14" s="402">
        <v>94.756640000000004</v>
      </c>
      <c r="MS14" s="402">
        <v>94.756640000000004</v>
      </c>
      <c r="MT14" s="402">
        <v>6.2433599999999956</v>
      </c>
      <c r="MU14" s="402"/>
      <c r="MV14" s="402"/>
      <c r="MW14" s="402"/>
      <c r="MX14" s="402">
        <v>0</v>
      </c>
      <c r="MY14" s="402"/>
      <c r="MZ14" s="402"/>
      <c r="NA14" s="402"/>
      <c r="NB14" s="402">
        <v>0</v>
      </c>
      <c r="NC14" s="402"/>
      <c r="ND14" s="402"/>
      <c r="NE14" s="402"/>
      <c r="NF14" s="402">
        <v>0</v>
      </c>
      <c r="NG14" s="402"/>
      <c r="NH14" s="402"/>
      <c r="NI14" s="402"/>
      <c r="NJ14" s="402">
        <v>0</v>
      </c>
      <c r="NK14" s="402"/>
      <c r="NL14" s="402"/>
      <c r="NM14" s="402"/>
      <c r="NN14" s="402">
        <v>0</v>
      </c>
      <c r="NO14" s="402"/>
      <c r="NP14" s="402"/>
      <c r="NQ14" s="402"/>
      <c r="NR14" s="402">
        <v>0</v>
      </c>
      <c r="NS14" s="402"/>
      <c r="NT14" s="402"/>
      <c r="NU14" s="402"/>
      <c r="NV14" s="402">
        <v>0</v>
      </c>
      <c r="NW14" s="402">
        <v>59.2</v>
      </c>
      <c r="NX14" s="402">
        <v>0</v>
      </c>
      <c r="NY14" s="402">
        <v>0</v>
      </c>
      <c r="NZ14" s="402">
        <v>59.2</v>
      </c>
      <c r="OA14" s="402">
        <v>0</v>
      </c>
      <c r="OB14" s="402">
        <v>0</v>
      </c>
      <c r="OC14" s="402">
        <v>0</v>
      </c>
      <c r="OD14" s="402">
        <v>0</v>
      </c>
      <c r="OE14" s="402">
        <v>15.8</v>
      </c>
      <c r="OF14" s="402">
        <v>15.91408</v>
      </c>
      <c r="OG14" s="402">
        <v>15.91408</v>
      </c>
      <c r="OH14" s="402">
        <v>-0.11407999999999952</v>
      </c>
      <c r="OI14" s="402">
        <v>55.5</v>
      </c>
      <c r="OJ14" s="402">
        <v>60.427019999999999</v>
      </c>
      <c r="OK14" s="402">
        <v>60.427019999999999</v>
      </c>
      <c r="OL14" s="402">
        <v>-4.9270199999999988</v>
      </c>
      <c r="OM14" s="402">
        <v>6.5</v>
      </c>
      <c r="ON14" s="402">
        <v>6.39</v>
      </c>
      <c r="OO14" s="402">
        <v>6.39</v>
      </c>
      <c r="OP14" s="402">
        <v>0.11000000000000032</v>
      </c>
      <c r="OQ14" s="402">
        <v>0</v>
      </c>
      <c r="OR14" s="402">
        <v>0</v>
      </c>
      <c r="OS14" s="402"/>
      <c r="OT14" s="402">
        <v>0</v>
      </c>
      <c r="OU14" s="402"/>
      <c r="OV14" s="402"/>
      <c r="OW14" s="402"/>
      <c r="OX14" s="402">
        <v>0</v>
      </c>
      <c r="OY14" s="402"/>
      <c r="OZ14" s="402"/>
      <c r="PA14" s="402"/>
      <c r="PB14" s="402">
        <v>0</v>
      </c>
      <c r="PC14" s="402">
        <v>29.3</v>
      </c>
      <c r="PD14" s="402">
        <v>30</v>
      </c>
      <c r="PE14" s="402">
        <v>30</v>
      </c>
      <c r="PF14" s="402">
        <v>-0.69999999999999929</v>
      </c>
      <c r="PG14" s="402"/>
      <c r="PH14" s="402"/>
      <c r="PI14" s="402"/>
      <c r="PJ14" s="402">
        <v>0</v>
      </c>
      <c r="PK14" s="402">
        <v>16</v>
      </c>
      <c r="PL14" s="402">
        <v>13</v>
      </c>
      <c r="PM14" s="402">
        <v>13</v>
      </c>
      <c r="PN14" s="402">
        <v>3</v>
      </c>
      <c r="PO14" s="402">
        <v>14.1</v>
      </c>
      <c r="PP14" s="402">
        <v>15</v>
      </c>
      <c r="PQ14" s="402">
        <v>15</v>
      </c>
      <c r="PR14" s="402">
        <v>-0.90000000000000036</v>
      </c>
      <c r="PS14" s="402">
        <v>3</v>
      </c>
      <c r="PT14" s="402">
        <v>2.7989999999999999</v>
      </c>
      <c r="PU14" s="402">
        <v>2.7989999999999999</v>
      </c>
      <c r="PV14" s="402">
        <v>0.20100000000000007</v>
      </c>
      <c r="PW14" s="402">
        <v>1.5</v>
      </c>
      <c r="PX14" s="402">
        <v>1.4</v>
      </c>
      <c r="PY14" s="402">
        <v>1.4</v>
      </c>
      <c r="PZ14" s="402">
        <v>0.10000000000000009</v>
      </c>
      <c r="QA14" s="402">
        <v>1.1000000000000001</v>
      </c>
      <c r="QB14" s="402">
        <v>1.2</v>
      </c>
      <c r="QC14" s="402">
        <v>1.2</v>
      </c>
      <c r="QD14" s="402">
        <v>-9.9999999999999867E-2</v>
      </c>
      <c r="QE14" s="402">
        <v>2.1</v>
      </c>
      <c r="QF14" s="402">
        <v>2.2000000000000002</v>
      </c>
      <c r="QG14" s="402">
        <v>2.2000000000000002</v>
      </c>
      <c r="QH14" s="402">
        <v>-0.10000000000000009</v>
      </c>
      <c r="QI14" s="402">
        <v>7.9</v>
      </c>
      <c r="QJ14" s="402">
        <v>7.2</v>
      </c>
      <c r="QK14" s="402">
        <v>7.2</v>
      </c>
      <c r="QL14" s="402">
        <v>0.70000000000000018</v>
      </c>
      <c r="QM14" s="402">
        <v>12</v>
      </c>
      <c r="QN14" s="402">
        <v>11.143700000000001</v>
      </c>
      <c r="QO14" s="402">
        <v>11.143700000000001</v>
      </c>
      <c r="QP14" s="402">
        <v>0.85629999999999917</v>
      </c>
      <c r="QQ14" s="402">
        <v>7.3</v>
      </c>
      <c r="QR14" s="402">
        <v>8</v>
      </c>
      <c r="QS14" s="402">
        <v>8</v>
      </c>
      <c r="QT14" s="402">
        <v>-0.70000000000000018</v>
      </c>
      <c r="QU14" s="402">
        <v>9.6999999999999993</v>
      </c>
      <c r="QV14" s="402">
        <v>10.752689999999999</v>
      </c>
      <c r="QW14" s="402">
        <v>10.752689999999999</v>
      </c>
      <c r="QX14" s="402">
        <v>-1.0526900000000001</v>
      </c>
      <c r="QY14" s="402">
        <v>5.9</v>
      </c>
      <c r="QZ14" s="402">
        <v>6.4</v>
      </c>
      <c r="RA14" s="402">
        <v>6.4</v>
      </c>
      <c r="RB14" s="402">
        <v>-0.5</v>
      </c>
      <c r="RC14" s="402">
        <v>18.5</v>
      </c>
      <c r="RD14" s="402">
        <v>16.617789999999999</v>
      </c>
      <c r="RE14" s="402">
        <v>16.617789999999999</v>
      </c>
      <c r="RF14" s="402">
        <v>1.8822100000000006</v>
      </c>
      <c r="RG14" s="402">
        <v>3.7</v>
      </c>
      <c r="RH14" s="402">
        <v>3.6</v>
      </c>
      <c r="RI14" s="402">
        <v>3.6</v>
      </c>
      <c r="RJ14" s="402">
        <v>0.10000000000000009</v>
      </c>
      <c r="RK14" s="402">
        <v>6</v>
      </c>
      <c r="RL14" s="402">
        <v>6</v>
      </c>
      <c r="RM14" s="402">
        <v>6</v>
      </c>
      <c r="RN14" s="402">
        <v>0</v>
      </c>
      <c r="RO14" s="402">
        <v>3.2</v>
      </c>
      <c r="RP14" s="402">
        <v>2.8</v>
      </c>
      <c r="RQ14" s="402">
        <v>2.8</v>
      </c>
      <c r="RR14" s="402">
        <v>0.40000000000000036</v>
      </c>
      <c r="RS14" s="402">
        <v>0.7</v>
      </c>
      <c r="RT14" s="402">
        <v>1.5</v>
      </c>
      <c r="RU14" s="402">
        <v>1.5</v>
      </c>
      <c r="RV14" s="402">
        <v>-0.8</v>
      </c>
      <c r="RW14" s="402">
        <v>3.5</v>
      </c>
      <c r="RX14" s="402">
        <v>5.6</v>
      </c>
      <c r="RY14" s="402">
        <v>5.6</v>
      </c>
      <c r="RZ14" s="402">
        <v>-2.0999999999999996</v>
      </c>
      <c r="SA14" s="402">
        <v>3.2</v>
      </c>
      <c r="SB14" s="402">
        <v>5</v>
      </c>
      <c r="SC14" s="402">
        <v>5</v>
      </c>
      <c r="SD14" s="402">
        <v>-1.7999999999999998</v>
      </c>
      <c r="SE14" s="402">
        <v>4.3</v>
      </c>
      <c r="SF14" s="402">
        <v>5.5</v>
      </c>
      <c r="SG14" s="402">
        <v>5.5</v>
      </c>
      <c r="SH14" s="402">
        <v>-1.2000000000000002</v>
      </c>
      <c r="SI14" s="402">
        <v>4.5</v>
      </c>
      <c r="SJ14" s="402">
        <v>5.7</v>
      </c>
      <c r="SK14" s="402">
        <v>5.7</v>
      </c>
      <c r="SL14" s="402">
        <v>-1.2000000000000002</v>
      </c>
      <c r="SM14" s="402">
        <v>3.5</v>
      </c>
      <c r="SN14" s="402">
        <v>3.5</v>
      </c>
      <c r="SO14" s="402">
        <v>3.5</v>
      </c>
      <c r="SP14" s="402">
        <v>0</v>
      </c>
      <c r="SQ14" s="402">
        <v>2.6</v>
      </c>
      <c r="SR14" s="402">
        <v>2.5</v>
      </c>
      <c r="SS14" s="402">
        <v>2.5</v>
      </c>
      <c r="ST14" s="402">
        <v>0.10000000000000009</v>
      </c>
      <c r="SU14" s="402">
        <v>10.199999999999999</v>
      </c>
      <c r="SV14" s="402">
        <v>10</v>
      </c>
      <c r="SW14" s="402">
        <v>10</v>
      </c>
      <c r="SX14" s="402">
        <v>0.19999999999999929</v>
      </c>
      <c r="SY14" s="402">
        <v>19.7</v>
      </c>
      <c r="SZ14" s="402">
        <v>12.218959999999999</v>
      </c>
      <c r="TA14" s="402">
        <v>12.218959999999999</v>
      </c>
      <c r="TB14" s="402">
        <v>7.4810400000000001</v>
      </c>
      <c r="TC14" s="402">
        <v>16.899999999999999</v>
      </c>
      <c r="TD14" s="402">
        <v>16.813289999999999</v>
      </c>
      <c r="TE14" s="402">
        <v>16.813289999999999</v>
      </c>
      <c r="TF14" s="402">
        <v>8.6710000000000065E-2</v>
      </c>
      <c r="TG14" s="402">
        <v>20.3</v>
      </c>
      <c r="TH14" s="402">
        <v>19.550339999999998</v>
      </c>
      <c r="TI14" s="402">
        <v>19.550339999999998</v>
      </c>
      <c r="TJ14" s="402">
        <v>0.74966000000000221</v>
      </c>
      <c r="TK14" s="402">
        <v>44.1</v>
      </c>
      <c r="TL14" s="402">
        <v>37.57996</v>
      </c>
      <c r="TM14" s="402">
        <v>37.57996</v>
      </c>
      <c r="TN14" s="402">
        <v>6.5200400000000016</v>
      </c>
      <c r="TO14" s="402">
        <v>3</v>
      </c>
      <c r="TP14" s="402">
        <v>0</v>
      </c>
      <c r="TQ14" s="402">
        <v>0</v>
      </c>
      <c r="TR14" s="402">
        <v>3</v>
      </c>
      <c r="TS14" s="402">
        <v>8.59</v>
      </c>
      <c r="TT14" s="402">
        <v>8.33</v>
      </c>
      <c r="TU14" s="402">
        <v>8.33</v>
      </c>
      <c r="TV14" s="402">
        <v>0.25999999999999979</v>
      </c>
      <c r="TW14" s="402">
        <v>9.6999999999999993</v>
      </c>
      <c r="TX14" s="402">
        <v>9.6</v>
      </c>
      <c r="TY14" s="402">
        <v>9.6</v>
      </c>
      <c r="TZ14" s="402">
        <v>9.9999999999999645E-2</v>
      </c>
      <c r="UA14" s="402">
        <v>15.2</v>
      </c>
      <c r="UB14" s="402">
        <v>10.752689999999999</v>
      </c>
      <c r="UC14" s="402">
        <v>10.752689999999999</v>
      </c>
      <c r="UD14" s="402">
        <v>4.4473099999999999</v>
      </c>
      <c r="UE14" s="402">
        <v>19.2</v>
      </c>
      <c r="UF14" s="402">
        <v>15.640269999999999</v>
      </c>
      <c r="UG14" s="402">
        <v>15.640269999999999</v>
      </c>
      <c r="UH14" s="402">
        <v>3.5597300000000001</v>
      </c>
      <c r="UI14" s="402">
        <v>5.8</v>
      </c>
      <c r="UJ14" s="402">
        <v>7</v>
      </c>
      <c r="UK14" s="402">
        <v>7</v>
      </c>
      <c r="UL14" s="402">
        <v>-1.2000000000000002</v>
      </c>
      <c r="UM14" s="402">
        <v>9.9</v>
      </c>
      <c r="UN14" s="402">
        <v>9</v>
      </c>
      <c r="UO14" s="402">
        <v>9</v>
      </c>
      <c r="UP14" s="402">
        <v>0.90000000000000036</v>
      </c>
      <c r="UQ14" s="402">
        <v>0.6</v>
      </c>
      <c r="UR14" s="402">
        <v>0.54</v>
      </c>
      <c r="US14" s="402">
        <v>0.54</v>
      </c>
      <c r="UT14" s="402">
        <v>5.9999999999999942E-2</v>
      </c>
      <c r="UU14" s="402">
        <v>1.1000000000000001</v>
      </c>
      <c r="UV14" s="402">
        <v>1.05</v>
      </c>
      <c r="UW14" s="402">
        <v>1.05</v>
      </c>
      <c r="UX14" s="402">
        <v>5.0000000000000044E-2</v>
      </c>
      <c r="UY14" s="402">
        <v>0</v>
      </c>
      <c r="UZ14" s="402">
        <v>0</v>
      </c>
      <c r="VA14" s="402">
        <v>0</v>
      </c>
      <c r="VB14" s="402">
        <v>0</v>
      </c>
      <c r="VC14" s="402">
        <v>0</v>
      </c>
      <c r="VD14" s="402">
        <v>0</v>
      </c>
      <c r="VE14" s="402">
        <v>0</v>
      </c>
      <c r="VF14" s="402">
        <v>0</v>
      </c>
      <c r="VG14" s="402">
        <v>0</v>
      </c>
      <c r="VH14" s="402">
        <v>0</v>
      </c>
      <c r="VI14" s="402">
        <v>0</v>
      </c>
      <c r="VJ14" s="402">
        <v>0</v>
      </c>
      <c r="VK14" s="402">
        <v>0</v>
      </c>
      <c r="VL14" s="402">
        <v>0</v>
      </c>
      <c r="VM14" s="402">
        <v>0</v>
      </c>
      <c r="VN14" s="402">
        <v>0</v>
      </c>
      <c r="VO14" s="402">
        <v>0</v>
      </c>
      <c r="VP14" s="402">
        <v>0</v>
      </c>
      <c r="VQ14" s="402">
        <v>0</v>
      </c>
      <c r="VR14" s="402">
        <v>0</v>
      </c>
      <c r="VS14" s="402">
        <v>0</v>
      </c>
      <c r="VT14" s="402">
        <v>0</v>
      </c>
      <c r="VU14" s="402">
        <v>0</v>
      </c>
      <c r="VV14" s="402">
        <v>0</v>
      </c>
      <c r="VW14" s="402">
        <v>3.9</v>
      </c>
      <c r="VX14" s="402">
        <v>10.712</v>
      </c>
      <c r="VY14" s="402">
        <v>10.712</v>
      </c>
      <c r="VZ14" s="402">
        <v>-6.8119999999999994</v>
      </c>
      <c r="WA14" s="402">
        <v>8.3000000000000007</v>
      </c>
      <c r="WB14" s="402">
        <v>27.725999999999999</v>
      </c>
      <c r="WC14" s="402">
        <v>27.725999999999999</v>
      </c>
      <c r="WD14" s="402">
        <v>-19.425999999999998</v>
      </c>
      <c r="WE14" s="402">
        <v>6.4</v>
      </c>
      <c r="WF14" s="402"/>
      <c r="WG14" s="402">
        <v>7.9669999999999996</v>
      </c>
      <c r="WH14" s="402">
        <v>-1.5669999999999993</v>
      </c>
      <c r="WI14" s="402">
        <v>11.4</v>
      </c>
      <c r="WJ14" s="402"/>
      <c r="WK14" s="402">
        <v>11.878</v>
      </c>
      <c r="WL14" s="402">
        <v>-0.47799999999999976</v>
      </c>
      <c r="WM14" s="402">
        <v>22.7</v>
      </c>
      <c r="WN14" s="402">
        <v>19.356999999999999</v>
      </c>
      <c r="WO14" s="402">
        <v>19.356999999999999</v>
      </c>
      <c r="WP14" s="402">
        <v>3.343</v>
      </c>
      <c r="WQ14" s="402">
        <v>22.2</v>
      </c>
      <c r="WR14" s="402"/>
      <c r="WS14" s="402">
        <v>26.751000000000001</v>
      </c>
      <c r="WT14" s="402">
        <v>-4.5510000000000019</v>
      </c>
      <c r="XB14" s="403">
        <v>6.25E-2</v>
      </c>
      <c r="XC14" s="402">
        <v>6040.8959999999997</v>
      </c>
      <c r="XD14" s="402">
        <v>6094.5684399999982</v>
      </c>
      <c r="XE14" s="402">
        <v>-53.67243999999846</v>
      </c>
      <c r="XF14" s="402">
        <v>6040.8959999999997</v>
      </c>
      <c r="XG14" s="402">
        <v>6094.5684399999982</v>
      </c>
      <c r="XH14" s="402">
        <v>-53.67243999999846</v>
      </c>
      <c r="XI14" s="379">
        <f t="shared" si="0"/>
        <v>6.25E-2</v>
      </c>
    </row>
    <row r="15" spans="2:633" ht="15" customHeight="1" x14ac:dyDescent="0.2">
      <c r="B15" s="71">
        <v>8.3333333333333329E-2</v>
      </c>
      <c r="C15" s="402">
        <v>494.1</v>
      </c>
      <c r="D15" s="402">
        <v>406.39841000000001</v>
      </c>
      <c r="E15" s="402">
        <v>406.39841000000001</v>
      </c>
      <c r="F15" s="402">
        <v>87.70159000000001</v>
      </c>
      <c r="G15" s="402">
        <v>159</v>
      </c>
      <c r="H15" s="402">
        <v>129.50237999999999</v>
      </c>
      <c r="I15" s="402">
        <v>129.50237999999999</v>
      </c>
      <c r="J15" s="402">
        <v>29.497620000000012</v>
      </c>
      <c r="K15" s="402"/>
      <c r="L15" s="402"/>
      <c r="M15" s="402"/>
      <c r="N15" s="402">
        <v>0</v>
      </c>
      <c r="O15" s="402">
        <v>26.6</v>
      </c>
      <c r="P15" s="402">
        <v>127.94668</v>
      </c>
      <c r="Q15" s="402">
        <v>127.94668</v>
      </c>
      <c r="R15" s="402">
        <v>-101.34667999999999</v>
      </c>
      <c r="S15" s="402">
        <v>64.7</v>
      </c>
      <c r="T15" s="402">
        <v>76.263339999999999</v>
      </c>
      <c r="U15" s="402">
        <v>76.263339999999999</v>
      </c>
      <c r="V15" s="402">
        <v>-11.563339999999997</v>
      </c>
      <c r="W15" s="402">
        <v>67.8</v>
      </c>
      <c r="X15" s="402">
        <v>65.984009999999998</v>
      </c>
      <c r="Y15" s="402">
        <v>65.984009999999998</v>
      </c>
      <c r="Z15" s="402">
        <v>1.8159899999999993</v>
      </c>
      <c r="AA15" s="402">
        <v>65.400000000000006</v>
      </c>
      <c r="AB15" s="402">
        <v>67.593350000000001</v>
      </c>
      <c r="AC15" s="402">
        <v>67.593350000000001</v>
      </c>
      <c r="AD15" s="402">
        <v>-2.1933499999999952</v>
      </c>
      <c r="AE15" s="402">
        <v>25.8</v>
      </c>
      <c r="AF15" s="402">
        <v>27.49391</v>
      </c>
      <c r="AG15" s="402">
        <v>27.49391</v>
      </c>
      <c r="AH15" s="402">
        <v>-1.6939099999999989</v>
      </c>
      <c r="AI15" s="402">
        <v>0.3</v>
      </c>
      <c r="AJ15" s="402">
        <v>0.6</v>
      </c>
      <c r="AK15" s="402">
        <v>0.6</v>
      </c>
      <c r="AL15" s="402">
        <v>-0.3</v>
      </c>
      <c r="AM15" s="402"/>
      <c r="AN15" s="402"/>
      <c r="AO15" s="402"/>
      <c r="AP15" s="402">
        <v>0</v>
      </c>
      <c r="AQ15" s="402"/>
      <c r="AR15" s="402"/>
      <c r="AS15" s="402">
        <v>0</v>
      </c>
      <c r="AT15" s="402">
        <v>0</v>
      </c>
      <c r="AU15" s="402"/>
      <c r="AV15" s="402"/>
      <c r="AW15" s="402"/>
      <c r="AX15" s="402">
        <v>0</v>
      </c>
      <c r="AY15" s="402"/>
      <c r="AZ15" s="402"/>
      <c r="BA15" s="402"/>
      <c r="BB15" s="402">
        <v>0</v>
      </c>
      <c r="BC15" s="402">
        <v>144.19999999999999</v>
      </c>
      <c r="BD15" s="402">
        <v>149.11167</v>
      </c>
      <c r="BE15" s="402">
        <v>149.11167</v>
      </c>
      <c r="BF15" s="402">
        <v>-4.9116700000000151</v>
      </c>
      <c r="BG15" s="402">
        <v>147</v>
      </c>
      <c r="BH15" s="402">
        <v>149.11167</v>
      </c>
      <c r="BI15" s="402">
        <v>149.11167</v>
      </c>
      <c r="BJ15" s="402">
        <v>-2.1116700000000037</v>
      </c>
      <c r="BK15" s="402">
        <v>146.4</v>
      </c>
      <c r="BL15" s="402">
        <v>149.11167</v>
      </c>
      <c r="BM15" s="402">
        <v>149.11167</v>
      </c>
      <c r="BN15" s="402">
        <v>-2.711669999999998</v>
      </c>
      <c r="BO15" s="402">
        <v>0</v>
      </c>
      <c r="BP15" s="402">
        <v>0</v>
      </c>
      <c r="BQ15" s="402">
        <v>0</v>
      </c>
      <c r="BR15" s="402">
        <v>0</v>
      </c>
      <c r="BS15" s="402">
        <v>0</v>
      </c>
      <c r="BT15" s="402">
        <v>0</v>
      </c>
      <c r="BU15" s="402">
        <v>0</v>
      </c>
      <c r="BV15" s="402">
        <v>0</v>
      </c>
      <c r="BW15" s="402">
        <v>0</v>
      </c>
      <c r="BX15" s="402">
        <v>15</v>
      </c>
      <c r="BY15" s="402">
        <v>15</v>
      </c>
      <c r="BZ15" s="402">
        <v>-15</v>
      </c>
      <c r="CA15" s="402">
        <v>72.2</v>
      </c>
      <c r="CB15" s="402">
        <v>73.019549999999995</v>
      </c>
      <c r="CC15" s="402">
        <v>73.019549999999995</v>
      </c>
      <c r="CD15" s="402">
        <v>-0.81954999999999245</v>
      </c>
      <c r="CE15" s="402">
        <v>26.9</v>
      </c>
      <c r="CF15" s="402">
        <v>16.95936</v>
      </c>
      <c r="CG15" s="402">
        <v>16.95936</v>
      </c>
      <c r="CH15" s="402">
        <v>9.9406399999999984</v>
      </c>
      <c r="CI15" s="402">
        <v>19.015000000000001</v>
      </c>
      <c r="CJ15" s="402">
        <v>20.470829999999999</v>
      </c>
      <c r="CK15" s="402">
        <v>20.470829999999999</v>
      </c>
      <c r="CL15" s="402">
        <v>-1.4558299999999988</v>
      </c>
      <c r="CM15" s="402">
        <v>104.04</v>
      </c>
      <c r="CN15" s="402">
        <v>98</v>
      </c>
      <c r="CO15" s="402">
        <v>98</v>
      </c>
      <c r="CP15" s="402">
        <v>6.0400000000000063</v>
      </c>
      <c r="CQ15" s="402">
        <v>11.725</v>
      </c>
      <c r="CR15" s="402">
        <v>16</v>
      </c>
      <c r="CS15" s="402">
        <v>16</v>
      </c>
      <c r="CT15" s="402">
        <v>-4.2750000000000004</v>
      </c>
      <c r="CU15" s="402">
        <v>8.1999999999999993</v>
      </c>
      <c r="CV15" s="402">
        <v>3.8533499999999998</v>
      </c>
      <c r="CW15" s="402">
        <v>3.8533499999999998</v>
      </c>
      <c r="CX15" s="402">
        <v>4.3466499999999995</v>
      </c>
      <c r="CY15" s="402"/>
      <c r="CZ15" s="402">
        <v>4.1034499999999996</v>
      </c>
      <c r="DA15" s="402">
        <v>4.1034499999999996</v>
      </c>
      <c r="DB15" s="402">
        <v>-4.1034499999999996</v>
      </c>
      <c r="DC15" s="402">
        <v>42.75</v>
      </c>
      <c r="DD15" s="402">
        <v>43.80059</v>
      </c>
      <c r="DE15" s="402">
        <v>43.80059</v>
      </c>
      <c r="DF15" s="402">
        <v>-1.0505899999999997</v>
      </c>
      <c r="DG15" s="402">
        <v>3.1909999999999998</v>
      </c>
      <c r="DH15" s="402">
        <v>3.2822300000000002</v>
      </c>
      <c r="DI15" s="402">
        <v>3.2822300000000002</v>
      </c>
      <c r="DJ15" s="402">
        <v>-9.1230000000000366E-2</v>
      </c>
      <c r="DK15" s="402">
        <v>3.5049999999999999</v>
      </c>
      <c r="DL15" s="402">
        <v>3.0992700000000002</v>
      </c>
      <c r="DM15" s="402">
        <v>3.0992700000000002</v>
      </c>
      <c r="DN15" s="402">
        <v>0.4057299999999997</v>
      </c>
      <c r="DO15" s="402"/>
      <c r="DP15" s="402"/>
      <c r="DQ15" s="402"/>
      <c r="DR15" s="402">
        <v>0</v>
      </c>
      <c r="DS15" s="402"/>
      <c r="DT15" s="402"/>
      <c r="DU15" s="402"/>
      <c r="DV15" s="402">
        <v>0</v>
      </c>
      <c r="DW15" s="402"/>
      <c r="DX15" s="402"/>
      <c r="DY15" s="402"/>
      <c r="DZ15" s="402">
        <v>0</v>
      </c>
      <c r="EA15" s="402"/>
      <c r="EB15" s="402"/>
      <c r="EC15" s="402"/>
      <c r="ED15" s="402">
        <v>0</v>
      </c>
      <c r="EE15" s="402"/>
      <c r="EF15" s="402"/>
      <c r="EG15" s="402"/>
      <c r="EH15" s="402">
        <v>0</v>
      </c>
      <c r="EI15" s="402"/>
      <c r="EJ15" s="402"/>
      <c r="EK15" s="402"/>
      <c r="EL15" s="402">
        <v>0</v>
      </c>
      <c r="EM15" s="402">
        <v>85</v>
      </c>
      <c r="EN15" s="402">
        <v>85</v>
      </c>
      <c r="EO15" s="402">
        <v>85</v>
      </c>
      <c r="EP15" s="402">
        <v>0</v>
      </c>
      <c r="EQ15" s="402"/>
      <c r="ER15" s="402"/>
      <c r="ES15" s="402"/>
      <c r="ET15" s="402">
        <v>0</v>
      </c>
      <c r="EU15" s="402">
        <v>49.7</v>
      </c>
      <c r="EV15" s="402">
        <v>53.561790000000002</v>
      </c>
      <c r="EW15" s="402">
        <v>53.561790000000002</v>
      </c>
      <c r="EX15" s="402">
        <v>-3.8617899999999992</v>
      </c>
      <c r="EY15" s="402">
        <v>95.2</v>
      </c>
      <c r="EZ15" s="402">
        <v>191.19469000000001</v>
      </c>
      <c r="FA15" s="402">
        <v>191.19469000000001</v>
      </c>
      <c r="FB15" s="402">
        <v>-95.994690000000006</v>
      </c>
      <c r="FC15" s="402">
        <v>9.9</v>
      </c>
      <c r="FD15" s="402">
        <v>8</v>
      </c>
      <c r="FE15" s="402">
        <v>8</v>
      </c>
      <c r="FF15" s="402">
        <v>1.9000000000000004</v>
      </c>
      <c r="FG15" s="402">
        <v>4.0999999999999996</v>
      </c>
      <c r="FH15" s="402">
        <v>4.0833700000000004</v>
      </c>
      <c r="FI15" s="402">
        <v>4.0833700000000004</v>
      </c>
      <c r="FJ15" s="402">
        <v>1.6629999999999256E-2</v>
      </c>
      <c r="FK15" s="402"/>
      <c r="FL15" s="402"/>
      <c r="FM15" s="402">
        <v>0</v>
      </c>
      <c r="FN15" s="402">
        <v>0</v>
      </c>
      <c r="FO15" s="402">
        <v>60.1</v>
      </c>
      <c r="FP15" s="402">
        <v>88.020820000000001</v>
      </c>
      <c r="FQ15" s="402">
        <v>88.020820000000001</v>
      </c>
      <c r="FR15" s="402">
        <v>-27.920819999999999</v>
      </c>
      <c r="FS15" s="402">
        <v>113.9</v>
      </c>
      <c r="FT15" s="402">
        <v>110.41591</v>
      </c>
      <c r="FU15" s="402">
        <v>110.41591</v>
      </c>
      <c r="FV15" s="402">
        <v>3.484090000000009</v>
      </c>
      <c r="FW15" s="402">
        <v>7</v>
      </c>
      <c r="FX15" s="402">
        <v>3.8466300000000002</v>
      </c>
      <c r="FY15" s="402">
        <v>3.8466300000000002</v>
      </c>
      <c r="FZ15" s="402">
        <v>3.1533699999999998</v>
      </c>
      <c r="GA15" s="402"/>
      <c r="GB15" s="402"/>
      <c r="GC15" s="402"/>
      <c r="GD15" s="402">
        <v>0</v>
      </c>
      <c r="GE15" s="402">
        <v>22.6</v>
      </c>
      <c r="GF15" s="402">
        <v>21.477250000000002</v>
      </c>
      <c r="GG15" s="402">
        <v>21.477250000000002</v>
      </c>
      <c r="GH15" s="402">
        <v>1.1227499999999999</v>
      </c>
      <c r="GI15" s="402">
        <v>99.4</v>
      </c>
      <c r="GJ15" s="402">
        <v>63.415900000000001</v>
      </c>
      <c r="GK15" s="402">
        <v>63.415900000000001</v>
      </c>
      <c r="GL15" s="402">
        <v>35.984100000000005</v>
      </c>
      <c r="GM15" s="402"/>
      <c r="GN15" s="402"/>
      <c r="GO15" s="402"/>
      <c r="GP15" s="402">
        <v>0</v>
      </c>
      <c r="GQ15" s="402"/>
      <c r="GR15" s="402"/>
      <c r="GS15" s="402"/>
      <c r="GT15" s="402">
        <v>0</v>
      </c>
      <c r="GU15" s="402"/>
      <c r="GV15" s="402"/>
      <c r="GW15" s="402"/>
      <c r="GX15" s="402">
        <v>0</v>
      </c>
      <c r="GY15" s="402"/>
      <c r="GZ15" s="402"/>
      <c r="HA15" s="402"/>
      <c r="HB15" s="402">
        <v>0</v>
      </c>
      <c r="HC15" s="402"/>
      <c r="HD15" s="402"/>
      <c r="HE15" s="402"/>
      <c r="HF15" s="402">
        <v>0</v>
      </c>
      <c r="HG15" s="402">
        <v>172.2</v>
      </c>
      <c r="HH15" s="402">
        <v>178.52956</v>
      </c>
      <c r="HI15" s="402">
        <v>178.52956</v>
      </c>
      <c r="HJ15" s="402">
        <v>-6.329560000000015</v>
      </c>
      <c r="HK15" s="402">
        <v>170.6</v>
      </c>
      <c r="HL15" s="402">
        <v>178.52956</v>
      </c>
      <c r="HM15" s="402">
        <v>178.52956</v>
      </c>
      <c r="HN15" s="402">
        <v>-7.9295600000000093</v>
      </c>
      <c r="HO15" s="402">
        <v>190</v>
      </c>
      <c r="HP15" s="402">
        <v>178.52956</v>
      </c>
      <c r="HQ15" s="402">
        <v>178.52956</v>
      </c>
      <c r="HR15" s="402">
        <v>11.470439999999996</v>
      </c>
      <c r="HS15" s="402"/>
      <c r="HT15" s="402"/>
      <c r="HU15" s="402"/>
      <c r="HV15" s="402">
        <v>0</v>
      </c>
      <c r="HW15" s="402"/>
      <c r="HX15" s="402"/>
      <c r="HY15" s="402"/>
      <c r="HZ15" s="402">
        <v>0</v>
      </c>
      <c r="IA15" s="402"/>
      <c r="IB15" s="402"/>
      <c r="IC15" s="402"/>
      <c r="ID15" s="402">
        <v>0</v>
      </c>
      <c r="IE15" s="402">
        <v>269.39999999999998</v>
      </c>
      <c r="IF15" s="402">
        <v>267.79433</v>
      </c>
      <c r="IG15" s="402">
        <v>267.79433</v>
      </c>
      <c r="IH15" s="402">
        <v>1.6056699999999751</v>
      </c>
      <c r="II15" s="402">
        <v>74.8</v>
      </c>
      <c r="IJ15" s="402">
        <v>69.971130000000002</v>
      </c>
      <c r="IK15" s="402">
        <v>69.971130000000002</v>
      </c>
      <c r="IL15" s="402">
        <v>4.8288699999999949</v>
      </c>
      <c r="IM15" s="402">
        <v>36</v>
      </c>
      <c r="IN15" s="402">
        <v>34.985570000000003</v>
      </c>
      <c r="IO15" s="402">
        <v>34.985570000000003</v>
      </c>
      <c r="IP15" s="402">
        <v>1.0144299999999973</v>
      </c>
      <c r="IQ15" s="402">
        <v>0</v>
      </c>
      <c r="IR15" s="402">
        <v>0</v>
      </c>
      <c r="IS15" s="402">
        <v>0</v>
      </c>
      <c r="IT15" s="402">
        <v>0</v>
      </c>
      <c r="IU15" s="402">
        <v>6.3</v>
      </c>
      <c r="IV15" s="402">
        <v>6.74</v>
      </c>
      <c r="IW15" s="402">
        <v>6.74</v>
      </c>
      <c r="IX15" s="402">
        <v>-0.44000000000000039</v>
      </c>
      <c r="IY15" s="402">
        <v>13.2</v>
      </c>
      <c r="IZ15" s="402">
        <v>6.54</v>
      </c>
      <c r="JA15" s="402">
        <v>6.54</v>
      </c>
      <c r="JB15" s="402">
        <v>6.6599999999999993</v>
      </c>
      <c r="JC15" s="402">
        <v>0.5</v>
      </c>
      <c r="JD15" s="402">
        <v>1.04</v>
      </c>
      <c r="JE15" s="402">
        <v>1.04</v>
      </c>
      <c r="JF15" s="402">
        <v>-0.54</v>
      </c>
      <c r="JG15" s="402">
        <v>0</v>
      </c>
      <c r="JH15" s="402">
        <v>0.24</v>
      </c>
      <c r="JI15" s="402">
        <v>0.24</v>
      </c>
      <c r="JJ15" s="402">
        <v>-0.24</v>
      </c>
      <c r="JK15" s="402">
        <v>6.8</v>
      </c>
      <c r="JL15" s="402">
        <v>6.8787000000000003</v>
      </c>
      <c r="JM15" s="402">
        <v>6.8787000000000003</v>
      </c>
      <c r="JN15" s="402">
        <v>-7.8700000000000436E-2</v>
      </c>
      <c r="JO15" s="402">
        <v>9.9</v>
      </c>
      <c r="JP15" s="402">
        <v>8.1736000000000004</v>
      </c>
      <c r="JQ15" s="402">
        <v>8.1736000000000004</v>
      </c>
      <c r="JR15" s="402">
        <v>1.7263999999999999</v>
      </c>
      <c r="JS15" s="402">
        <v>54.9</v>
      </c>
      <c r="JT15" s="402">
        <v>55.746099999999998</v>
      </c>
      <c r="JU15" s="402">
        <v>55.746099999999998</v>
      </c>
      <c r="JV15" s="402">
        <v>-0.84609999999999985</v>
      </c>
      <c r="JW15" s="402"/>
      <c r="JX15" s="402"/>
      <c r="JY15" s="402"/>
      <c r="JZ15" s="402">
        <v>0</v>
      </c>
      <c r="KA15" s="402"/>
      <c r="KB15" s="402"/>
      <c r="KC15" s="402"/>
      <c r="KD15" s="402">
        <v>0</v>
      </c>
      <c r="KE15" s="402"/>
      <c r="KF15" s="402"/>
      <c r="KG15" s="402"/>
      <c r="KH15" s="402">
        <v>0</v>
      </c>
      <c r="KI15" s="402"/>
      <c r="KJ15" s="402"/>
      <c r="KK15" s="402"/>
      <c r="KL15" s="402">
        <v>0</v>
      </c>
      <c r="KM15" s="402">
        <v>45.3</v>
      </c>
      <c r="KN15" s="402">
        <v>48.172730000000001</v>
      </c>
      <c r="KO15" s="402">
        <v>48.172730000000001</v>
      </c>
      <c r="KP15" s="402">
        <v>-2.8727300000000042</v>
      </c>
      <c r="KQ15" s="402"/>
      <c r="KR15" s="402"/>
      <c r="KS15" s="402"/>
      <c r="KT15" s="402">
        <v>0</v>
      </c>
      <c r="KU15" s="402">
        <v>182.3</v>
      </c>
      <c r="KV15" s="402">
        <v>194.44479000000001</v>
      </c>
      <c r="KW15" s="402">
        <v>194.44479000000001</v>
      </c>
      <c r="KX15" s="402">
        <v>-12.14479</v>
      </c>
      <c r="KY15" s="402">
        <v>198.1</v>
      </c>
      <c r="KZ15" s="402">
        <v>194.44479000000001</v>
      </c>
      <c r="LA15" s="402">
        <v>194.44479000000001</v>
      </c>
      <c r="LB15" s="402">
        <v>3.6552099999999825</v>
      </c>
      <c r="LC15" s="402">
        <v>203.7</v>
      </c>
      <c r="LD15" s="402">
        <v>194.44479000000001</v>
      </c>
      <c r="LE15" s="402">
        <v>194.44479000000001</v>
      </c>
      <c r="LF15" s="402">
        <v>9.2552099999999768</v>
      </c>
      <c r="LG15" s="402">
        <v>294.2</v>
      </c>
      <c r="LH15" s="402">
        <v>291.66717999999997</v>
      </c>
      <c r="LI15" s="402">
        <v>291.66717999999997</v>
      </c>
      <c r="LJ15" s="402">
        <v>2.5328200000000152</v>
      </c>
      <c r="LK15" s="402">
        <v>203.8</v>
      </c>
      <c r="LL15" s="402">
        <v>209.70738</v>
      </c>
      <c r="LM15" s="402">
        <v>209.70738</v>
      </c>
      <c r="LN15" s="402">
        <v>-5.9073799999999892</v>
      </c>
      <c r="LO15" s="402">
        <v>106.3</v>
      </c>
      <c r="LP15" s="402">
        <v>104.85369</v>
      </c>
      <c r="LQ15" s="402">
        <v>104.85369</v>
      </c>
      <c r="LR15" s="402">
        <v>1.4463099999999969</v>
      </c>
      <c r="LS15" s="402">
        <v>145.80000000000001</v>
      </c>
      <c r="LT15" s="402">
        <v>173.99804</v>
      </c>
      <c r="LU15" s="402">
        <v>173.99804</v>
      </c>
      <c r="LV15" s="402">
        <v>-28.198039999999992</v>
      </c>
      <c r="LW15" s="402">
        <v>3.4</v>
      </c>
      <c r="LX15" s="402">
        <v>3.2402199999999999</v>
      </c>
      <c r="LY15" s="402">
        <v>3.2402199999999999</v>
      </c>
      <c r="LZ15" s="402">
        <v>0.15978000000000003</v>
      </c>
      <c r="MA15" s="402">
        <v>182.4</v>
      </c>
      <c r="MB15" s="402">
        <v>185.73103</v>
      </c>
      <c r="MC15" s="402">
        <v>185.73103</v>
      </c>
      <c r="MD15" s="402">
        <v>-3.3310299999999984</v>
      </c>
      <c r="ME15" s="402">
        <v>182.8</v>
      </c>
      <c r="MF15" s="402">
        <v>185.73103</v>
      </c>
      <c r="MG15" s="402">
        <v>185.73103</v>
      </c>
      <c r="MH15" s="402">
        <v>-2.9310299999999927</v>
      </c>
      <c r="MI15" s="402">
        <v>185.2</v>
      </c>
      <c r="MJ15" s="402">
        <v>185.73103</v>
      </c>
      <c r="MK15" s="402">
        <v>185.73103</v>
      </c>
      <c r="ML15" s="402">
        <v>-0.53103000000001543</v>
      </c>
      <c r="MM15" s="402">
        <v>187.5</v>
      </c>
      <c r="MN15" s="402">
        <v>189.51328000000001</v>
      </c>
      <c r="MO15" s="402">
        <v>189.51328000000001</v>
      </c>
      <c r="MP15" s="402">
        <v>-2.0132800000000088</v>
      </c>
      <c r="MQ15" s="402">
        <v>101.2</v>
      </c>
      <c r="MR15" s="402">
        <v>94.756640000000004</v>
      </c>
      <c r="MS15" s="402">
        <v>94.756640000000004</v>
      </c>
      <c r="MT15" s="402">
        <v>6.4433599999999984</v>
      </c>
      <c r="MU15" s="402"/>
      <c r="MV15" s="402"/>
      <c r="MW15" s="402"/>
      <c r="MX15" s="402">
        <v>0</v>
      </c>
      <c r="MY15" s="402"/>
      <c r="MZ15" s="402"/>
      <c r="NA15" s="402"/>
      <c r="NB15" s="402">
        <v>0</v>
      </c>
      <c r="NC15" s="402"/>
      <c r="ND15" s="402"/>
      <c r="NE15" s="402"/>
      <c r="NF15" s="402">
        <v>0</v>
      </c>
      <c r="NG15" s="402"/>
      <c r="NH15" s="402"/>
      <c r="NI15" s="402"/>
      <c r="NJ15" s="402">
        <v>0</v>
      </c>
      <c r="NK15" s="402"/>
      <c r="NL15" s="402"/>
      <c r="NM15" s="402"/>
      <c r="NN15" s="402">
        <v>0</v>
      </c>
      <c r="NO15" s="402"/>
      <c r="NP15" s="402"/>
      <c r="NQ15" s="402"/>
      <c r="NR15" s="402">
        <v>0</v>
      </c>
      <c r="NS15" s="402"/>
      <c r="NT15" s="402"/>
      <c r="NU15" s="402"/>
      <c r="NV15" s="402">
        <v>0</v>
      </c>
      <c r="NW15" s="402">
        <v>40</v>
      </c>
      <c r="NX15" s="402">
        <v>0</v>
      </c>
      <c r="NY15" s="402">
        <v>0</v>
      </c>
      <c r="NZ15" s="402">
        <v>40</v>
      </c>
      <c r="OA15" s="402">
        <v>0</v>
      </c>
      <c r="OB15" s="402">
        <v>0</v>
      </c>
      <c r="OC15" s="402">
        <v>0</v>
      </c>
      <c r="OD15" s="402">
        <v>0</v>
      </c>
      <c r="OE15" s="402">
        <v>15.9</v>
      </c>
      <c r="OF15" s="402">
        <v>15.91408</v>
      </c>
      <c r="OG15" s="402">
        <v>15.91408</v>
      </c>
      <c r="OH15" s="402">
        <v>-1.407999999999987E-2</v>
      </c>
      <c r="OI15" s="402">
        <v>55.6</v>
      </c>
      <c r="OJ15" s="402">
        <v>60.427019999999999</v>
      </c>
      <c r="OK15" s="402">
        <v>60.427019999999999</v>
      </c>
      <c r="OL15" s="402">
        <v>-4.8270199999999974</v>
      </c>
      <c r="OM15" s="402">
        <v>6.5</v>
      </c>
      <c r="ON15" s="402">
        <v>6.39</v>
      </c>
      <c r="OO15" s="402">
        <v>6.39</v>
      </c>
      <c r="OP15" s="402">
        <v>0.11000000000000032</v>
      </c>
      <c r="OQ15" s="402">
        <v>0</v>
      </c>
      <c r="OR15" s="402">
        <v>0</v>
      </c>
      <c r="OS15" s="402"/>
      <c r="OT15" s="402">
        <v>0</v>
      </c>
      <c r="OU15" s="402"/>
      <c r="OV15" s="402"/>
      <c r="OW15" s="402"/>
      <c r="OX15" s="402">
        <v>0</v>
      </c>
      <c r="OY15" s="402"/>
      <c r="OZ15" s="402"/>
      <c r="PA15" s="402"/>
      <c r="PB15" s="402">
        <v>0</v>
      </c>
      <c r="PC15" s="402">
        <v>29.3</v>
      </c>
      <c r="PD15" s="402">
        <v>30</v>
      </c>
      <c r="PE15" s="402">
        <v>30</v>
      </c>
      <c r="PF15" s="402">
        <v>-0.69999999999999929</v>
      </c>
      <c r="PG15" s="402"/>
      <c r="PH15" s="402"/>
      <c r="PI15" s="402"/>
      <c r="PJ15" s="402">
        <v>0</v>
      </c>
      <c r="PK15" s="402">
        <v>16</v>
      </c>
      <c r="PL15" s="402">
        <v>13</v>
      </c>
      <c r="PM15" s="402">
        <v>13</v>
      </c>
      <c r="PN15" s="402">
        <v>3</v>
      </c>
      <c r="PO15" s="402">
        <v>14.5</v>
      </c>
      <c r="PP15" s="402">
        <v>15</v>
      </c>
      <c r="PQ15" s="402">
        <v>15</v>
      </c>
      <c r="PR15" s="402">
        <v>-0.5</v>
      </c>
      <c r="PS15" s="402">
        <v>3</v>
      </c>
      <c r="PT15" s="402">
        <v>2.7989999999999999</v>
      </c>
      <c r="PU15" s="402">
        <v>2.7989999999999999</v>
      </c>
      <c r="PV15" s="402">
        <v>0.20100000000000007</v>
      </c>
      <c r="PW15" s="402">
        <v>1.5</v>
      </c>
      <c r="PX15" s="402">
        <v>1.4</v>
      </c>
      <c r="PY15" s="402">
        <v>1.4</v>
      </c>
      <c r="PZ15" s="402">
        <v>0.10000000000000009</v>
      </c>
      <c r="QA15" s="402">
        <v>1.1000000000000001</v>
      </c>
      <c r="QB15" s="402">
        <v>1.2</v>
      </c>
      <c r="QC15" s="402">
        <v>1.2</v>
      </c>
      <c r="QD15" s="402">
        <v>-9.9999999999999867E-2</v>
      </c>
      <c r="QE15" s="402">
        <v>2.1</v>
      </c>
      <c r="QF15" s="402">
        <v>2.2000000000000002</v>
      </c>
      <c r="QG15" s="402">
        <v>2.2000000000000002</v>
      </c>
      <c r="QH15" s="402">
        <v>-0.10000000000000009</v>
      </c>
      <c r="QI15" s="402">
        <v>7.9</v>
      </c>
      <c r="QJ15" s="402">
        <v>7.2</v>
      </c>
      <c r="QK15" s="402">
        <v>7.2</v>
      </c>
      <c r="QL15" s="402">
        <v>0.70000000000000018</v>
      </c>
      <c r="QM15" s="402">
        <v>12</v>
      </c>
      <c r="QN15" s="402">
        <v>11.143700000000001</v>
      </c>
      <c r="QO15" s="402">
        <v>11.143700000000001</v>
      </c>
      <c r="QP15" s="402">
        <v>0.85629999999999917</v>
      </c>
      <c r="QQ15" s="402">
        <v>7.3</v>
      </c>
      <c r="QR15" s="402">
        <v>8</v>
      </c>
      <c r="QS15" s="402">
        <v>8</v>
      </c>
      <c r="QT15" s="402">
        <v>-0.70000000000000018</v>
      </c>
      <c r="QU15" s="402">
        <v>9.3000000000000007</v>
      </c>
      <c r="QV15" s="402">
        <v>10.752689999999999</v>
      </c>
      <c r="QW15" s="402">
        <v>10.752689999999999</v>
      </c>
      <c r="QX15" s="402">
        <v>-1.4526899999999987</v>
      </c>
      <c r="QY15" s="402">
        <v>5.9</v>
      </c>
      <c r="QZ15" s="402">
        <v>6.4</v>
      </c>
      <c r="RA15" s="402">
        <v>6.4</v>
      </c>
      <c r="RB15" s="402">
        <v>-0.5</v>
      </c>
      <c r="RC15" s="402">
        <v>18.5</v>
      </c>
      <c r="RD15" s="402">
        <v>16.617789999999999</v>
      </c>
      <c r="RE15" s="402">
        <v>16.617789999999999</v>
      </c>
      <c r="RF15" s="402">
        <v>1.8822100000000006</v>
      </c>
      <c r="RG15" s="402">
        <v>3.7</v>
      </c>
      <c r="RH15" s="402">
        <v>3.6</v>
      </c>
      <c r="RI15" s="402">
        <v>3.6</v>
      </c>
      <c r="RJ15" s="402">
        <v>0.10000000000000009</v>
      </c>
      <c r="RK15" s="402">
        <v>6</v>
      </c>
      <c r="RL15" s="402">
        <v>6</v>
      </c>
      <c r="RM15" s="402">
        <v>6</v>
      </c>
      <c r="RN15" s="402">
        <v>0</v>
      </c>
      <c r="RO15" s="402">
        <v>3.2</v>
      </c>
      <c r="RP15" s="402">
        <v>2.8</v>
      </c>
      <c r="RQ15" s="402">
        <v>2.8</v>
      </c>
      <c r="RR15" s="402">
        <v>0.40000000000000036</v>
      </c>
      <c r="RS15" s="402">
        <v>0.7</v>
      </c>
      <c r="RT15" s="402">
        <v>1.5</v>
      </c>
      <c r="RU15" s="402">
        <v>1.5</v>
      </c>
      <c r="RV15" s="402">
        <v>-0.8</v>
      </c>
      <c r="RW15" s="402">
        <v>3.5</v>
      </c>
      <c r="RX15" s="402">
        <v>5.6</v>
      </c>
      <c r="RY15" s="402">
        <v>5.6</v>
      </c>
      <c r="RZ15" s="402">
        <v>-2.0999999999999996</v>
      </c>
      <c r="SA15" s="402">
        <v>3.2</v>
      </c>
      <c r="SB15" s="402">
        <v>5</v>
      </c>
      <c r="SC15" s="402">
        <v>5</v>
      </c>
      <c r="SD15" s="402">
        <v>-1.7999999999999998</v>
      </c>
      <c r="SE15" s="402">
        <v>4.3</v>
      </c>
      <c r="SF15" s="402">
        <v>5.5</v>
      </c>
      <c r="SG15" s="402">
        <v>5.5</v>
      </c>
      <c r="SH15" s="402">
        <v>-1.2000000000000002</v>
      </c>
      <c r="SI15" s="402">
        <v>4.5</v>
      </c>
      <c r="SJ15" s="402">
        <v>5.7</v>
      </c>
      <c r="SK15" s="402">
        <v>5.7</v>
      </c>
      <c r="SL15" s="402">
        <v>-1.2000000000000002</v>
      </c>
      <c r="SM15" s="402">
        <v>3.5</v>
      </c>
      <c r="SN15" s="402">
        <v>3.5</v>
      </c>
      <c r="SO15" s="402">
        <v>3.5</v>
      </c>
      <c r="SP15" s="402">
        <v>0</v>
      </c>
      <c r="SQ15" s="402">
        <v>2.6</v>
      </c>
      <c r="SR15" s="402">
        <v>2.5</v>
      </c>
      <c r="SS15" s="402">
        <v>2.5</v>
      </c>
      <c r="ST15" s="402">
        <v>0.10000000000000009</v>
      </c>
      <c r="SU15" s="402">
        <v>10.199999999999999</v>
      </c>
      <c r="SV15" s="402">
        <v>10</v>
      </c>
      <c r="SW15" s="402">
        <v>10</v>
      </c>
      <c r="SX15" s="402">
        <v>0.19999999999999929</v>
      </c>
      <c r="SY15" s="402">
        <v>19.7</v>
      </c>
      <c r="SZ15" s="402">
        <v>12.218959999999999</v>
      </c>
      <c r="TA15" s="402">
        <v>12.218959999999999</v>
      </c>
      <c r="TB15" s="402">
        <v>7.4810400000000001</v>
      </c>
      <c r="TC15" s="402">
        <v>16.899999999999999</v>
      </c>
      <c r="TD15" s="402">
        <v>16.813289999999999</v>
      </c>
      <c r="TE15" s="402">
        <v>16.813289999999999</v>
      </c>
      <c r="TF15" s="402">
        <v>8.6710000000000065E-2</v>
      </c>
      <c r="TG15" s="402">
        <v>20.399999999999999</v>
      </c>
      <c r="TH15" s="402">
        <v>19.550339999999998</v>
      </c>
      <c r="TI15" s="402">
        <v>19.550339999999998</v>
      </c>
      <c r="TJ15" s="402">
        <v>0.84966000000000008</v>
      </c>
      <c r="TK15" s="402">
        <v>44.6</v>
      </c>
      <c r="TL15" s="402">
        <v>37.57996</v>
      </c>
      <c r="TM15" s="402">
        <v>37.57996</v>
      </c>
      <c r="TN15" s="402">
        <v>7.0200400000000016</v>
      </c>
      <c r="TO15" s="402">
        <v>3</v>
      </c>
      <c r="TP15" s="402">
        <v>0</v>
      </c>
      <c r="TQ15" s="402">
        <v>0</v>
      </c>
      <c r="TR15" s="402">
        <v>3</v>
      </c>
      <c r="TS15" s="402">
        <v>7.86</v>
      </c>
      <c r="TT15" s="402">
        <v>8.33</v>
      </c>
      <c r="TU15" s="402">
        <v>8.33</v>
      </c>
      <c r="TV15" s="402">
        <v>-0.46999999999999975</v>
      </c>
      <c r="TW15" s="402">
        <v>9.9</v>
      </c>
      <c r="TX15" s="402">
        <v>9.6</v>
      </c>
      <c r="TY15" s="402">
        <v>9.6</v>
      </c>
      <c r="TZ15" s="402">
        <v>0.30000000000000071</v>
      </c>
      <c r="UA15" s="402">
        <v>15.2</v>
      </c>
      <c r="UB15" s="402">
        <v>10.752689999999999</v>
      </c>
      <c r="UC15" s="402">
        <v>10.752689999999999</v>
      </c>
      <c r="UD15" s="402">
        <v>4.4473099999999999</v>
      </c>
      <c r="UE15" s="402">
        <v>19</v>
      </c>
      <c r="UF15" s="402">
        <v>15.640269999999999</v>
      </c>
      <c r="UG15" s="402">
        <v>15.640269999999999</v>
      </c>
      <c r="UH15" s="402">
        <v>3.3597300000000008</v>
      </c>
      <c r="UI15" s="402">
        <v>5.6</v>
      </c>
      <c r="UJ15" s="402">
        <v>7</v>
      </c>
      <c r="UK15" s="402">
        <v>7</v>
      </c>
      <c r="UL15" s="402">
        <v>-1.4000000000000004</v>
      </c>
      <c r="UM15" s="402">
        <v>10.9</v>
      </c>
      <c r="UN15" s="402">
        <v>9</v>
      </c>
      <c r="UO15" s="402">
        <v>9</v>
      </c>
      <c r="UP15" s="402">
        <v>1.9000000000000004</v>
      </c>
      <c r="UQ15" s="402">
        <v>0.6</v>
      </c>
      <c r="UR15" s="402">
        <v>0.54</v>
      </c>
      <c r="US15" s="402">
        <v>0.54</v>
      </c>
      <c r="UT15" s="402">
        <v>5.9999999999999942E-2</v>
      </c>
      <c r="UU15" s="402">
        <v>1.1000000000000001</v>
      </c>
      <c r="UV15" s="402">
        <v>1.05</v>
      </c>
      <c r="UW15" s="402">
        <v>1.05</v>
      </c>
      <c r="UX15" s="402">
        <v>5.0000000000000044E-2</v>
      </c>
      <c r="UY15" s="402">
        <v>0</v>
      </c>
      <c r="UZ15" s="402">
        <v>0</v>
      </c>
      <c r="VA15" s="402">
        <v>0</v>
      </c>
      <c r="VB15" s="402">
        <v>0</v>
      </c>
      <c r="VC15" s="402">
        <v>0</v>
      </c>
      <c r="VD15" s="402">
        <v>0</v>
      </c>
      <c r="VE15" s="402">
        <v>0</v>
      </c>
      <c r="VF15" s="402">
        <v>0</v>
      </c>
      <c r="VG15" s="402">
        <v>0</v>
      </c>
      <c r="VH15" s="402">
        <v>0</v>
      </c>
      <c r="VI15" s="402">
        <v>0</v>
      </c>
      <c r="VJ15" s="402">
        <v>0</v>
      </c>
      <c r="VK15" s="402">
        <v>0</v>
      </c>
      <c r="VL15" s="402">
        <v>0</v>
      </c>
      <c r="VM15" s="402">
        <v>0</v>
      </c>
      <c r="VN15" s="402">
        <v>0</v>
      </c>
      <c r="VO15" s="402">
        <v>0</v>
      </c>
      <c r="VP15" s="402">
        <v>0</v>
      </c>
      <c r="VQ15" s="402">
        <v>0</v>
      </c>
      <c r="VR15" s="402">
        <v>0</v>
      </c>
      <c r="VS15" s="402">
        <v>0</v>
      </c>
      <c r="VT15" s="402">
        <v>0</v>
      </c>
      <c r="VU15" s="402">
        <v>0</v>
      </c>
      <c r="VV15" s="402">
        <v>0</v>
      </c>
      <c r="VW15" s="402">
        <v>5.6</v>
      </c>
      <c r="VX15" s="402">
        <v>10.646000000000001</v>
      </c>
      <c r="VY15" s="402">
        <v>10.646000000000001</v>
      </c>
      <c r="VZ15" s="402">
        <v>-5.0460000000000012</v>
      </c>
      <c r="WA15" s="402">
        <v>14.2</v>
      </c>
      <c r="WB15" s="402">
        <v>27.478999999999999</v>
      </c>
      <c r="WC15" s="402">
        <v>27.478999999999999</v>
      </c>
      <c r="WD15" s="402">
        <v>-13.279</v>
      </c>
      <c r="WE15" s="402">
        <v>4.8</v>
      </c>
      <c r="WF15" s="402"/>
      <c r="WG15" s="402">
        <v>7.66</v>
      </c>
      <c r="WH15" s="402">
        <v>-2.8600000000000003</v>
      </c>
      <c r="WI15" s="402">
        <v>7.8</v>
      </c>
      <c r="WJ15" s="402"/>
      <c r="WK15" s="402">
        <v>11.666</v>
      </c>
      <c r="WL15" s="402">
        <v>-3.8660000000000005</v>
      </c>
      <c r="WM15" s="402">
        <v>23.4</v>
      </c>
      <c r="WN15" s="402">
        <v>20.056000000000001</v>
      </c>
      <c r="WO15" s="402">
        <v>20.056000000000001</v>
      </c>
      <c r="WP15" s="402">
        <v>3.3439999999999976</v>
      </c>
      <c r="WQ15" s="402">
        <v>16.2</v>
      </c>
      <c r="WR15" s="402"/>
      <c r="WS15" s="402">
        <v>23.251999999999999</v>
      </c>
      <c r="WT15" s="402">
        <v>-7.0519999999999996</v>
      </c>
      <c r="XB15" s="403">
        <v>8.3333333333333329E-2</v>
      </c>
      <c r="XC15" s="402">
        <v>5944.8860000000013</v>
      </c>
      <c r="XD15" s="402">
        <v>6034.8355999999994</v>
      </c>
      <c r="XE15" s="402">
        <v>-89.9495999999981</v>
      </c>
      <c r="XF15" s="402">
        <v>5944.8859999999995</v>
      </c>
      <c r="XG15" s="402">
        <v>6034.8355999999994</v>
      </c>
      <c r="XH15" s="402">
        <v>-89.949599999999919</v>
      </c>
      <c r="XI15" s="379">
        <f t="shared" si="0"/>
        <v>8.3333333333333329E-2</v>
      </c>
    </row>
    <row r="16" spans="2:633" ht="15" customHeight="1" x14ac:dyDescent="0.2">
      <c r="B16" s="71">
        <v>0.10416666666666667</v>
      </c>
      <c r="C16" s="402">
        <v>492.4</v>
      </c>
      <c r="D16" s="402">
        <v>406.39841000000001</v>
      </c>
      <c r="E16" s="402">
        <v>406.39841000000001</v>
      </c>
      <c r="F16" s="402">
        <v>86.001589999999965</v>
      </c>
      <c r="G16" s="402">
        <v>159.1</v>
      </c>
      <c r="H16" s="402">
        <v>129.50237999999999</v>
      </c>
      <c r="I16" s="402">
        <v>129.50237999999999</v>
      </c>
      <c r="J16" s="402">
        <v>29.597620000000006</v>
      </c>
      <c r="K16" s="402"/>
      <c r="L16" s="402"/>
      <c r="M16" s="402"/>
      <c r="N16" s="402">
        <v>0</v>
      </c>
      <c r="O16" s="402">
        <v>18.600000000000001</v>
      </c>
      <c r="P16" s="402">
        <v>66.534199999999998</v>
      </c>
      <c r="Q16" s="402">
        <v>66.534199999999998</v>
      </c>
      <c r="R16" s="402">
        <v>-47.934199999999997</v>
      </c>
      <c r="S16" s="402">
        <v>57.5</v>
      </c>
      <c r="T16" s="402">
        <v>76.263339999999999</v>
      </c>
      <c r="U16" s="402">
        <v>76.263339999999999</v>
      </c>
      <c r="V16" s="402">
        <v>-18.763339999999999</v>
      </c>
      <c r="W16" s="402">
        <v>65.400000000000006</v>
      </c>
      <c r="X16" s="402">
        <v>65.984009999999998</v>
      </c>
      <c r="Y16" s="402">
        <v>65.984009999999998</v>
      </c>
      <c r="Z16" s="402">
        <v>-0.58400999999999215</v>
      </c>
      <c r="AA16" s="402">
        <v>64.400000000000006</v>
      </c>
      <c r="AB16" s="402">
        <v>67.593350000000001</v>
      </c>
      <c r="AC16" s="402">
        <v>67.593350000000001</v>
      </c>
      <c r="AD16" s="402">
        <v>-3.1933499999999952</v>
      </c>
      <c r="AE16" s="402">
        <v>27</v>
      </c>
      <c r="AF16" s="402">
        <v>27.49391</v>
      </c>
      <c r="AG16" s="402">
        <v>27.49391</v>
      </c>
      <c r="AH16" s="402">
        <v>-0.49390999999999963</v>
      </c>
      <c r="AI16" s="402">
        <v>0.4</v>
      </c>
      <c r="AJ16" s="402">
        <v>0.6</v>
      </c>
      <c r="AK16" s="402">
        <v>0.6</v>
      </c>
      <c r="AL16" s="402">
        <v>-0.19999999999999996</v>
      </c>
      <c r="AM16" s="402"/>
      <c r="AN16" s="402"/>
      <c r="AO16" s="402"/>
      <c r="AP16" s="402">
        <v>0</v>
      </c>
      <c r="AQ16" s="402"/>
      <c r="AR16" s="402"/>
      <c r="AS16" s="402">
        <v>0</v>
      </c>
      <c r="AT16" s="402">
        <v>0</v>
      </c>
      <c r="AU16" s="402"/>
      <c r="AV16" s="402"/>
      <c r="AW16" s="402"/>
      <c r="AX16" s="402">
        <v>0</v>
      </c>
      <c r="AY16" s="402"/>
      <c r="AZ16" s="402"/>
      <c r="BA16" s="402"/>
      <c r="BB16" s="402">
        <v>0</v>
      </c>
      <c r="BC16" s="402">
        <v>144.30000000000001</v>
      </c>
      <c r="BD16" s="402">
        <v>149.11167</v>
      </c>
      <c r="BE16" s="402">
        <v>149.11167</v>
      </c>
      <c r="BF16" s="402">
        <v>-4.8116699999999923</v>
      </c>
      <c r="BG16" s="402">
        <v>146.9</v>
      </c>
      <c r="BH16" s="402">
        <v>149.11167</v>
      </c>
      <c r="BI16" s="402">
        <v>149.11167</v>
      </c>
      <c r="BJ16" s="402">
        <v>-2.211669999999998</v>
      </c>
      <c r="BK16" s="402">
        <v>146.5</v>
      </c>
      <c r="BL16" s="402">
        <v>149.11167</v>
      </c>
      <c r="BM16" s="402">
        <v>149.11167</v>
      </c>
      <c r="BN16" s="402">
        <v>-2.6116700000000037</v>
      </c>
      <c r="BO16" s="402">
        <v>0</v>
      </c>
      <c r="BP16" s="402">
        <v>0</v>
      </c>
      <c r="BQ16" s="402">
        <v>0</v>
      </c>
      <c r="BR16" s="402">
        <v>0</v>
      </c>
      <c r="BS16" s="402">
        <v>0</v>
      </c>
      <c r="BT16" s="402">
        <v>0</v>
      </c>
      <c r="BU16" s="402">
        <v>0</v>
      </c>
      <c r="BV16" s="402">
        <v>0</v>
      </c>
      <c r="BW16" s="402">
        <v>0</v>
      </c>
      <c r="BX16" s="402">
        <v>18</v>
      </c>
      <c r="BY16" s="402">
        <v>18</v>
      </c>
      <c r="BZ16" s="402">
        <v>-18</v>
      </c>
      <c r="CA16" s="402">
        <v>71.900000000000006</v>
      </c>
      <c r="CB16" s="402">
        <v>73.019549999999995</v>
      </c>
      <c r="CC16" s="402">
        <v>73.019549999999995</v>
      </c>
      <c r="CD16" s="402">
        <v>-1.1195499999999896</v>
      </c>
      <c r="CE16" s="402">
        <v>25.4</v>
      </c>
      <c r="CF16" s="402">
        <v>16.95936</v>
      </c>
      <c r="CG16" s="402">
        <v>16.95936</v>
      </c>
      <c r="CH16" s="402">
        <v>8.4406399999999984</v>
      </c>
      <c r="CI16" s="402">
        <v>22.093</v>
      </c>
      <c r="CJ16" s="402">
        <v>81.883319999999998</v>
      </c>
      <c r="CK16" s="402">
        <v>81.883319999999998</v>
      </c>
      <c r="CL16" s="402">
        <v>-59.790319999999994</v>
      </c>
      <c r="CM16" s="402">
        <v>105.01300000000001</v>
      </c>
      <c r="CN16" s="402">
        <v>98</v>
      </c>
      <c r="CO16" s="402">
        <v>98</v>
      </c>
      <c r="CP16" s="402">
        <v>7.0130000000000052</v>
      </c>
      <c r="CQ16" s="402">
        <v>11.497</v>
      </c>
      <c r="CR16" s="402">
        <v>16</v>
      </c>
      <c r="CS16" s="402">
        <v>16</v>
      </c>
      <c r="CT16" s="402">
        <v>-4.5030000000000001</v>
      </c>
      <c r="CU16" s="402">
        <v>8.1999999999999993</v>
      </c>
      <c r="CV16" s="402">
        <v>3.8533499999999998</v>
      </c>
      <c r="CW16" s="402">
        <v>3.8533499999999998</v>
      </c>
      <c r="CX16" s="402">
        <v>4.3466499999999995</v>
      </c>
      <c r="CY16" s="402"/>
      <c r="CZ16" s="402">
        <v>4.1034499999999996</v>
      </c>
      <c r="DA16" s="402">
        <v>4.1034499999999996</v>
      </c>
      <c r="DB16" s="402">
        <v>-4.1034499999999996</v>
      </c>
      <c r="DC16" s="402">
        <v>42.41</v>
      </c>
      <c r="DD16" s="402">
        <v>43.80059</v>
      </c>
      <c r="DE16" s="402">
        <v>43.80059</v>
      </c>
      <c r="DF16" s="402">
        <v>-1.3905900000000031</v>
      </c>
      <c r="DG16" s="402">
        <v>3.1949999999999998</v>
      </c>
      <c r="DH16" s="402">
        <v>3.2822300000000002</v>
      </c>
      <c r="DI16" s="402">
        <v>3.2822300000000002</v>
      </c>
      <c r="DJ16" s="402">
        <v>-8.7230000000000363E-2</v>
      </c>
      <c r="DK16" s="402">
        <v>3.508</v>
      </c>
      <c r="DL16" s="402">
        <v>3.0992700000000002</v>
      </c>
      <c r="DM16" s="402">
        <v>3.0992700000000002</v>
      </c>
      <c r="DN16" s="402">
        <v>0.40872999999999982</v>
      </c>
      <c r="DO16" s="402"/>
      <c r="DP16" s="402"/>
      <c r="DQ16" s="402"/>
      <c r="DR16" s="402">
        <v>0</v>
      </c>
      <c r="DS16" s="402"/>
      <c r="DT16" s="402"/>
      <c r="DU16" s="402"/>
      <c r="DV16" s="402">
        <v>0</v>
      </c>
      <c r="DW16" s="402"/>
      <c r="DX16" s="402"/>
      <c r="DY16" s="402"/>
      <c r="DZ16" s="402">
        <v>0</v>
      </c>
      <c r="EA16" s="402"/>
      <c r="EB16" s="402"/>
      <c r="EC16" s="402"/>
      <c r="ED16" s="402">
        <v>0</v>
      </c>
      <c r="EE16" s="402"/>
      <c r="EF16" s="402"/>
      <c r="EG16" s="402"/>
      <c r="EH16" s="402">
        <v>0</v>
      </c>
      <c r="EI16" s="402"/>
      <c r="EJ16" s="402"/>
      <c r="EK16" s="402"/>
      <c r="EL16" s="402">
        <v>0</v>
      </c>
      <c r="EM16" s="402">
        <v>81.8</v>
      </c>
      <c r="EN16" s="402">
        <v>85</v>
      </c>
      <c r="EO16" s="402">
        <v>85</v>
      </c>
      <c r="EP16" s="402">
        <v>-3.2000000000000028</v>
      </c>
      <c r="EQ16" s="402"/>
      <c r="ER16" s="402"/>
      <c r="ES16" s="402"/>
      <c r="ET16" s="402">
        <v>0</v>
      </c>
      <c r="EU16" s="402">
        <v>20.9</v>
      </c>
      <c r="EV16" s="402">
        <v>42.526220000000002</v>
      </c>
      <c r="EW16" s="402">
        <v>42.526220000000002</v>
      </c>
      <c r="EX16" s="402">
        <v>-21.626220000000004</v>
      </c>
      <c r="EY16" s="402">
        <v>88.2</v>
      </c>
      <c r="EZ16" s="402">
        <v>179.15742</v>
      </c>
      <c r="FA16" s="402">
        <v>179.15742</v>
      </c>
      <c r="FB16" s="402">
        <v>-90.957419999999999</v>
      </c>
      <c r="FC16" s="402">
        <v>9.9</v>
      </c>
      <c r="FD16" s="402">
        <v>8</v>
      </c>
      <c r="FE16" s="402">
        <v>8</v>
      </c>
      <c r="FF16" s="402">
        <v>1.9000000000000004</v>
      </c>
      <c r="FG16" s="402">
        <v>3.5</v>
      </c>
      <c r="FH16" s="402">
        <v>3.36537</v>
      </c>
      <c r="FI16" s="402">
        <v>3.36537</v>
      </c>
      <c r="FJ16" s="402">
        <v>0.13463000000000003</v>
      </c>
      <c r="FK16" s="402"/>
      <c r="FL16" s="402"/>
      <c r="FM16" s="402">
        <v>0</v>
      </c>
      <c r="FN16" s="402">
        <v>0</v>
      </c>
      <c r="FO16" s="402">
        <v>58.6</v>
      </c>
      <c r="FP16" s="402">
        <v>88.020820000000001</v>
      </c>
      <c r="FQ16" s="402">
        <v>88.020820000000001</v>
      </c>
      <c r="FR16" s="402">
        <v>-29.420819999999999</v>
      </c>
      <c r="FS16" s="402">
        <v>109.4</v>
      </c>
      <c r="FT16" s="402">
        <v>110.41591</v>
      </c>
      <c r="FU16" s="402">
        <v>110.41591</v>
      </c>
      <c r="FV16" s="402">
        <v>-1.015909999999991</v>
      </c>
      <c r="FW16" s="402">
        <v>6.8</v>
      </c>
      <c r="FX16" s="402">
        <v>3.8466300000000002</v>
      </c>
      <c r="FY16" s="402">
        <v>3.8466300000000002</v>
      </c>
      <c r="FZ16" s="402">
        <v>2.9533699999999996</v>
      </c>
      <c r="GA16" s="402"/>
      <c r="GB16" s="402"/>
      <c r="GC16" s="402"/>
      <c r="GD16" s="402">
        <v>0</v>
      </c>
      <c r="GE16" s="402">
        <v>22.7</v>
      </c>
      <c r="GF16" s="402">
        <v>21.477250000000002</v>
      </c>
      <c r="GG16" s="402">
        <v>21.477250000000002</v>
      </c>
      <c r="GH16" s="402">
        <v>1.2227499999999978</v>
      </c>
      <c r="GI16" s="402">
        <v>99.5</v>
      </c>
      <c r="GJ16" s="402">
        <v>63.415900000000001</v>
      </c>
      <c r="GK16" s="402">
        <v>63.415900000000001</v>
      </c>
      <c r="GL16" s="402">
        <v>36.084099999999999</v>
      </c>
      <c r="GM16" s="402"/>
      <c r="GN16" s="402"/>
      <c r="GO16" s="402"/>
      <c r="GP16" s="402">
        <v>0</v>
      </c>
      <c r="GQ16" s="402"/>
      <c r="GR16" s="402"/>
      <c r="GS16" s="402"/>
      <c r="GT16" s="402">
        <v>0</v>
      </c>
      <c r="GU16" s="402"/>
      <c r="GV16" s="402"/>
      <c r="GW16" s="402"/>
      <c r="GX16" s="402">
        <v>0</v>
      </c>
      <c r="GY16" s="402"/>
      <c r="GZ16" s="402"/>
      <c r="HA16" s="402"/>
      <c r="HB16" s="402">
        <v>0</v>
      </c>
      <c r="HC16" s="402"/>
      <c r="HD16" s="402"/>
      <c r="HE16" s="402"/>
      <c r="HF16" s="402">
        <v>0</v>
      </c>
      <c r="HG16" s="402">
        <v>172.1</v>
      </c>
      <c r="HH16" s="402">
        <v>178.52956</v>
      </c>
      <c r="HI16" s="402">
        <v>178.52956</v>
      </c>
      <c r="HJ16" s="402">
        <v>-6.4295600000000093</v>
      </c>
      <c r="HK16" s="402">
        <v>170.4</v>
      </c>
      <c r="HL16" s="402">
        <v>178.52956</v>
      </c>
      <c r="HM16" s="402">
        <v>178.52956</v>
      </c>
      <c r="HN16" s="402">
        <v>-8.1295599999999979</v>
      </c>
      <c r="HO16" s="402">
        <v>188.8</v>
      </c>
      <c r="HP16" s="402">
        <v>178.52956</v>
      </c>
      <c r="HQ16" s="402">
        <v>178.52956</v>
      </c>
      <c r="HR16" s="402">
        <v>10.270440000000008</v>
      </c>
      <c r="HS16" s="402"/>
      <c r="HT16" s="402"/>
      <c r="HU16" s="402"/>
      <c r="HV16" s="402">
        <v>0</v>
      </c>
      <c r="HW16" s="402"/>
      <c r="HX16" s="402"/>
      <c r="HY16" s="402"/>
      <c r="HZ16" s="402">
        <v>0</v>
      </c>
      <c r="IA16" s="402"/>
      <c r="IB16" s="402"/>
      <c r="IC16" s="402"/>
      <c r="ID16" s="402">
        <v>0</v>
      </c>
      <c r="IE16" s="402">
        <v>269</v>
      </c>
      <c r="IF16" s="402">
        <v>267.79433</v>
      </c>
      <c r="IG16" s="402">
        <v>267.79433</v>
      </c>
      <c r="IH16" s="402">
        <v>1.2056699999999978</v>
      </c>
      <c r="II16" s="402">
        <v>74.3</v>
      </c>
      <c r="IJ16" s="402">
        <v>69.971130000000002</v>
      </c>
      <c r="IK16" s="402">
        <v>69.971130000000002</v>
      </c>
      <c r="IL16" s="402">
        <v>4.3288699999999949</v>
      </c>
      <c r="IM16" s="402">
        <v>36</v>
      </c>
      <c r="IN16" s="402">
        <v>34.985570000000003</v>
      </c>
      <c r="IO16" s="402">
        <v>34.985570000000003</v>
      </c>
      <c r="IP16" s="402">
        <v>1.0144299999999973</v>
      </c>
      <c r="IQ16" s="402">
        <v>0</v>
      </c>
      <c r="IR16" s="402">
        <v>0</v>
      </c>
      <c r="IS16" s="402">
        <v>0</v>
      </c>
      <c r="IT16" s="402">
        <v>0</v>
      </c>
      <c r="IU16" s="402">
        <v>13.1</v>
      </c>
      <c r="IV16" s="402">
        <v>8.82</v>
      </c>
      <c r="IW16" s="402">
        <v>8.82</v>
      </c>
      <c r="IX16" s="402">
        <v>4.2799999999999994</v>
      </c>
      <c r="IY16" s="402">
        <v>19.600000000000001</v>
      </c>
      <c r="IZ16" s="402">
        <v>8.93</v>
      </c>
      <c r="JA16" s="402">
        <v>8.93</v>
      </c>
      <c r="JB16" s="402">
        <v>10.670000000000002</v>
      </c>
      <c r="JC16" s="402">
        <v>0.9</v>
      </c>
      <c r="JD16" s="402">
        <v>1.23</v>
      </c>
      <c r="JE16" s="402">
        <v>1.23</v>
      </c>
      <c r="JF16" s="402">
        <v>-0.32999999999999996</v>
      </c>
      <c r="JG16" s="402">
        <v>0.7</v>
      </c>
      <c r="JH16" s="402">
        <v>0.24</v>
      </c>
      <c r="JI16" s="402">
        <v>0.24</v>
      </c>
      <c r="JJ16" s="402">
        <v>0.45999999999999996</v>
      </c>
      <c r="JK16" s="402">
        <v>6.8</v>
      </c>
      <c r="JL16" s="402">
        <v>6.8787000000000003</v>
      </c>
      <c r="JM16" s="402">
        <v>6.8787000000000003</v>
      </c>
      <c r="JN16" s="402">
        <v>-7.8700000000000436E-2</v>
      </c>
      <c r="JO16" s="402">
        <v>9.9</v>
      </c>
      <c r="JP16" s="402">
        <v>8.1736000000000004</v>
      </c>
      <c r="JQ16" s="402">
        <v>8.1736000000000004</v>
      </c>
      <c r="JR16" s="402">
        <v>1.7263999999999999</v>
      </c>
      <c r="JS16" s="402">
        <v>54.4</v>
      </c>
      <c r="JT16" s="402">
        <v>48.20035</v>
      </c>
      <c r="JU16" s="402">
        <v>48.20035</v>
      </c>
      <c r="JV16" s="402">
        <v>6.1996499999999983</v>
      </c>
      <c r="JW16" s="402"/>
      <c r="JX16" s="402"/>
      <c r="JY16" s="402"/>
      <c r="JZ16" s="402">
        <v>0</v>
      </c>
      <c r="KA16" s="402"/>
      <c r="KB16" s="402"/>
      <c r="KC16" s="402"/>
      <c r="KD16" s="402">
        <v>0</v>
      </c>
      <c r="KE16" s="402"/>
      <c r="KF16" s="402"/>
      <c r="KG16" s="402"/>
      <c r="KH16" s="402">
        <v>0</v>
      </c>
      <c r="KI16" s="402"/>
      <c r="KJ16" s="402"/>
      <c r="KK16" s="402"/>
      <c r="KL16" s="402">
        <v>0</v>
      </c>
      <c r="KM16" s="402">
        <v>44.6</v>
      </c>
      <c r="KN16" s="402">
        <v>47.033259999999999</v>
      </c>
      <c r="KO16" s="402">
        <v>47.033259999999999</v>
      </c>
      <c r="KP16" s="402">
        <v>-2.4332599999999971</v>
      </c>
      <c r="KQ16" s="402"/>
      <c r="KR16" s="402"/>
      <c r="KS16" s="402"/>
      <c r="KT16" s="402">
        <v>0</v>
      </c>
      <c r="KU16" s="402">
        <v>182.7</v>
      </c>
      <c r="KV16" s="402">
        <v>194.44479000000001</v>
      </c>
      <c r="KW16" s="402">
        <v>194.44479000000001</v>
      </c>
      <c r="KX16" s="402">
        <v>-11.744790000000023</v>
      </c>
      <c r="KY16" s="402">
        <v>198.1</v>
      </c>
      <c r="KZ16" s="402">
        <v>194.44479000000001</v>
      </c>
      <c r="LA16" s="402">
        <v>194.44479000000001</v>
      </c>
      <c r="LB16" s="402">
        <v>3.6552099999999825</v>
      </c>
      <c r="LC16" s="402">
        <v>200.8</v>
      </c>
      <c r="LD16" s="402">
        <v>194.44479000000001</v>
      </c>
      <c r="LE16" s="402">
        <v>194.44479000000001</v>
      </c>
      <c r="LF16" s="402">
        <v>6.3552099999999996</v>
      </c>
      <c r="LG16" s="402">
        <v>293.5</v>
      </c>
      <c r="LH16" s="402">
        <v>291.66717999999997</v>
      </c>
      <c r="LI16" s="402">
        <v>291.66717999999997</v>
      </c>
      <c r="LJ16" s="402">
        <v>1.8328200000000265</v>
      </c>
      <c r="LK16" s="402">
        <v>204.1</v>
      </c>
      <c r="LL16" s="402">
        <v>209.70738</v>
      </c>
      <c r="LM16" s="402">
        <v>209.70738</v>
      </c>
      <c r="LN16" s="402">
        <v>-5.6073800000000062</v>
      </c>
      <c r="LO16" s="402">
        <v>106.6</v>
      </c>
      <c r="LP16" s="402">
        <v>104.85369</v>
      </c>
      <c r="LQ16" s="402">
        <v>104.85369</v>
      </c>
      <c r="LR16" s="402">
        <v>1.746309999999994</v>
      </c>
      <c r="LS16" s="402">
        <v>152</v>
      </c>
      <c r="LT16" s="402">
        <v>173.99804</v>
      </c>
      <c r="LU16" s="402">
        <v>173.99804</v>
      </c>
      <c r="LV16" s="402">
        <v>-21.998040000000003</v>
      </c>
      <c r="LW16" s="402">
        <v>3.2</v>
      </c>
      <c r="LX16" s="402">
        <v>3.2402199999999999</v>
      </c>
      <c r="LY16" s="402">
        <v>3.2402199999999999</v>
      </c>
      <c r="LZ16" s="402">
        <v>-4.02199999999997E-2</v>
      </c>
      <c r="MA16" s="402">
        <v>180.3</v>
      </c>
      <c r="MB16" s="402">
        <v>185.73103</v>
      </c>
      <c r="MC16" s="402">
        <v>185.73103</v>
      </c>
      <c r="MD16" s="402">
        <v>-5.4310299999999927</v>
      </c>
      <c r="ME16" s="402">
        <v>180.5</v>
      </c>
      <c r="MF16" s="402">
        <v>185.73103</v>
      </c>
      <c r="MG16" s="402">
        <v>185.73103</v>
      </c>
      <c r="MH16" s="402">
        <v>-5.2310300000000041</v>
      </c>
      <c r="MI16" s="402">
        <v>186.1</v>
      </c>
      <c r="MJ16" s="402">
        <v>185.73103</v>
      </c>
      <c r="MK16" s="402">
        <v>185.73103</v>
      </c>
      <c r="ML16" s="402">
        <v>0.36896999999999025</v>
      </c>
      <c r="MM16" s="402">
        <v>186.6</v>
      </c>
      <c r="MN16" s="402">
        <v>189.51328000000001</v>
      </c>
      <c r="MO16" s="402">
        <v>189.51328000000001</v>
      </c>
      <c r="MP16" s="402">
        <v>-2.9132800000000145</v>
      </c>
      <c r="MQ16" s="402">
        <v>101.3</v>
      </c>
      <c r="MR16" s="402">
        <v>94.756640000000004</v>
      </c>
      <c r="MS16" s="402">
        <v>94.756640000000004</v>
      </c>
      <c r="MT16" s="402">
        <v>6.5433599999999927</v>
      </c>
      <c r="MU16" s="402"/>
      <c r="MV16" s="402"/>
      <c r="MW16" s="402"/>
      <c r="MX16" s="402">
        <v>0</v>
      </c>
      <c r="MY16" s="402"/>
      <c r="MZ16" s="402"/>
      <c r="NA16" s="402"/>
      <c r="NB16" s="402">
        <v>0</v>
      </c>
      <c r="NC16" s="402"/>
      <c r="ND16" s="402"/>
      <c r="NE16" s="402"/>
      <c r="NF16" s="402">
        <v>0</v>
      </c>
      <c r="NG16" s="402"/>
      <c r="NH16" s="402"/>
      <c r="NI16" s="402"/>
      <c r="NJ16" s="402">
        <v>0</v>
      </c>
      <c r="NK16" s="402"/>
      <c r="NL16" s="402"/>
      <c r="NM16" s="402"/>
      <c r="NN16" s="402">
        <v>0</v>
      </c>
      <c r="NO16" s="402"/>
      <c r="NP16" s="402"/>
      <c r="NQ16" s="402"/>
      <c r="NR16" s="402">
        <v>0</v>
      </c>
      <c r="NS16" s="402"/>
      <c r="NT16" s="402"/>
      <c r="NU16" s="402"/>
      <c r="NV16" s="402">
        <v>0</v>
      </c>
      <c r="NW16" s="402">
        <v>40.1</v>
      </c>
      <c r="NX16" s="402">
        <v>0</v>
      </c>
      <c r="NY16" s="402">
        <v>0</v>
      </c>
      <c r="NZ16" s="402">
        <v>40.1</v>
      </c>
      <c r="OA16" s="402">
        <v>0</v>
      </c>
      <c r="OB16" s="402">
        <v>0</v>
      </c>
      <c r="OC16" s="402">
        <v>0</v>
      </c>
      <c r="OD16" s="402">
        <v>0</v>
      </c>
      <c r="OE16" s="402">
        <v>15.8</v>
      </c>
      <c r="OF16" s="402">
        <v>15.91408</v>
      </c>
      <c r="OG16" s="402">
        <v>15.91408</v>
      </c>
      <c r="OH16" s="402">
        <v>-0.11407999999999952</v>
      </c>
      <c r="OI16" s="402">
        <v>56.1</v>
      </c>
      <c r="OJ16" s="402">
        <v>60.427019999999999</v>
      </c>
      <c r="OK16" s="402">
        <v>60.427019999999999</v>
      </c>
      <c r="OL16" s="402">
        <v>-4.3270199999999974</v>
      </c>
      <c r="OM16" s="402">
        <v>6.5</v>
      </c>
      <c r="ON16" s="402">
        <v>6.39</v>
      </c>
      <c r="OO16" s="402">
        <v>6.39</v>
      </c>
      <c r="OP16" s="402">
        <v>0.11000000000000032</v>
      </c>
      <c r="OQ16" s="402">
        <v>0</v>
      </c>
      <c r="OR16" s="402">
        <v>0</v>
      </c>
      <c r="OS16" s="402"/>
      <c r="OT16" s="402">
        <v>0</v>
      </c>
      <c r="OU16" s="402"/>
      <c r="OV16" s="402"/>
      <c r="OW16" s="402"/>
      <c r="OX16" s="402">
        <v>0</v>
      </c>
      <c r="OY16" s="402"/>
      <c r="OZ16" s="402"/>
      <c r="PA16" s="402"/>
      <c r="PB16" s="402">
        <v>0</v>
      </c>
      <c r="PC16" s="402">
        <v>29.4</v>
      </c>
      <c r="PD16" s="402">
        <v>30</v>
      </c>
      <c r="PE16" s="402">
        <v>30</v>
      </c>
      <c r="PF16" s="402">
        <v>-0.60000000000000142</v>
      </c>
      <c r="PG16" s="402"/>
      <c r="PH16" s="402"/>
      <c r="PI16" s="402"/>
      <c r="PJ16" s="402">
        <v>0</v>
      </c>
      <c r="PK16" s="402">
        <v>16.100000000000001</v>
      </c>
      <c r="PL16" s="402">
        <v>13</v>
      </c>
      <c r="PM16" s="402">
        <v>13</v>
      </c>
      <c r="PN16" s="402">
        <v>3.1000000000000014</v>
      </c>
      <c r="PO16" s="402">
        <v>14.2</v>
      </c>
      <c r="PP16" s="402">
        <v>15</v>
      </c>
      <c r="PQ16" s="402">
        <v>15</v>
      </c>
      <c r="PR16" s="402">
        <v>-0.80000000000000071</v>
      </c>
      <c r="PS16" s="402">
        <v>3</v>
      </c>
      <c r="PT16" s="402">
        <v>2.7989999999999999</v>
      </c>
      <c r="PU16" s="402">
        <v>2.7989999999999999</v>
      </c>
      <c r="PV16" s="402">
        <v>0.20100000000000007</v>
      </c>
      <c r="PW16" s="402">
        <v>1.5</v>
      </c>
      <c r="PX16" s="402">
        <v>1.4</v>
      </c>
      <c r="PY16" s="402">
        <v>1.4</v>
      </c>
      <c r="PZ16" s="402">
        <v>0.10000000000000009</v>
      </c>
      <c r="QA16" s="402">
        <v>1.1000000000000001</v>
      </c>
      <c r="QB16" s="402">
        <v>1.2</v>
      </c>
      <c r="QC16" s="402">
        <v>1.2</v>
      </c>
      <c r="QD16" s="402">
        <v>-9.9999999999999867E-2</v>
      </c>
      <c r="QE16" s="402">
        <v>2.1</v>
      </c>
      <c r="QF16" s="402">
        <v>2.2000000000000002</v>
      </c>
      <c r="QG16" s="402">
        <v>2.2000000000000002</v>
      </c>
      <c r="QH16" s="402">
        <v>-0.10000000000000009</v>
      </c>
      <c r="QI16" s="402">
        <v>7.8</v>
      </c>
      <c r="QJ16" s="402">
        <v>7.2</v>
      </c>
      <c r="QK16" s="402">
        <v>7.2</v>
      </c>
      <c r="QL16" s="402">
        <v>0.59999999999999964</v>
      </c>
      <c r="QM16" s="402">
        <v>12</v>
      </c>
      <c r="QN16" s="402">
        <v>11.143700000000001</v>
      </c>
      <c r="QO16" s="402">
        <v>11.143700000000001</v>
      </c>
      <c r="QP16" s="402">
        <v>0.85629999999999917</v>
      </c>
      <c r="QQ16" s="402">
        <v>7.3</v>
      </c>
      <c r="QR16" s="402">
        <v>8</v>
      </c>
      <c r="QS16" s="402">
        <v>8</v>
      </c>
      <c r="QT16" s="402">
        <v>-0.70000000000000018</v>
      </c>
      <c r="QU16" s="402">
        <v>9.3000000000000007</v>
      </c>
      <c r="QV16" s="402">
        <v>10.752689999999999</v>
      </c>
      <c r="QW16" s="402">
        <v>10.752689999999999</v>
      </c>
      <c r="QX16" s="402">
        <v>-1.4526899999999987</v>
      </c>
      <c r="QY16" s="402">
        <v>5.8</v>
      </c>
      <c r="QZ16" s="402">
        <v>6.4</v>
      </c>
      <c r="RA16" s="402">
        <v>6.4</v>
      </c>
      <c r="RB16" s="402">
        <v>-0.60000000000000053</v>
      </c>
      <c r="RC16" s="402">
        <v>18.399999999999999</v>
      </c>
      <c r="RD16" s="402">
        <v>16.617789999999999</v>
      </c>
      <c r="RE16" s="402">
        <v>16.617789999999999</v>
      </c>
      <c r="RF16" s="402">
        <v>1.7822099999999992</v>
      </c>
      <c r="RG16" s="402">
        <v>3.7</v>
      </c>
      <c r="RH16" s="402">
        <v>3.6</v>
      </c>
      <c r="RI16" s="402">
        <v>3.6</v>
      </c>
      <c r="RJ16" s="402">
        <v>0.10000000000000009</v>
      </c>
      <c r="RK16" s="402">
        <v>6</v>
      </c>
      <c r="RL16" s="402">
        <v>6</v>
      </c>
      <c r="RM16" s="402">
        <v>6</v>
      </c>
      <c r="RN16" s="402">
        <v>0</v>
      </c>
      <c r="RO16" s="402">
        <v>3</v>
      </c>
      <c r="RP16" s="402">
        <v>2.8</v>
      </c>
      <c r="RQ16" s="402">
        <v>2.8</v>
      </c>
      <c r="RR16" s="402">
        <v>0.20000000000000018</v>
      </c>
      <c r="RS16" s="402">
        <v>0.7</v>
      </c>
      <c r="RT16" s="402">
        <v>1.5</v>
      </c>
      <c r="RU16" s="402">
        <v>1.5</v>
      </c>
      <c r="RV16" s="402">
        <v>-0.8</v>
      </c>
      <c r="RW16" s="402">
        <v>3.5</v>
      </c>
      <c r="RX16" s="402">
        <v>5.6</v>
      </c>
      <c r="RY16" s="402">
        <v>5.6</v>
      </c>
      <c r="RZ16" s="402">
        <v>-2.0999999999999996</v>
      </c>
      <c r="SA16" s="402">
        <v>3.1</v>
      </c>
      <c r="SB16" s="402">
        <v>5</v>
      </c>
      <c r="SC16" s="402">
        <v>5</v>
      </c>
      <c r="SD16" s="402">
        <v>-1.9</v>
      </c>
      <c r="SE16" s="402">
        <v>4</v>
      </c>
      <c r="SF16" s="402">
        <v>5.5</v>
      </c>
      <c r="SG16" s="402">
        <v>5.5</v>
      </c>
      <c r="SH16" s="402">
        <v>-1.5</v>
      </c>
      <c r="SI16" s="402">
        <v>4.2</v>
      </c>
      <c r="SJ16" s="402">
        <v>5.7</v>
      </c>
      <c r="SK16" s="402">
        <v>5.7</v>
      </c>
      <c r="SL16" s="402">
        <v>-1.5</v>
      </c>
      <c r="SM16" s="402">
        <v>3.5</v>
      </c>
      <c r="SN16" s="402">
        <v>3.5</v>
      </c>
      <c r="SO16" s="402">
        <v>3.5</v>
      </c>
      <c r="SP16" s="402">
        <v>0</v>
      </c>
      <c r="SQ16" s="402">
        <v>2.6</v>
      </c>
      <c r="SR16" s="402">
        <v>2.5</v>
      </c>
      <c r="SS16" s="402">
        <v>2.5</v>
      </c>
      <c r="ST16" s="402">
        <v>0.10000000000000009</v>
      </c>
      <c r="SU16" s="402">
        <v>10.199999999999999</v>
      </c>
      <c r="SV16" s="402">
        <v>10</v>
      </c>
      <c r="SW16" s="402">
        <v>10</v>
      </c>
      <c r="SX16" s="402">
        <v>0.19999999999999929</v>
      </c>
      <c r="SY16" s="402">
        <v>19.7</v>
      </c>
      <c r="SZ16" s="402">
        <v>12.218959999999999</v>
      </c>
      <c r="TA16" s="402">
        <v>12.218959999999999</v>
      </c>
      <c r="TB16" s="402">
        <v>7.4810400000000001</v>
      </c>
      <c r="TC16" s="402">
        <v>16.899999999999999</v>
      </c>
      <c r="TD16" s="402">
        <v>16.813289999999999</v>
      </c>
      <c r="TE16" s="402">
        <v>16.813289999999999</v>
      </c>
      <c r="TF16" s="402">
        <v>8.6710000000000065E-2</v>
      </c>
      <c r="TG16" s="402">
        <v>20.2</v>
      </c>
      <c r="TH16" s="402">
        <v>19.550339999999998</v>
      </c>
      <c r="TI16" s="402">
        <v>19.550339999999998</v>
      </c>
      <c r="TJ16" s="402">
        <v>0.64966000000000079</v>
      </c>
      <c r="TK16" s="402">
        <v>44.1</v>
      </c>
      <c r="TL16" s="402">
        <v>37.57996</v>
      </c>
      <c r="TM16" s="402">
        <v>37.57996</v>
      </c>
      <c r="TN16" s="402">
        <v>6.5200400000000016</v>
      </c>
      <c r="TO16" s="402">
        <v>2.9</v>
      </c>
      <c r="TP16" s="402">
        <v>0</v>
      </c>
      <c r="TQ16" s="402">
        <v>0</v>
      </c>
      <c r="TR16" s="402">
        <v>2.9</v>
      </c>
      <c r="TS16" s="402">
        <v>7.92</v>
      </c>
      <c r="TT16" s="402">
        <v>8.33</v>
      </c>
      <c r="TU16" s="402">
        <v>8.33</v>
      </c>
      <c r="TV16" s="402">
        <v>-0.41000000000000014</v>
      </c>
      <c r="TW16" s="402">
        <v>10</v>
      </c>
      <c r="TX16" s="402">
        <v>9.6</v>
      </c>
      <c r="TY16" s="402">
        <v>9.6</v>
      </c>
      <c r="TZ16" s="402">
        <v>0.40000000000000036</v>
      </c>
      <c r="UA16" s="402">
        <v>15</v>
      </c>
      <c r="UB16" s="402">
        <v>10.752689999999999</v>
      </c>
      <c r="UC16" s="402">
        <v>10.752689999999999</v>
      </c>
      <c r="UD16" s="402">
        <v>4.2473100000000006</v>
      </c>
      <c r="UE16" s="402">
        <v>18.5</v>
      </c>
      <c r="UF16" s="402">
        <v>15.640269999999999</v>
      </c>
      <c r="UG16" s="402">
        <v>15.640269999999999</v>
      </c>
      <c r="UH16" s="402">
        <v>2.8597300000000008</v>
      </c>
      <c r="UI16" s="402">
        <v>5.6</v>
      </c>
      <c r="UJ16" s="402">
        <v>7</v>
      </c>
      <c r="UK16" s="402">
        <v>7</v>
      </c>
      <c r="UL16" s="402">
        <v>-1.4000000000000004</v>
      </c>
      <c r="UM16" s="402">
        <v>11.1</v>
      </c>
      <c r="UN16" s="402">
        <v>9</v>
      </c>
      <c r="UO16" s="402">
        <v>9</v>
      </c>
      <c r="UP16" s="402">
        <v>2.0999999999999996</v>
      </c>
      <c r="UQ16" s="402">
        <v>0.6</v>
      </c>
      <c r="UR16" s="402">
        <v>0.54</v>
      </c>
      <c r="US16" s="402">
        <v>0.54</v>
      </c>
      <c r="UT16" s="402">
        <v>5.9999999999999942E-2</v>
      </c>
      <c r="UU16" s="402">
        <v>1.1000000000000001</v>
      </c>
      <c r="UV16" s="402">
        <v>1.05</v>
      </c>
      <c r="UW16" s="402">
        <v>1.05</v>
      </c>
      <c r="UX16" s="402">
        <v>5.0000000000000044E-2</v>
      </c>
      <c r="UY16" s="402">
        <v>0</v>
      </c>
      <c r="UZ16" s="402">
        <v>0</v>
      </c>
      <c r="VA16" s="402">
        <v>0</v>
      </c>
      <c r="VB16" s="402">
        <v>0</v>
      </c>
      <c r="VC16" s="402">
        <v>0</v>
      </c>
      <c r="VD16" s="402">
        <v>0</v>
      </c>
      <c r="VE16" s="402">
        <v>0</v>
      </c>
      <c r="VF16" s="402">
        <v>0</v>
      </c>
      <c r="VG16" s="402">
        <v>0</v>
      </c>
      <c r="VH16" s="402">
        <v>0</v>
      </c>
      <c r="VI16" s="402">
        <v>0</v>
      </c>
      <c r="VJ16" s="402">
        <v>0</v>
      </c>
      <c r="VK16" s="402">
        <v>0</v>
      </c>
      <c r="VL16" s="402">
        <v>0</v>
      </c>
      <c r="VM16" s="402">
        <v>0</v>
      </c>
      <c r="VN16" s="402">
        <v>0</v>
      </c>
      <c r="VO16" s="402">
        <v>0</v>
      </c>
      <c r="VP16" s="402">
        <v>0</v>
      </c>
      <c r="VQ16" s="402">
        <v>0</v>
      </c>
      <c r="VR16" s="402">
        <v>0</v>
      </c>
      <c r="VS16" s="402">
        <v>0</v>
      </c>
      <c r="VT16" s="402">
        <v>0</v>
      </c>
      <c r="VU16" s="402">
        <v>0</v>
      </c>
      <c r="VV16" s="402">
        <v>0</v>
      </c>
      <c r="VW16" s="402">
        <v>8.6999999999999993</v>
      </c>
      <c r="VX16" s="402">
        <v>10.769</v>
      </c>
      <c r="VY16" s="402">
        <v>10.769</v>
      </c>
      <c r="VZ16" s="402">
        <v>-2.0690000000000008</v>
      </c>
      <c r="WA16" s="402">
        <v>27.1</v>
      </c>
      <c r="WB16" s="402">
        <v>26.763000000000002</v>
      </c>
      <c r="WC16" s="402">
        <v>26.763000000000002</v>
      </c>
      <c r="WD16" s="402">
        <v>0.33699999999999974</v>
      </c>
      <c r="WE16" s="402">
        <v>7.2</v>
      </c>
      <c r="WF16" s="402"/>
      <c r="WG16" s="402">
        <v>7.6210000000000004</v>
      </c>
      <c r="WH16" s="402">
        <v>-0.42100000000000026</v>
      </c>
      <c r="WI16" s="402">
        <v>11.9</v>
      </c>
      <c r="WJ16" s="402"/>
      <c r="WK16" s="402">
        <v>11.507</v>
      </c>
      <c r="WL16" s="402">
        <v>0.39300000000000068</v>
      </c>
      <c r="WM16" s="402">
        <v>22.5</v>
      </c>
      <c r="WN16" s="402">
        <v>20.728999999999999</v>
      </c>
      <c r="WO16" s="402">
        <v>20.728999999999999</v>
      </c>
      <c r="WP16" s="402">
        <v>1.7710000000000008</v>
      </c>
      <c r="WQ16" s="402">
        <v>15.4</v>
      </c>
      <c r="WR16" s="402"/>
      <c r="WS16" s="402">
        <v>19.581</v>
      </c>
      <c r="WT16" s="402">
        <v>-4.1809999999999992</v>
      </c>
      <c r="XB16" s="403">
        <v>0.10416666666666667</v>
      </c>
      <c r="XC16" s="402">
        <v>5910.8360000000002</v>
      </c>
      <c r="XD16" s="402">
        <v>6006.2305499999993</v>
      </c>
      <c r="XE16" s="402">
        <v>-95.394549999999072</v>
      </c>
      <c r="XF16" s="402">
        <v>5910.8360000000039</v>
      </c>
      <c r="XG16" s="402">
        <v>6006.2305499999993</v>
      </c>
      <c r="XH16" s="402">
        <v>-95.394549999995434</v>
      </c>
      <c r="XI16" s="379">
        <f t="shared" si="0"/>
        <v>0.10416666666666667</v>
      </c>
    </row>
    <row r="17" spans="2:633" ht="15" customHeight="1" x14ac:dyDescent="0.2">
      <c r="B17" s="71">
        <v>0.125</v>
      </c>
      <c r="C17" s="402">
        <v>399.3</v>
      </c>
      <c r="D17" s="402">
        <v>406.39841000000001</v>
      </c>
      <c r="E17" s="402">
        <v>406.39841000000001</v>
      </c>
      <c r="F17" s="402">
        <v>-7.0984100000000012</v>
      </c>
      <c r="G17" s="402">
        <v>125.2</v>
      </c>
      <c r="H17" s="402">
        <v>129.50237999999999</v>
      </c>
      <c r="I17" s="402">
        <v>129.50237999999999</v>
      </c>
      <c r="J17" s="402">
        <v>-4.3023799999999852</v>
      </c>
      <c r="K17" s="402"/>
      <c r="L17" s="402"/>
      <c r="M17" s="402"/>
      <c r="N17" s="402">
        <v>0</v>
      </c>
      <c r="O17" s="402">
        <v>26.7</v>
      </c>
      <c r="P17" s="402">
        <v>20.470829999999999</v>
      </c>
      <c r="Q17" s="402">
        <v>20.470829999999999</v>
      </c>
      <c r="R17" s="402">
        <v>6.2291699999999999</v>
      </c>
      <c r="S17" s="402">
        <v>75</v>
      </c>
      <c r="T17" s="402">
        <v>76.263339999999999</v>
      </c>
      <c r="U17" s="402">
        <v>76.263339999999999</v>
      </c>
      <c r="V17" s="402">
        <v>-1.2633399999999995</v>
      </c>
      <c r="W17" s="402">
        <v>66</v>
      </c>
      <c r="X17" s="402">
        <v>65.984009999999998</v>
      </c>
      <c r="Y17" s="402">
        <v>65.984009999999998</v>
      </c>
      <c r="Z17" s="402">
        <v>1.5990000000002169E-2</v>
      </c>
      <c r="AA17" s="402">
        <v>64.900000000000006</v>
      </c>
      <c r="AB17" s="402">
        <v>67.593350000000001</v>
      </c>
      <c r="AC17" s="402">
        <v>67.593350000000001</v>
      </c>
      <c r="AD17" s="402">
        <v>-2.6933499999999952</v>
      </c>
      <c r="AE17" s="402">
        <v>27.5</v>
      </c>
      <c r="AF17" s="402">
        <v>27.49391</v>
      </c>
      <c r="AG17" s="402">
        <v>27.49391</v>
      </c>
      <c r="AH17" s="402">
        <v>6.0900000000003729E-3</v>
      </c>
      <c r="AI17" s="402">
        <v>0.6</v>
      </c>
      <c r="AJ17" s="402">
        <v>0.6</v>
      </c>
      <c r="AK17" s="402">
        <v>0.6</v>
      </c>
      <c r="AL17" s="402">
        <v>0</v>
      </c>
      <c r="AM17" s="402"/>
      <c r="AN17" s="402"/>
      <c r="AO17" s="402"/>
      <c r="AP17" s="402">
        <v>0</v>
      </c>
      <c r="AQ17" s="402"/>
      <c r="AR17" s="402"/>
      <c r="AS17" s="402">
        <v>0</v>
      </c>
      <c r="AT17" s="402">
        <v>0</v>
      </c>
      <c r="AU17" s="402"/>
      <c r="AV17" s="402"/>
      <c r="AW17" s="402"/>
      <c r="AX17" s="402">
        <v>0</v>
      </c>
      <c r="AY17" s="402"/>
      <c r="AZ17" s="402"/>
      <c r="BA17" s="402"/>
      <c r="BB17" s="402">
        <v>0</v>
      </c>
      <c r="BC17" s="402">
        <v>144.6</v>
      </c>
      <c r="BD17" s="402">
        <v>149.11167</v>
      </c>
      <c r="BE17" s="402">
        <v>149.11167</v>
      </c>
      <c r="BF17" s="402">
        <v>-4.5116700000000094</v>
      </c>
      <c r="BG17" s="402">
        <v>146.9</v>
      </c>
      <c r="BH17" s="402">
        <v>149.11167</v>
      </c>
      <c r="BI17" s="402">
        <v>149.11167</v>
      </c>
      <c r="BJ17" s="402">
        <v>-2.211669999999998</v>
      </c>
      <c r="BK17" s="402">
        <v>146.4</v>
      </c>
      <c r="BL17" s="402">
        <v>149.11167</v>
      </c>
      <c r="BM17" s="402">
        <v>149.11167</v>
      </c>
      <c r="BN17" s="402">
        <v>-2.711669999999998</v>
      </c>
      <c r="BO17" s="402">
        <v>0</v>
      </c>
      <c r="BP17" s="402">
        <v>0</v>
      </c>
      <c r="BQ17" s="402">
        <v>0</v>
      </c>
      <c r="BR17" s="402">
        <v>0</v>
      </c>
      <c r="BS17" s="402">
        <v>0</v>
      </c>
      <c r="BT17" s="402">
        <v>0</v>
      </c>
      <c r="BU17" s="402">
        <v>0</v>
      </c>
      <c r="BV17" s="402">
        <v>0</v>
      </c>
      <c r="BW17" s="402">
        <v>0</v>
      </c>
      <c r="BX17" s="402">
        <v>22</v>
      </c>
      <c r="BY17" s="402">
        <v>22</v>
      </c>
      <c r="BZ17" s="402">
        <v>-22</v>
      </c>
      <c r="CA17" s="402">
        <v>72.900000000000006</v>
      </c>
      <c r="CB17" s="402">
        <v>73.019549999999995</v>
      </c>
      <c r="CC17" s="402">
        <v>73.019549999999995</v>
      </c>
      <c r="CD17" s="402">
        <v>-0.11954999999998961</v>
      </c>
      <c r="CE17" s="402">
        <v>28.1</v>
      </c>
      <c r="CF17" s="402">
        <v>16.95936</v>
      </c>
      <c r="CG17" s="402">
        <v>16.95936</v>
      </c>
      <c r="CH17" s="402">
        <v>11.140640000000001</v>
      </c>
      <c r="CI17" s="402">
        <v>63.406999999999996</v>
      </c>
      <c r="CJ17" s="402">
        <v>81.883319999999998</v>
      </c>
      <c r="CK17" s="402">
        <v>81.883319999999998</v>
      </c>
      <c r="CL17" s="402">
        <v>-18.476320000000001</v>
      </c>
      <c r="CM17" s="402">
        <v>105.223</v>
      </c>
      <c r="CN17" s="402">
        <v>98</v>
      </c>
      <c r="CO17" s="402">
        <v>98</v>
      </c>
      <c r="CP17" s="402">
        <v>7.222999999999999</v>
      </c>
      <c r="CQ17" s="402">
        <v>16.908999999999999</v>
      </c>
      <c r="CR17" s="402">
        <v>16</v>
      </c>
      <c r="CS17" s="402">
        <v>16</v>
      </c>
      <c r="CT17" s="402">
        <v>0.90899999999999892</v>
      </c>
      <c r="CU17" s="402">
        <v>8.1999999999999993</v>
      </c>
      <c r="CV17" s="402">
        <v>3.8533499999999998</v>
      </c>
      <c r="CW17" s="402">
        <v>3.8533499999999998</v>
      </c>
      <c r="CX17" s="402">
        <v>4.3466499999999995</v>
      </c>
      <c r="CY17" s="402"/>
      <c r="CZ17" s="402">
        <v>4.1034499999999996</v>
      </c>
      <c r="DA17" s="402">
        <v>4.1034499999999996</v>
      </c>
      <c r="DB17" s="402">
        <v>-4.1034499999999996</v>
      </c>
      <c r="DC17" s="402">
        <v>42.91</v>
      </c>
      <c r="DD17" s="402">
        <v>43.80059</v>
      </c>
      <c r="DE17" s="402">
        <v>43.80059</v>
      </c>
      <c r="DF17" s="402">
        <v>-0.8905900000000031</v>
      </c>
      <c r="DG17" s="402">
        <v>3.3149999999999999</v>
      </c>
      <c r="DH17" s="402">
        <v>3.2822300000000002</v>
      </c>
      <c r="DI17" s="402">
        <v>3.2822300000000002</v>
      </c>
      <c r="DJ17" s="402">
        <v>3.2769999999999744E-2</v>
      </c>
      <c r="DK17" s="402">
        <v>3.5179999999999998</v>
      </c>
      <c r="DL17" s="402">
        <v>3.0992700000000002</v>
      </c>
      <c r="DM17" s="402">
        <v>3.0992700000000002</v>
      </c>
      <c r="DN17" s="402">
        <v>0.4187299999999996</v>
      </c>
      <c r="DO17" s="402"/>
      <c r="DP17" s="402"/>
      <c r="DQ17" s="402"/>
      <c r="DR17" s="402">
        <v>0</v>
      </c>
      <c r="DS17" s="402"/>
      <c r="DT17" s="402"/>
      <c r="DU17" s="402"/>
      <c r="DV17" s="402">
        <v>0</v>
      </c>
      <c r="DW17" s="402"/>
      <c r="DX17" s="402"/>
      <c r="DY17" s="402"/>
      <c r="DZ17" s="402">
        <v>0</v>
      </c>
      <c r="EA17" s="402"/>
      <c r="EB17" s="402"/>
      <c r="EC17" s="402"/>
      <c r="ED17" s="402">
        <v>0</v>
      </c>
      <c r="EE17" s="402"/>
      <c r="EF17" s="402"/>
      <c r="EG17" s="402"/>
      <c r="EH17" s="402">
        <v>0</v>
      </c>
      <c r="EI17" s="402"/>
      <c r="EJ17" s="402"/>
      <c r="EK17" s="402"/>
      <c r="EL17" s="402">
        <v>0</v>
      </c>
      <c r="EM17" s="402">
        <v>87.1</v>
      </c>
      <c r="EN17" s="402">
        <v>85</v>
      </c>
      <c r="EO17" s="402">
        <v>85</v>
      </c>
      <c r="EP17" s="402">
        <v>2.0999999999999943</v>
      </c>
      <c r="EQ17" s="402"/>
      <c r="ER17" s="402"/>
      <c r="ES17" s="402"/>
      <c r="ET17" s="402">
        <v>0</v>
      </c>
      <c r="EU17" s="402">
        <v>22</v>
      </c>
      <c r="EV17" s="402">
        <v>30.8827</v>
      </c>
      <c r="EW17" s="402">
        <v>30.8827</v>
      </c>
      <c r="EX17" s="402">
        <v>-8.8826999999999998</v>
      </c>
      <c r="EY17" s="402">
        <v>96.2</v>
      </c>
      <c r="EZ17" s="402">
        <v>174.40933999999999</v>
      </c>
      <c r="FA17" s="402">
        <v>174.40933999999999</v>
      </c>
      <c r="FB17" s="402">
        <v>-78.209339999999983</v>
      </c>
      <c r="FC17" s="402">
        <v>9.9</v>
      </c>
      <c r="FD17" s="402">
        <v>8</v>
      </c>
      <c r="FE17" s="402">
        <v>8</v>
      </c>
      <c r="FF17" s="402">
        <v>1.9000000000000004</v>
      </c>
      <c r="FG17" s="402">
        <v>1.8</v>
      </c>
      <c r="FH17" s="402">
        <v>2.6078199999999998</v>
      </c>
      <c r="FI17" s="402">
        <v>2.6078199999999998</v>
      </c>
      <c r="FJ17" s="402">
        <v>-0.80781999999999976</v>
      </c>
      <c r="FK17" s="402"/>
      <c r="FL17" s="402"/>
      <c r="FM17" s="402">
        <v>0</v>
      </c>
      <c r="FN17" s="402">
        <v>0</v>
      </c>
      <c r="FO17" s="402">
        <v>61.9</v>
      </c>
      <c r="FP17" s="402">
        <v>88.020820000000001</v>
      </c>
      <c r="FQ17" s="402">
        <v>88.020820000000001</v>
      </c>
      <c r="FR17" s="402">
        <v>-26.120820000000002</v>
      </c>
      <c r="FS17" s="402">
        <v>112.5</v>
      </c>
      <c r="FT17" s="402">
        <v>110.41591</v>
      </c>
      <c r="FU17" s="402">
        <v>110.41591</v>
      </c>
      <c r="FV17" s="402">
        <v>2.0840900000000033</v>
      </c>
      <c r="FW17" s="402">
        <v>7.2</v>
      </c>
      <c r="FX17" s="402">
        <v>3.8466300000000002</v>
      </c>
      <c r="FY17" s="402">
        <v>3.8466300000000002</v>
      </c>
      <c r="FZ17" s="402">
        <v>3.35337</v>
      </c>
      <c r="GA17" s="402"/>
      <c r="GB17" s="402"/>
      <c r="GC17" s="402"/>
      <c r="GD17" s="402">
        <v>0</v>
      </c>
      <c r="GE17" s="402">
        <v>22.7</v>
      </c>
      <c r="GF17" s="402">
        <v>21.477250000000002</v>
      </c>
      <c r="GG17" s="402">
        <v>21.477250000000002</v>
      </c>
      <c r="GH17" s="402">
        <v>1.2227499999999978</v>
      </c>
      <c r="GI17" s="402">
        <v>100.5</v>
      </c>
      <c r="GJ17" s="402">
        <v>63.415900000000001</v>
      </c>
      <c r="GK17" s="402">
        <v>63.415900000000001</v>
      </c>
      <c r="GL17" s="402">
        <v>37.084099999999999</v>
      </c>
      <c r="GM17" s="402"/>
      <c r="GN17" s="402"/>
      <c r="GO17" s="402"/>
      <c r="GP17" s="402">
        <v>0</v>
      </c>
      <c r="GQ17" s="402"/>
      <c r="GR17" s="402"/>
      <c r="GS17" s="402"/>
      <c r="GT17" s="402">
        <v>0</v>
      </c>
      <c r="GU17" s="402"/>
      <c r="GV17" s="402"/>
      <c r="GW17" s="402"/>
      <c r="GX17" s="402">
        <v>0</v>
      </c>
      <c r="GY17" s="402"/>
      <c r="GZ17" s="402"/>
      <c r="HA17" s="402"/>
      <c r="HB17" s="402">
        <v>0</v>
      </c>
      <c r="HC17" s="402"/>
      <c r="HD17" s="402"/>
      <c r="HE17" s="402"/>
      <c r="HF17" s="402">
        <v>0</v>
      </c>
      <c r="HG17" s="402">
        <v>172.1</v>
      </c>
      <c r="HH17" s="402">
        <v>178.52956</v>
      </c>
      <c r="HI17" s="402">
        <v>178.52956</v>
      </c>
      <c r="HJ17" s="402">
        <v>-6.4295600000000093</v>
      </c>
      <c r="HK17" s="402">
        <v>170.8</v>
      </c>
      <c r="HL17" s="402">
        <v>178.52956</v>
      </c>
      <c r="HM17" s="402">
        <v>178.52956</v>
      </c>
      <c r="HN17" s="402">
        <v>-7.7295599999999922</v>
      </c>
      <c r="HO17" s="402">
        <v>189.4</v>
      </c>
      <c r="HP17" s="402">
        <v>178.52956</v>
      </c>
      <c r="HQ17" s="402">
        <v>178.52956</v>
      </c>
      <c r="HR17" s="402">
        <v>10.870440000000002</v>
      </c>
      <c r="HS17" s="402"/>
      <c r="HT17" s="402"/>
      <c r="HU17" s="402"/>
      <c r="HV17" s="402">
        <v>0</v>
      </c>
      <c r="HW17" s="402"/>
      <c r="HX17" s="402"/>
      <c r="HY17" s="402"/>
      <c r="HZ17" s="402">
        <v>0</v>
      </c>
      <c r="IA17" s="402"/>
      <c r="IB17" s="402"/>
      <c r="IC17" s="402"/>
      <c r="ID17" s="402">
        <v>0</v>
      </c>
      <c r="IE17" s="402">
        <v>269.60000000000002</v>
      </c>
      <c r="IF17" s="402">
        <v>267.79433</v>
      </c>
      <c r="IG17" s="402">
        <v>267.79433</v>
      </c>
      <c r="IH17" s="402">
        <v>1.8056700000000205</v>
      </c>
      <c r="II17" s="402">
        <v>74.5</v>
      </c>
      <c r="IJ17" s="402">
        <v>69.971130000000002</v>
      </c>
      <c r="IK17" s="402">
        <v>69.971130000000002</v>
      </c>
      <c r="IL17" s="402">
        <v>4.5288699999999977</v>
      </c>
      <c r="IM17" s="402">
        <v>36</v>
      </c>
      <c r="IN17" s="402">
        <v>34.985570000000003</v>
      </c>
      <c r="IO17" s="402">
        <v>34.985570000000003</v>
      </c>
      <c r="IP17" s="402">
        <v>1.0144299999999973</v>
      </c>
      <c r="IQ17" s="402">
        <v>0</v>
      </c>
      <c r="IR17" s="402">
        <v>0</v>
      </c>
      <c r="IS17" s="402">
        <v>0</v>
      </c>
      <c r="IT17" s="402">
        <v>0</v>
      </c>
      <c r="IU17" s="402">
        <v>15.9</v>
      </c>
      <c r="IV17" s="402">
        <v>8.82</v>
      </c>
      <c r="IW17" s="402">
        <v>8.82</v>
      </c>
      <c r="IX17" s="402">
        <v>7.08</v>
      </c>
      <c r="IY17" s="402">
        <v>21.7</v>
      </c>
      <c r="IZ17" s="402">
        <v>8.93</v>
      </c>
      <c r="JA17" s="402">
        <v>8.93</v>
      </c>
      <c r="JB17" s="402">
        <v>12.77</v>
      </c>
      <c r="JC17" s="402">
        <v>2.1</v>
      </c>
      <c r="JD17" s="402">
        <v>1.23</v>
      </c>
      <c r="JE17" s="402">
        <v>1.23</v>
      </c>
      <c r="JF17" s="402">
        <v>0.87000000000000011</v>
      </c>
      <c r="JG17" s="402">
        <v>1.2</v>
      </c>
      <c r="JH17" s="402">
        <v>0.24</v>
      </c>
      <c r="JI17" s="402">
        <v>0.24</v>
      </c>
      <c r="JJ17" s="402">
        <v>0.96</v>
      </c>
      <c r="JK17" s="402">
        <v>6.9</v>
      </c>
      <c r="JL17" s="402">
        <v>6.8787000000000003</v>
      </c>
      <c r="JM17" s="402">
        <v>6.8787000000000003</v>
      </c>
      <c r="JN17" s="402">
        <v>2.1300000000000097E-2</v>
      </c>
      <c r="JO17" s="402">
        <v>9.9</v>
      </c>
      <c r="JP17" s="402">
        <v>8.1736000000000004</v>
      </c>
      <c r="JQ17" s="402">
        <v>8.1736000000000004</v>
      </c>
      <c r="JR17" s="402">
        <v>1.7263999999999999</v>
      </c>
      <c r="JS17" s="402">
        <v>55.5</v>
      </c>
      <c r="JT17" s="402">
        <v>42.07461</v>
      </c>
      <c r="JU17" s="402">
        <v>42.07461</v>
      </c>
      <c r="JV17" s="402">
        <v>13.42539</v>
      </c>
      <c r="JW17" s="402"/>
      <c r="JX17" s="402"/>
      <c r="JY17" s="402"/>
      <c r="JZ17" s="402">
        <v>0</v>
      </c>
      <c r="KA17" s="402"/>
      <c r="KB17" s="402"/>
      <c r="KC17" s="402"/>
      <c r="KD17" s="402">
        <v>0</v>
      </c>
      <c r="KE17" s="402"/>
      <c r="KF17" s="402"/>
      <c r="KG17" s="402"/>
      <c r="KH17" s="402">
        <v>0</v>
      </c>
      <c r="KI17" s="402"/>
      <c r="KJ17" s="402"/>
      <c r="KK17" s="402"/>
      <c r="KL17" s="402">
        <v>0</v>
      </c>
      <c r="KM17" s="402">
        <v>46.1</v>
      </c>
      <c r="KN17" s="402">
        <v>46.064749999999997</v>
      </c>
      <c r="KO17" s="402">
        <v>46.064749999999997</v>
      </c>
      <c r="KP17" s="402">
        <v>3.5250000000004889E-2</v>
      </c>
      <c r="KQ17" s="402"/>
      <c r="KR17" s="402"/>
      <c r="KS17" s="402"/>
      <c r="KT17" s="402">
        <v>0</v>
      </c>
      <c r="KU17" s="402">
        <v>182.4</v>
      </c>
      <c r="KV17" s="402">
        <v>194.44479000000001</v>
      </c>
      <c r="KW17" s="402">
        <v>194.44479000000001</v>
      </c>
      <c r="KX17" s="402">
        <v>-12.044790000000006</v>
      </c>
      <c r="KY17" s="402">
        <v>197.6</v>
      </c>
      <c r="KZ17" s="402">
        <v>194.44479000000001</v>
      </c>
      <c r="LA17" s="402">
        <v>194.44479000000001</v>
      </c>
      <c r="LB17" s="402">
        <v>3.1552099999999825</v>
      </c>
      <c r="LC17" s="402">
        <v>200.7</v>
      </c>
      <c r="LD17" s="402">
        <v>194.44479000000001</v>
      </c>
      <c r="LE17" s="402">
        <v>194.44479000000001</v>
      </c>
      <c r="LF17" s="402">
        <v>6.2552099999999768</v>
      </c>
      <c r="LG17" s="402">
        <v>293.2</v>
      </c>
      <c r="LH17" s="402">
        <v>291.66717999999997</v>
      </c>
      <c r="LI17" s="402">
        <v>291.66717999999997</v>
      </c>
      <c r="LJ17" s="402">
        <v>1.5328200000000152</v>
      </c>
      <c r="LK17" s="402">
        <v>203.9</v>
      </c>
      <c r="LL17" s="402">
        <v>209.70738</v>
      </c>
      <c r="LM17" s="402">
        <v>209.70738</v>
      </c>
      <c r="LN17" s="402">
        <v>-5.8073799999999949</v>
      </c>
      <c r="LO17" s="402">
        <v>106.7</v>
      </c>
      <c r="LP17" s="402">
        <v>104.85369</v>
      </c>
      <c r="LQ17" s="402">
        <v>104.85369</v>
      </c>
      <c r="LR17" s="402">
        <v>1.8463100000000026</v>
      </c>
      <c r="LS17" s="402">
        <v>159.1</v>
      </c>
      <c r="LT17" s="402">
        <v>155.42062999999999</v>
      </c>
      <c r="LU17" s="402">
        <v>155.42062999999999</v>
      </c>
      <c r="LV17" s="402">
        <v>3.6793700000000058</v>
      </c>
      <c r="LW17" s="402">
        <v>3.5</v>
      </c>
      <c r="LX17" s="402">
        <v>3.2402199999999999</v>
      </c>
      <c r="LY17" s="402">
        <v>3.2402199999999999</v>
      </c>
      <c r="LZ17" s="402">
        <v>0.25978000000000012</v>
      </c>
      <c r="MA17" s="402">
        <v>184.6</v>
      </c>
      <c r="MB17" s="402">
        <v>185.73103</v>
      </c>
      <c r="MC17" s="402">
        <v>185.73103</v>
      </c>
      <c r="MD17" s="402">
        <v>-1.1310300000000097</v>
      </c>
      <c r="ME17" s="402">
        <v>184.9</v>
      </c>
      <c r="MF17" s="402">
        <v>185.73103</v>
      </c>
      <c r="MG17" s="402">
        <v>185.73103</v>
      </c>
      <c r="MH17" s="402">
        <v>-0.83102999999999838</v>
      </c>
      <c r="MI17" s="402">
        <v>186.7</v>
      </c>
      <c r="MJ17" s="402">
        <v>185.73103</v>
      </c>
      <c r="MK17" s="402">
        <v>185.73103</v>
      </c>
      <c r="ML17" s="402">
        <v>0.96896999999998457</v>
      </c>
      <c r="MM17" s="402">
        <v>187.1</v>
      </c>
      <c r="MN17" s="402">
        <v>189.51328000000001</v>
      </c>
      <c r="MO17" s="402">
        <v>189.51328000000001</v>
      </c>
      <c r="MP17" s="402">
        <v>-2.4132800000000145</v>
      </c>
      <c r="MQ17" s="402">
        <v>101</v>
      </c>
      <c r="MR17" s="402">
        <v>94.756640000000004</v>
      </c>
      <c r="MS17" s="402">
        <v>94.756640000000004</v>
      </c>
      <c r="MT17" s="402">
        <v>6.2433599999999956</v>
      </c>
      <c r="MU17" s="402"/>
      <c r="MV17" s="402"/>
      <c r="MW17" s="402"/>
      <c r="MX17" s="402">
        <v>0</v>
      </c>
      <c r="MY17" s="402"/>
      <c r="MZ17" s="402"/>
      <c r="NA17" s="402"/>
      <c r="NB17" s="402">
        <v>0</v>
      </c>
      <c r="NC17" s="402"/>
      <c r="ND17" s="402"/>
      <c r="NE17" s="402"/>
      <c r="NF17" s="402">
        <v>0</v>
      </c>
      <c r="NG17" s="402"/>
      <c r="NH17" s="402"/>
      <c r="NI17" s="402"/>
      <c r="NJ17" s="402">
        <v>0</v>
      </c>
      <c r="NK17" s="402"/>
      <c r="NL17" s="402"/>
      <c r="NM17" s="402"/>
      <c r="NN17" s="402">
        <v>0</v>
      </c>
      <c r="NO17" s="402"/>
      <c r="NP17" s="402"/>
      <c r="NQ17" s="402"/>
      <c r="NR17" s="402">
        <v>0</v>
      </c>
      <c r="NS17" s="402"/>
      <c r="NT17" s="402"/>
      <c r="NU17" s="402"/>
      <c r="NV17" s="402">
        <v>0</v>
      </c>
      <c r="NW17" s="402">
        <v>57.7</v>
      </c>
      <c r="NX17" s="402">
        <v>65.152559999999994</v>
      </c>
      <c r="NY17" s="402">
        <v>65.152559999999994</v>
      </c>
      <c r="NZ17" s="402">
        <v>-7.4525599999999912</v>
      </c>
      <c r="OA17" s="402">
        <v>0</v>
      </c>
      <c r="OB17" s="402">
        <v>0</v>
      </c>
      <c r="OC17" s="402">
        <v>0</v>
      </c>
      <c r="OD17" s="402">
        <v>0</v>
      </c>
      <c r="OE17" s="402">
        <v>15.9</v>
      </c>
      <c r="OF17" s="402">
        <v>15.91408</v>
      </c>
      <c r="OG17" s="402">
        <v>15.91408</v>
      </c>
      <c r="OH17" s="402">
        <v>-1.407999999999987E-2</v>
      </c>
      <c r="OI17" s="402">
        <v>56.4</v>
      </c>
      <c r="OJ17" s="402">
        <v>60.427019999999999</v>
      </c>
      <c r="OK17" s="402">
        <v>60.427019999999999</v>
      </c>
      <c r="OL17" s="402">
        <v>-4.0270200000000003</v>
      </c>
      <c r="OM17" s="402">
        <v>6.5</v>
      </c>
      <c r="ON17" s="402">
        <v>6.39</v>
      </c>
      <c r="OO17" s="402">
        <v>6.39</v>
      </c>
      <c r="OP17" s="402">
        <v>0.11000000000000032</v>
      </c>
      <c r="OQ17" s="402">
        <v>0</v>
      </c>
      <c r="OR17" s="402">
        <v>0</v>
      </c>
      <c r="OS17" s="402"/>
      <c r="OT17" s="402">
        <v>0</v>
      </c>
      <c r="OU17" s="402"/>
      <c r="OV17" s="402"/>
      <c r="OW17" s="402"/>
      <c r="OX17" s="402">
        <v>0</v>
      </c>
      <c r="OY17" s="402"/>
      <c r="OZ17" s="402"/>
      <c r="PA17" s="402"/>
      <c r="PB17" s="402">
        <v>0</v>
      </c>
      <c r="PC17" s="402">
        <v>29.3</v>
      </c>
      <c r="PD17" s="402">
        <v>30</v>
      </c>
      <c r="PE17" s="402">
        <v>30</v>
      </c>
      <c r="PF17" s="402">
        <v>-0.69999999999999929</v>
      </c>
      <c r="PG17" s="402"/>
      <c r="PH17" s="402"/>
      <c r="PI17" s="402"/>
      <c r="PJ17" s="402">
        <v>0</v>
      </c>
      <c r="PK17" s="402">
        <v>16</v>
      </c>
      <c r="PL17" s="402">
        <v>13</v>
      </c>
      <c r="PM17" s="402">
        <v>13</v>
      </c>
      <c r="PN17" s="402">
        <v>3</v>
      </c>
      <c r="PO17" s="402">
        <v>14.1</v>
      </c>
      <c r="PP17" s="402">
        <v>15</v>
      </c>
      <c r="PQ17" s="402">
        <v>15</v>
      </c>
      <c r="PR17" s="402">
        <v>-0.90000000000000036</v>
      </c>
      <c r="PS17" s="402">
        <v>3</v>
      </c>
      <c r="PT17" s="402">
        <v>2.7989999999999999</v>
      </c>
      <c r="PU17" s="402">
        <v>2.7989999999999999</v>
      </c>
      <c r="PV17" s="402">
        <v>0.20100000000000007</v>
      </c>
      <c r="PW17" s="402">
        <v>1.5</v>
      </c>
      <c r="PX17" s="402">
        <v>1.4</v>
      </c>
      <c r="PY17" s="402">
        <v>1.4</v>
      </c>
      <c r="PZ17" s="402">
        <v>0.10000000000000009</v>
      </c>
      <c r="QA17" s="402">
        <v>1.1000000000000001</v>
      </c>
      <c r="QB17" s="402">
        <v>1.2</v>
      </c>
      <c r="QC17" s="402">
        <v>1.2</v>
      </c>
      <c r="QD17" s="402">
        <v>-9.9999999999999867E-2</v>
      </c>
      <c r="QE17" s="402">
        <v>2.1</v>
      </c>
      <c r="QF17" s="402">
        <v>2.2000000000000002</v>
      </c>
      <c r="QG17" s="402">
        <v>2.2000000000000002</v>
      </c>
      <c r="QH17" s="402">
        <v>-0.10000000000000009</v>
      </c>
      <c r="QI17" s="402">
        <v>8</v>
      </c>
      <c r="QJ17" s="402">
        <v>7.2</v>
      </c>
      <c r="QK17" s="402">
        <v>7.2</v>
      </c>
      <c r="QL17" s="402">
        <v>0.79999999999999982</v>
      </c>
      <c r="QM17" s="402">
        <v>12</v>
      </c>
      <c r="QN17" s="402">
        <v>11.143700000000001</v>
      </c>
      <c r="QO17" s="402">
        <v>11.143700000000001</v>
      </c>
      <c r="QP17" s="402">
        <v>0.85629999999999917</v>
      </c>
      <c r="QQ17" s="402">
        <v>7.4</v>
      </c>
      <c r="QR17" s="402">
        <v>8</v>
      </c>
      <c r="QS17" s="402">
        <v>8</v>
      </c>
      <c r="QT17" s="402">
        <v>-0.59999999999999964</v>
      </c>
      <c r="QU17" s="402">
        <v>9.9</v>
      </c>
      <c r="QV17" s="402">
        <v>10.752689999999999</v>
      </c>
      <c r="QW17" s="402">
        <v>10.752689999999999</v>
      </c>
      <c r="QX17" s="402">
        <v>-0.85268999999999906</v>
      </c>
      <c r="QY17" s="402">
        <v>5.8</v>
      </c>
      <c r="QZ17" s="402">
        <v>6.4</v>
      </c>
      <c r="RA17" s="402">
        <v>6.4</v>
      </c>
      <c r="RB17" s="402">
        <v>-0.60000000000000053</v>
      </c>
      <c r="RC17" s="402">
        <v>18.399999999999999</v>
      </c>
      <c r="RD17" s="402">
        <v>16.617789999999999</v>
      </c>
      <c r="RE17" s="402">
        <v>16.617789999999999</v>
      </c>
      <c r="RF17" s="402">
        <v>1.7822099999999992</v>
      </c>
      <c r="RG17" s="402">
        <v>3.7</v>
      </c>
      <c r="RH17" s="402">
        <v>3.6</v>
      </c>
      <c r="RI17" s="402">
        <v>3.6</v>
      </c>
      <c r="RJ17" s="402">
        <v>0.10000000000000009</v>
      </c>
      <c r="RK17" s="402">
        <v>5.2</v>
      </c>
      <c r="RL17" s="402">
        <v>6</v>
      </c>
      <c r="RM17" s="402">
        <v>6</v>
      </c>
      <c r="RN17" s="402">
        <v>-0.79999999999999982</v>
      </c>
      <c r="RO17" s="402">
        <v>2.9</v>
      </c>
      <c r="RP17" s="402">
        <v>2.8</v>
      </c>
      <c r="RQ17" s="402">
        <v>2.8</v>
      </c>
      <c r="RR17" s="402">
        <v>0.10000000000000009</v>
      </c>
      <c r="RS17" s="402">
        <v>0.7</v>
      </c>
      <c r="RT17" s="402">
        <v>1.5</v>
      </c>
      <c r="RU17" s="402">
        <v>1.5</v>
      </c>
      <c r="RV17" s="402">
        <v>-0.8</v>
      </c>
      <c r="RW17" s="402">
        <v>3.5</v>
      </c>
      <c r="RX17" s="402">
        <v>5.6</v>
      </c>
      <c r="RY17" s="402">
        <v>5.6</v>
      </c>
      <c r="RZ17" s="402">
        <v>-2.0999999999999996</v>
      </c>
      <c r="SA17" s="402">
        <v>3.1</v>
      </c>
      <c r="SB17" s="402">
        <v>5</v>
      </c>
      <c r="SC17" s="402">
        <v>5</v>
      </c>
      <c r="SD17" s="402">
        <v>-1.9</v>
      </c>
      <c r="SE17" s="402">
        <v>4</v>
      </c>
      <c r="SF17" s="402">
        <v>5.5</v>
      </c>
      <c r="SG17" s="402">
        <v>5.5</v>
      </c>
      <c r="SH17" s="402">
        <v>-1.5</v>
      </c>
      <c r="SI17" s="402">
        <v>4.2</v>
      </c>
      <c r="SJ17" s="402">
        <v>5.7</v>
      </c>
      <c r="SK17" s="402">
        <v>5.7</v>
      </c>
      <c r="SL17" s="402">
        <v>-1.5</v>
      </c>
      <c r="SM17" s="402">
        <v>3.6</v>
      </c>
      <c r="SN17" s="402">
        <v>3.5</v>
      </c>
      <c r="SO17" s="402">
        <v>3.5</v>
      </c>
      <c r="SP17" s="402">
        <v>0.10000000000000009</v>
      </c>
      <c r="SQ17" s="402">
        <v>2.6</v>
      </c>
      <c r="SR17" s="402">
        <v>2.5</v>
      </c>
      <c r="SS17" s="402">
        <v>2.5</v>
      </c>
      <c r="ST17" s="402">
        <v>0.10000000000000009</v>
      </c>
      <c r="SU17" s="402">
        <v>9.8000000000000007</v>
      </c>
      <c r="SV17" s="402">
        <v>10</v>
      </c>
      <c r="SW17" s="402">
        <v>10</v>
      </c>
      <c r="SX17" s="402">
        <v>-0.19999999999999929</v>
      </c>
      <c r="SY17" s="402">
        <v>19.7</v>
      </c>
      <c r="SZ17" s="402">
        <v>12.218959999999999</v>
      </c>
      <c r="TA17" s="402">
        <v>12.218959999999999</v>
      </c>
      <c r="TB17" s="402">
        <v>7.4810400000000001</v>
      </c>
      <c r="TC17" s="402">
        <v>16.899999999999999</v>
      </c>
      <c r="TD17" s="402">
        <v>16.813289999999999</v>
      </c>
      <c r="TE17" s="402">
        <v>16.813289999999999</v>
      </c>
      <c r="TF17" s="402">
        <v>8.6710000000000065E-2</v>
      </c>
      <c r="TG17" s="402">
        <v>20.6</v>
      </c>
      <c r="TH17" s="402">
        <v>19.550339999999998</v>
      </c>
      <c r="TI17" s="402">
        <v>19.550339999999998</v>
      </c>
      <c r="TJ17" s="402">
        <v>1.0496600000000029</v>
      </c>
      <c r="TK17" s="402">
        <v>45.2</v>
      </c>
      <c r="TL17" s="402">
        <v>37.57996</v>
      </c>
      <c r="TM17" s="402">
        <v>37.57996</v>
      </c>
      <c r="TN17" s="402">
        <v>7.620040000000003</v>
      </c>
      <c r="TO17" s="402">
        <v>3</v>
      </c>
      <c r="TP17" s="402">
        <v>0</v>
      </c>
      <c r="TQ17" s="402">
        <v>0</v>
      </c>
      <c r="TR17" s="402">
        <v>3</v>
      </c>
      <c r="TS17" s="402">
        <v>8.4499999999999993</v>
      </c>
      <c r="TT17" s="402">
        <v>8.33</v>
      </c>
      <c r="TU17" s="402">
        <v>8.33</v>
      </c>
      <c r="TV17" s="402">
        <v>0.11999999999999922</v>
      </c>
      <c r="TW17" s="402">
        <v>9.4</v>
      </c>
      <c r="TX17" s="402">
        <v>9.6</v>
      </c>
      <c r="TY17" s="402">
        <v>9.6</v>
      </c>
      <c r="TZ17" s="402">
        <v>-0.19999999999999929</v>
      </c>
      <c r="UA17" s="402">
        <v>14.7</v>
      </c>
      <c r="UB17" s="402">
        <v>10.752689999999999</v>
      </c>
      <c r="UC17" s="402">
        <v>10.752689999999999</v>
      </c>
      <c r="UD17" s="402">
        <v>3.9473099999999999</v>
      </c>
      <c r="UE17" s="402">
        <v>18.2</v>
      </c>
      <c r="UF17" s="402">
        <v>15.640269999999999</v>
      </c>
      <c r="UG17" s="402">
        <v>15.640269999999999</v>
      </c>
      <c r="UH17" s="402">
        <v>2.5597300000000001</v>
      </c>
      <c r="UI17" s="402">
        <v>5.4</v>
      </c>
      <c r="UJ17" s="402">
        <v>7</v>
      </c>
      <c r="UK17" s="402">
        <v>7</v>
      </c>
      <c r="UL17" s="402">
        <v>-1.5999999999999996</v>
      </c>
      <c r="UM17" s="402">
        <v>10.199999999999999</v>
      </c>
      <c r="UN17" s="402">
        <v>9</v>
      </c>
      <c r="UO17" s="402">
        <v>9</v>
      </c>
      <c r="UP17" s="402">
        <v>1.1999999999999993</v>
      </c>
      <c r="UQ17" s="402">
        <v>0.6</v>
      </c>
      <c r="UR17" s="402">
        <v>0.54</v>
      </c>
      <c r="US17" s="402">
        <v>0.54</v>
      </c>
      <c r="UT17" s="402">
        <v>5.9999999999999942E-2</v>
      </c>
      <c r="UU17" s="402">
        <v>1.1000000000000001</v>
      </c>
      <c r="UV17" s="402">
        <v>1.05</v>
      </c>
      <c r="UW17" s="402">
        <v>1.05</v>
      </c>
      <c r="UX17" s="402">
        <v>5.0000000000000044E-2</v>
      </c>
      <c r="UY17" s="402">
        <v>0</v>
      </c>
      <c r="UZ17" s="402">
        <v>0</v>
      </c>
      <c r="VA17" s="402">
        <v>0</v>
      </c>
      <c r="VB17" s="402">
        <v>0</v>
      </c>
      <c r="VC17" s="402">
        <v>0</v>
      </c>
      <c r="VD17" s="402">
        <v>0</v>
      </c>
      <c r="VE17" s="402">
        <v>0</v>
      </c>
      <c r="VF17" s="402">
        <v>0</v>
      </c>
      <c r="VG17" s="402">
        <v>0</v>
      </c>
      <c r="VH17" s="402">
        <v>0</v>
      </c>
      <c r="VI17" s="402">
        <v>0</v>
      </c>
      <c r="VJ17" s="402">
        <v>0</v>
      </c>
      <c r="VK17" s="402">
        <v>0</v>
      </c>
      <c r="VL17" s="402">
        <v>0</v>
      </c>
      <c r="VM17" s="402">
        <v>0</v>
      </c>
      <c r="VN17" s="402">
        <v>0</v>
      </c>
      <c r="VO17" s="402">
        <v>0</v>
      </c>
      <c r="VP17" s="402">
        <v>0</v>
      </c>
      <c r="VQ17" s="402">
        <v>0</v>
      </c>
      <c r="VR17" s="402">
        <v>0</v>
      </c>
      <c r="VS17" s="402">
        <v>0</v>
      </c>
      <c r="VT17" s="402">
        <v>0</v>
      </c>
      <c r="VU17" s="402">
        <v>0</v>
      </c>
      <c r="VV17" s="402">
        <v>0</v>
      </c>
      <c r="VW17" s="402">
        <v>14.4</v>
      </c>
      <c r="VX17" s="402">
        <v>10.927</v>
      </c>
      <c r="VY17" s="402">
        <v>10.927</v>
      </c>
      <c r="VZ17" s="402">
        <v>3.4730000000000008</v>
      </c>
      <c r="WA17" s="402">
        <v>34.299999999999997</v>
      </c>
      <c r="WB17" s="402">
        <v>26.265000000000001</v>
      </c>
      <c r="WC17" s="402">
        <v>26.265000000000001</v>
      </c>
      <c r="WD17" s="402">
        <v>8.0349999999999966</v>
      </c>
      <c r="WE17" s="402">
        <v>9.6</v>
      </c>
      <c r="WF17" s="402"/>
      <c r="WG17" s="402">
        <v>7.5830000000000002</v>
      </c>
      <c r="WH17" s="402">
        <v>2.0169999999999995</v>
      </c>
      <c r="WI17" s="402">
        <v>13.7</v>
      </c>
      <c r="WJ17" s="402"/>
      <c r="WK17" s="402">
        <v>11.397</v>
      </c>
      <c r="WL17" s="402">
        <v>2.302999999999999</v>
      </c>
      <c r="WM17" s="402">
        <v>24.5</v>
      </c>
      <c r="WN17" s="402">
        <v>21.277999999999999</v>
      </c>
      <c r="WO17" s="402">
        <v>21.277999999999999</v>
      </c>
      <c r="WP17" s="402">
        <v>3.2220000000000013</v>
      </c>
      <c r="WQ17" s="402">
        <v>12.3</v>
      </c>
      <c r="WR17" s="402"/>
      <c r="WS17" s="402">
        <v>16.324000000000002</v>
      </c>
      <c r="WT17" s="402">
        <v>-4.0240000000000009</v>
      </c>
      <c r="XB17" s="403">
        <v>0.125</v>
      </c>
      <c r="XC17" s="402">
        <v>5943.1320000000005</v>
      </c>
      <c r="XD17" s="402">
        <v>5983.3029299999989</v>
      </c>
      <c r="XE17" s="402">
        <v>-40.170929999998407</v>
      </c>
      <c r="XF17" s="402">
        <v>5943.1319999999987</v>
      </c>
      <c r="XG17" s="402">
        <v>5983.3029299999989</v>
      </c>
      <c r="XH17" s="402">
        <v>-40.170930000000226</v>
      </c>
      <c r="XI17" s="379">
        <f t="shared" si="0"/>
        <v>0.125</v>
      </c>
    </row>
    <row r="18" spans="2:633" ht="15" customHeight="1" x14ac:dyDescent="0.2">
      <c r="B18" s="71">
        <v>0.14583333333333334</v>
      </c>
      <c r="C18" s="402">
        <v>397.5</v>
      </c>
      <c r="D18" s="402">
        <v>406.39841000000001</v>
      </c>
      <c r="E18" s="402">
        <v>406.39841000000001</v>
      </c>
      <c r="F18" s="402">
        <v>-8.8984100000000126</v>
      </c>
      <c r="G18" s="402">
        <v>125.3</v>
      </c>
      <c r="H18" s="402">
        <v>129.50237999999999</v>
      </c>
      <c r="I18" s="402">
        <v>129.50237999999999</v>
      </c>
      <c r="J18" s="402">
        <v>-4.2023799999999909</v>
      </c>
      <c r="K18" s="402"/>
      <c r="L18" s="402"/>
      <c r="M18" s="402"/>
      <c r="N18" s="402">
        <v>0</v>
      </c>
      <c r="O18" s="402">
        <v>26.6</v>
      </c>
      <c r="P18" s="402">
        <v>27.3034</v>
      </c>
      <c r="Q18" s="402">
        <v>20.470829999999999</v>
      </c>
      <c r="R18" s="402">
        <v>6.129170000000002</v>
      </c>
      <c r="S18" s="402">
        <v>79.7</v>
      </c>
      <c r="T18" s="402">
        <v>76.263339999999999</v>
      </c>
      <c r="U18" s="402">
        <v>75.311009999999996</v>
      </c>
      <c r="V18" s="402">
        <v>4.3889900000000068</v>
      </c>
      <c r="W18" s="402">
        <v>66</v>
      </c>
      <c r="X18" s="402">
        <v>65.984009999999998</v>
      </c>
      <c r="Y18" s="402">
        <v>65.984009999999998</v>
      </c>
      <c r="Z18" s="402">
        <v>1.5990000000002169E-2</v>
      </c>
      <c r="AA18" s="402">
        <v>62.9</v>
      </c>
      <c r="AB18" s="402">
        <v>67.593350000000001</v>
      </c>
      <c r="AC18" s="402">
        <v>67.593350000000001</v>
      </c>
      <c r="AD18" s="402">
        <v>-4.6933500000000024</v>
      </c>
      <c r="AE18" s="402">
        <v>28</v>
      </c>
      <c r="AF18" s="402">
        <v>27.49391</v>
      </c>
      <c r="AG18" s="402">
        <v>27.49391</v>
      </c>
      <c r="AH18" s="402">
        <v>0.50609000000000037</v>
      </c>
      <c r="AI18" s="402">
        <v>0.6</v>
      </c>
      <c r="AJ18" s="402">
        <v>0.6</v>
      </c>
      <c r="AK18" s="402">
        <v>0.6</v>
      </c>
      <c r="AL18" s="402">
        <v>0</v>
      </c>
      <c r="AM18" s="402"/>
      <c r="AN18" s="402"/>
      <c r="AO18" s="402"/>
      <c r="AP18" s="402">
        <v>0</v>
      </c>
      <c r="AQ18" s="402"/>
      <c r="AR18" s="402"/>
      <c r="AS18" s="402">
        <v>0</v>
      </c>
      <c r="AT18" s="402">
        <v>0</v>
      </c>
      <c r="AU18" s="402"/>
      <c r="AV18" s="402"/>
      <c r="AW18" s="402"/>
      <c r="AX18" s="402">
        <v>0</v>
      </c>
      <c r="AY18" s="402"/>
      <c r="AZ18" s="402"/>
      <c r="BA18" s="402"/>
      <c r="BB18" s="402">
        <v>0</v>
      </c>
      <c r="BC18" s="402">
        <v>144</v>
      </c>
      <c r="BD18" s="402">
        <v>149.11167</v>
      </c>
      <c r="BE18" s="402">
        <v>149.11167</v>
      </c>
      <c r="BF18" s="402">
        <v>-5.1116700000000037</v>
      </c>
      <c r="BG18" s="402">
        <v>146.69999999999999</v>
      </c>
      <c r="BH18" s="402">
        <v>149.11167</v>
      </c>
      <c r="BI18" s="402">
        <v>149.11167</v>
      </c>
      <c r="BJ18" s="402">
        <v>-2.4116700000000151</v>
      </c>
      <c r="BK18" s="402">
        <v>146.1</v>
      </c>
      <c r="BL18" s="402">
        <v>149.11167</v>
      </c>
      <c r="BM18" s="402">
        <v>149.11167</v>
      </c>
      <c r="BN18" s="402">
        <v>-3.0116700000000094</v>
      </c>
      <c r="BO18" s="402">
        <v>0</v>
      </c>
      <c r="BP18" s="402">
        <v>0</v>
      </c>
      <c r="BQ18" s="402">
        <v>0</v>
      </c>
      <c r="BR18" s="402">
        <v>0</v>
      </c>
      <c r="BS18" s="402">
        <v>0</v>
      </c>
      <c r="BT18" s="402">
        <v>0</v>
      </c>
      <c r="BU18" s="402">
        <v>0</v>
      </c>
      <c r="BV18" s="402">
        <v>0</v>
      </c>
      <c r="BW18" s="402">
        <v>6.7</v>
      </c>
      <c r="BX18" s="402">
        <v>5</v>
      </c>
      <c r="BY18" s="402">
        <v>25</v>
      </c>
      <c r="BZ18" s="402">
        <v>-18.3</v>
      </c>
      <c r="CA18" s="402">
        <v>73.099999999999994</v>
      </c>
      <c r="CB18" s="402">
        <v>73.019549999999995</v>
      </c>
      <c r="CC18" s="402">
        <v>73.019549999999995</v>
      </c>
      <c r="CD18" s="402">
        <v>8.0449999999999022E-2</v>
      </c>
      <c r="CE18" s="402">
        <v>26.7</v>
      </c>
      <c r="CF18" s="402">
        <v>16.95936</v>
      </c>
      <c r="CG18" s="402">
        <v>16.95936</v>
      </c>
      <c r="CH18" s="402">
        <v>9.7406399999999991</v>
      </c>
      <c r="CI18" s="402">
        <v>57.048000000000002</v>
      </c>
      <c r="CJ18" s="402">
        <v>61.412489999999998</v>
      </c>
      <c r="CK18" s="402">
        <v>20.470829999999999</v>
      </c>
      <c r="CL18" s="402">
        <v>36.577170000000002</v>
      </c>
      <c r="CM18" s="402">
        <v>105.54600000000001</v>
      </c>
      <c r="CN18" s="402">
        <v>98</v>
      </c>
      <c r="CO18" s="402">
        <v>98</v>
      </c>
      <c r="CP18" s="402">
        <v>7.5460000000000065</v>
      </c>
      <c r="CQ18" s="402">
        <v>14.268000000000001</v>
      </c>
      <c r="CR18" s="402">
        <v>16</v>
      </c>
      <c r="CS18" s="402">
        <v>16</v>
      </c>
      <c r="CT18" s="402">
        <v>-1.7319999999999993</v>
      </c>
      <c r="CU18" s="402">
        <v>8</v>
      </c>
      <c r="CV18" s="402">
        <v>3.8533499999999998</v>
      </c>
      <c r="CW18" s="402">
        <v>3.8533499999999998</v>
      </c>
      <c r="CX18" s="402">
        <v>4.1466500000000002</v>
      </c>
      <c r="CY18" s="402"/>
      <c r="CZ18" s="402">
        <v>4.1034499999999996</v>
      </c>
      <c r="DA18" s="402">
        <v>4.1034499999999996</v>
      </c>
      <c r="DB18" s="402">
        <v>-4.1034499999999996</v>
      </c>
      <c r="DC18" s="402">
        <v>43.16</v>
      </c>
      <c r="DD18" s="402">
        <v>43.80059</v>
      </c>
      <c r="DE18" s="402">
        <v>43.80059</v>
      </c>
      <c r="DF18" s="402">
        <v>-0.6405900000000031</v>
      </c>
      <c r="DG18" s="402">
        <v>3.3079999999999998</v>
      </c>
      <c r="DH18" s="402">
        <v>3.2822300000000002</v>
      </c>
      <c r="DI18" s="402">
        <v>3.2822300000000002</v>
      </c>
      <c r="DJ18" s="402">
        <v>2.5769999999999627E-2</v>
      </c>
      <c r="DK18" s="402">
        <v>3.5169999999999999</v>
      </c>
      <c r="DL18" s="402">
        <v>3.0992700000000002</v>
      </c>
      <c r="DM18" s="402">
        <v>3.0992700000000002</v>
      </c>
      <c r="DN18" s="402">
        <v>0.41772999999999971</v>
      </c>
      <c r="DO18" s="402"/>
      <c r="DP18" s="402"/>
      <c r="DQ18" s="402"/>
      <c r="DR18" s="402">
        <v>0</v>
      </c>
      <c r="DS18" s="402"/>
      <c r="DT18" s="402"/>
      <c r="DU18" s="402"/>
      <c r="DV18" s="402">
        <v>0</v>
      </c>
      <c r="DW18" s="402"/>
      <c r="DX18" s="402"/>
      <c r="DY18" s="402"/>
      <c r="DZ18" s="402">
        <v>0</v>
      </c>
      <c r="EA18" s="402"/>
      <c r="EB18" s="402"/>
      <c r="EC18" s="402"/>
      <c r="ED18" s="402">
        <v>0</v>
      </c>
      <c r="EE18" s="402"/>
      <c r="EF18" s="402"/>
      <c r="EG18" s="402"/>
      <c r="EH18" s="402">
        <v>0</v>
      </c>
      <c r="EI18" s="402"/>
      <c r="EJ18" s="402"/>
      <c r="EK18" s="402"/>
      <c r="EL18" s="402">
        <v>0</v>
      </c>
      <c r="EM18" s="402">
        <v>86.9</v>
      </c>
      <c r="EN18" s="402">
        <v>85</v>
      </c>
      <c r="EO18" s="402">
        <v>85</v>
      </c>
      <c r="EP18" s="402">
        <v>1.9000000000000057</v>
      </c>
      <c r="EQ18" s="402"/>
      <c r="ER18" s="402"/>
      <c r="ES18" s="402"/>
      <c r="ET18" s="402">
        <v>0</v>
      </c>
      <c r="EU18" s="402">
        <v>22.4</v>
      </c>
      <c r="EV18" s="402">
        <v>0</v>
      </c>
      <c r="EW18" s="402">
        <v>30.8827</v>
      </c>
      <c r="EX18" s="402">
        <v>-8.4827000000000012</v>
      </c>
      <c r="EY18" s="402">
        <v>97.1</v>
      </c>
      <c r="EZ18" s="402">
        <v>99.973299999999995</v>
      </c>
      <c r="FA18" s="402">
        <v>171.96126000000001</v>
      </c>
      <c r="FB18" s="402">
        <v>-74.861260000000016</v>
      </c>
      <c r="FC18" s="402">
        <v>10</v>
      </c>
      <c r="FD18" s="402">
        <v>8</v>
      </c>
      <c r="FE18" s="402">
        <v>8</v>
      </c>
      <c r="FF18" s="402">
        <v>2</v>
      </c>
      <c r="FG18" s="402">
        <v>2</v>
      </c>
      <c r="FH18" s="402">
        <v>0</v>
      </c>
      <c r="FI18" s="402">
        <v>2.6078199999999998</v>
      </c>
      <c r="FJ18" s="402">
        <v>-0.6078199999999998</v>
      </c>
      <c r="FK18" s="402"/>
      <c r="FL18" s="402"/>
      <c r="FM18" s="402">
        <v>0</v>
      </c>
      <c r="FN18" s="402">
        <v>0</v>
      </c>
      <c r="FO18" s="402">
        <v>60.8</v>
      </c>
      <c r="FP18" s="402">
        <v>62</v>
      </c>
      <c r="FQ18" s="402">
        <v>88.020820000000001</v>
      </c>
      <c r="FR18" s="402">
        <v>-27.220820000000003</v>
      </c>
      <c r="FS18" s="402">
        <v>111.8</v>
      </c>
      <c r="FT18" s="402">
        <v>110.41591</v>
      </c>
      <c r="FU18" s="402">
        <v>110.41591</v>
      </c>
      <c r="FV18" s="402">
        <v>1.3840900000000005</v>
      </c>
      <c r="FW18" s="402">
        <v>7.2</v>
      </c>
      <c r="FX18" s="402">
        <v>3.8466300000000002</v>
      </c>
      <c r="FY18" s="402">
        <v>3.8466300000000002</v>
      </c>
      <c r="FZ18" s="402">
        <v>3.35337</v>
      </c>
      <c r="GA18" s="402"/>
      <c r="GB18" s="402"/>
      <c r="GC18" s="402"/>
      <c r="GD18" s="402">
        <v>0</v>
      </c>
      <c r="GE18" s="402">
        <v>22.6</v>
      </c>
      <c r="GF18" s="402">
        <v>21.477250000000002</v>
      </c>
      <c r="GG18" s="402">
        <v>21.477250000000002</v>
      </c>
      <c r="GH18" s="402">
        <v>1.1227499999999999</v>
      </c>
      <c r="GI18" s="402">
        <v>100.4</v>
      </c>
      <c r="GJ18" s="402">
        <v>110</v>
      </c>
      <c r="GK18" s="402">
        <v>63.415900000000001</v>
      </c>
      <c r="GL18" s="402">
        <v>36.984100000000005</v>
      </c>
      <c r="GM18" s="402"/>
      <c r="GN18" s="402"/>
      <c r="GO18" s="402"/>
      <c r="GP18" s="402">
        <v>0</v>
      </c>
      <c r="GQ18" s="402"/>
      <c r="GR18" s="402"/>
      <c r="GS18" s="402"/>
      <c r="GT18" s="402">
        <v>0</v>
      </c>
      <c r="GU18" s="402"/>
      <c r="GV18" s="402"/>
      <c r="GW18" s="402"/>
      <c r="GX18" s="402">
        <v>0</v>
      </c>
      <c r="GY18" s="402"/>
      <c r="GZ18" s="402"/>
      <c r="HA18" s="402"/>
      <c r="HB18" s="402">
        <v>0</v>
      </c>
      <c r="HC18" s="402"/>
      <c r="HD18" s="402"/>
      <c r="HE18" s="402"/>
      <c r="HF18" s="402">
        <v>0</v>
      </c>
      <c r="HG18" s="402">
        <v>171.4</v>
      </c>
      <c r="HH18" s="402">
        <v>178.52956</v>
      </c>
      <c r="HI18" s="402">
        <v>178.52956</v>
      </c>
      <c r="HJ18" s="402">
        <v>-7.1295599999999979</v>
      </c>
      <c r="HK18" s="402">
        <v>169.9</v>
      </c>
      <c r="HL18" s="402">
        <v>178.52956</v>
      </c>
      <c r="HM18" s="402">
        <v>178.52956</v>
      </c>
      <c r="HN18" s="402">
        <v>-8.6295599999999979</v>
      </c>
      <c r="HO18" s="402">
        <v>188.1</v>
      </c>
      <c r="HP18" s="402">
        <v>178.52956</v>
      </c>
      <c r="HQ18" s="402">
        <v>178.52956</v>
      </c>
      <c r="HR18" s="402">
        <v>9.5704399999999907</v>
      </c>
      <c r="HS18" s="402"/>
      <c r="HT18" s="402"/>
      <c r="HU18" s="402"/>
      <c r="HV18" s="402">
        <v>0</v>
      </c>
      <c r="HW18" s="402"/>
      <c r="HX18" s="402"/>
      <c r="HY18" s="402"/>
      <c r="HZ18" s="402">
        <v>0</v>
      </c>
      <c r="IA18" s="402"/>
      <c r="IB18" s="402"/>
      <c r="IC18" s="402"/>
      <c r="ID18" s="402">
        <v>0</v>
      </c>
      <c r="IE18" s="402">
        <v>269</v>
      </c>
      <c r="IF18" s="402">
        <v>267.79433</v>
      </c>
      <c r="IG18" s="402">
        <v>267.79433</v>
      </c>
      <c r="IH18" s="402">
        <v>1.2056699999999978</v>
      </c>
      <c r="II18" s="402">
        <v>74.099999999999994</v>
      </c>
      <c r="IJ18" s="402">
        <v>69.971130000000002</v>
      </c>
      <c r="IK18" s="402">
        <v>69.971130000000002</v>
      </c>
      <c r="IL18" s="402">
        <v>4.128869999999992</v>
      </c>
      <c r="IM18" s="402">
        <v>36</v>
      </c>
      <c r="IN18" s="402">
        <v>34.985570000000003</v>
      </c>
      <c r="IO18" s="402">
        <v>34.985570000000003</v>
      </c>
      <c r="IP18" s="402">
        <v>1.0144299999999973</v>
      </c>
      <c r="IQ18" s="402">
        <v>0</v>
      </c>
      <c r="IR18" s="402">
        <v>0</v>
      </c>
      <c r="IS18" s="402">
        <v>0</v>
      </c>
      <c r="IT18" s="402">
        <v>0</v>
      </c>
      <c r="IU18" s="402">
        <v>19.3</v>
      </c>
      <c r="IV18" s="402">
        <v>12.01</v>
      </c>
      <c r="IW18" s="402">
        <v>12.01</v>
      </c>
      <c r="IX18" s="402">
        <v>7.2900000000000009</v>
      </c>
      <c r="IY18" s="402">
        <v>26.4</v>
      </c>
      <c r="IZ18" s="402">
        <v>11.79</v>
      </c>
      <c r="JA18" s="402">
        <v>11.79</v>
      </c>
      <c r="JB18" s="402">
        <v>14.61</v>
      </c>
      <c r="JC18" s="402">
        <v>2</v>
      </c>
      <c r="JD18" s="402">
        <v>1.75</v>
      </c>
      <c r="JE18" s="402">
        <v>1.75</v>
      </c>
      <c r="JF18" s="402">
        <v>0.25</v>
      </c>
      <c r="JG18" s="402">
        <v>2.8</v>
      </c>
      <c r="JH18" s="402">
        <v>0.38</v>
      </c>
      <c r="JI18" s="402">
        <v>0.38</v>
      </c>
      <c r="JJ18" s="402">
        <v>2.42</v>
      </c>
      <c r="JK18" s="402">
        <v>6.8</v>
      </c>
      <c r="JL18" s="402">
        <v>6.8787000000000003</v>
      </c>
      <c r="JM18" s="402">
        <v>6.8787000000000003</v>
      </c>
      <c r="JN18" s="402">
        <v>-7.8700000000000436E-2</v>
      </c>
      <c r="JO18" s="402">
        <v>9.9</v>
      </c>
      <c r="JP18" s="402">
        <v>15.021509999999999</v>
      </c>
      <c r="JQ18" s="402">
        <v>8.1736000000000004</v>
      </c>
      <c r="JR18" s="402">
        <v>1.7263999999999999</v>
      </c>
      <c r="JS18" s="402">
        <v>55.8</v>
      </c>
      <c r="JT18" s="402">
        <v>36.126860000000001</v>
      </c>
      <c r="JU18" s="402">
        <v>33.669789999999999</v>
      </c>
      <c r="JV18" s="402">
        <v>22.130209999999998</v>
      </c>
      <c r="JW18" s="402"/>
      <c r="JX18" s="402"/>
      <c r="JY18" s="402"/>
      <c r="JZ18" s="402">
        <v>0</v>
      </c>
      <c r="KA18" s="402"/>
      <c r="KB18" s="402"/>
      <c r="KC18" s="402"/>
      <c r="KD18" s="402">
        <v>0</v>
      </c>
      <c r="KE18" s="402"/>
      <c r="KF18" s="402"/>
      <c r="KG18" s="402"/>
      <c r="KH18" s="402">
        <v>0</v>
      </c>
      <c r="KI18" s="402"/>
      <c r="KJ18" s="402"/>
      <c r="KK18" s="402"/>
      <c r="KL18" s="402">
        <v>0</v>
      </c>
      <c r="KM18" s="402">
        <v>46</v>
      </c>
      <c r="KN18" s="402">
        <v>75.621769999999998</v>
      </c>
      <c r="KO18" s="402">
        <v>44.520560000000003</v>
      </c>
      <c r="KP18" s="402">
        <v>1.4794399999999968</v>
      </c>
      <c r="KQ18" s="402"/>
      <c r="KR18" s="402"/>
      <c r="KS18" s="402"/>
      <c r="KT18" s="402">
        <v>0</v>
      </c>
      <c r="KU18" s="402">
        <v>181.9</v>
      </c>
      <c r="KV18" s="402">
        <v>194.44479000000001</v>
      </c>
      <c r="KW18" s="402">
        <v>194.44479000000001</v>
      </c>
      <c r="KX18" s="402">
        <v>-12.544790000000006</v>
      </c>
      <c r="KY18" s="402">
        <v>197.3</v>
      </c>
      <c r="KZ18" s="402">
        <v>194.44479000000001</v>
      </c>
      <c r="LA18" s="402">
        <v>194.44479000000001</v>
      </c>
      <c r="LB18" s="402">
        <v>2.8552099999999996</v>
      </c>
      <c r="LC18" s="402">
        <v>200.4</v>
      </c>
      <c r="LD18" s="402">
        <v>194.44479000000001</v>
      </c>
      <c r="LE18" s="402">
        <v>194.44479000000001</v>
      </c>
      <c r="LF18" s="402">
        <v>5.9552099999999939</v>
      </c>
      <c r="LG18" s="402">
        <v>292.8</v>
      </c>
      <c r="LH18" s="402">
        <v>291.66717999999997</v>
      </c>
      <c r="LI18" s="402">
        <v>291.66717999999997</v>
      </c>
      <c r="LJ18" s="402">
        <v>1.1328200000000379</v>
      </c>
      <c r="LK18" s="402">
        <v>204.9</v>
      </c>
      <c r="LL18" s="402">
        <v>209.70738</v>
      </c>
      <c r="LM18" s="402">
        <v>209.70738</v>
      </c>
      <c r="LN18" s="402">
        <v>-4.8073799999999949</v>
      </c>
      <c r="LO18" s="402">
        <v>106.1</v>
      </c>
      <c r="LP18" s="402">
        <v>104.85369</v>
      </c>
      <c r="LQ18" s="402">
        <v>104.85369</v>
      </c>
      <c r="LR18" s="402">
        <v>1.246309999999994</v>
      </c>
      <c r="LS18" s="402">
        <v>108.9</v>
      </c>
      <c r="LT18" s="402">
        <v>111.6135</v>
      </c>
      <c r="LU18" s="402">
        <v>154.50013999999999</v>
      </c>
      <c r="LV18" s="402">
        <v>-45.600139999999982</v>
      </c>
      <c r="LW18" s="402">
        <v>3.5</v>
      </c>
      <c r="LX18" s="402">
        <v>3.2402199999999999</v>
      </c>
      <c r="LY18" s="402">
        <v>3.2402199999999999</v>
      </c>
      <c r="LZ18" s="402">
        <v>0.25978000000000012</v>
      </c>
      <c r="MA18" s="402">
        <v>184.4</v>
      </c>
      <c r="MB18" s="402">
        <v>170</v>
      </c>
      <c r="MC18" s="402">
        <v>185.73103</v>
      </c>
      <c r="MD18" s="402">
        <v>-1.3310299999999984</v>
      </c>
      <c r="ME18" s="402">
        <v>184.6</v>
      </c>
      <c r="MF18" s="402">
        <v>170</v>
      </c>
      <c r="MG18" s="402">
        <v>185.73103</v>
      </c>
      <c r="MH18" s="402">
        <v>-1.1310300000000097</v>
      </c>
      <c r="MI18" s="402">
        <v>186.1</v>
      </c>
      <c r="MJ18" s="402">
        <v>217.19309000000001</v>
      </c>
      <c r="MK18" s="402">
        <v>185.73103</v>
      </c>
      <c r="ML18" s="402">
        <v>0.36896999999999025</v>
      </c>
      <c r="MM18" s="402">
        <v>186.3</v>
      </c>
      <c r="MN18" s="402">
        <v>189.51328000000001</v>
      </c>
      <c r="MO18" s="402">
        <v>189.51328000000001</v>
      </c>
      <c r="MP18" s="402">
        <v>-3.2132799999999975</v>
      </c>
      <c r="MQ18" s="402">
        <v>101.2</v>
      </c>
      <c r="MR18" s="402">
        <v>94.756640000000004</v>
      </c>
      <c r="MS18" s="402">
        <v>94.756640000000004</v>
      </c>
      <c r="MT18" s="402">
        <v>6.4433599999999984</v>
      </c>
      <c r="MU18" s="402"/>
      <c r="MV18" s="402"/>
      <c r="MW18" s="402"/>
      <c r="MX18" s="402">
        <v>0</v>
      </c>
      <c r="MY18" s="402"/>
      <c r="MZ18" s="402"/>
      <c r="NA18" s="402"/>
      <c r="NB18" s="402">
        <v>0</v>
      </c>
      <c r="NC18" s="402"/>
      <c r="ND18" s="402"/>
      <c r="NE18" s="402"/>
      <c r="NF18" s="402">
        <v>0</v>
      </c>
      <c r="NG18" s="402"/>
      <c r="NH18" s="402"/>
      <c r="NI18" s="402"/>
      <c r="NJ18" s="402">
        <v>0</v>
      </c>
      <c r="NK18" s="402"/>
      <c r="NL18" s="402"/>
      <c r="NM18" s="402"/>
      <c r="NN18" s="402">
        <v>0</v>
      </c>
      <c r="NO18" s="402"/>
      <c r="NP18" s="402"/>
      <c r="NQ18" s="402"/>
      <c r="NR18" s="402">
        <v>0</v>
      </c>
      <c r="NS18" s="402"/>
      <c r="NT18" s="402"/>
      <c r="NU18" s="402"/>
      <c r="NV18" s="402">
        <v>0</v>
      </c>
      <c r="NW18" s="402">
        <v>100.1</v>
      </c>
      <c r="NX18" s="402">
        <v>102.12712000000001</v>
      </c>
      <c r="NY18" s="402">
        <v>107.0147</v>
      </c>
      <c r="NZ18" s="402">
        <v>-6.9147000000000105</v>
      </c>
      <c r="OA18" s="402">
        <v>0</v>
      </c>
      <c r="OB18" s="402">
        <v>42.051209999999998</v>
      </c>
      <c r="OC18" s="402">
        <v>0</v>
      </c>
      <c r="OD18" s="402">
        <v>0</v>
      </c>
      <c r="OE18" s="402">
        <v>15.9</v>
      </c>
      <c r="OF18" s="402">
        <v>15.73725</v>
      </c>
      <c r="OG18" s="402">
        <v>15.91408</v>
      </c>
      <c r="OH18" s="402">
        <v>-1.407999999999987E-2</v>
      </c>
      <c r="OI18" s="402">
        <v>55.9</v>
      </c>
      <c r="OJ18" s="402">
        <v>60.427019999999999</v>
      </c>
      <c r="OK18" s="402">
        <v>60.427019999999999</v>
      </c>
      <c r="OL18" s="402">
        <v>-4.5270200000000003</v>
      </c>
      <c r="OM18" s="402">
        <v>6.5</v>
      </c>
      <c r="ON18" s="402">
        <v>6.39</v>
      </c>
      <c r="OO18" s="402">
        <v>6.39</v>
      </c>
      <c r="OP18" s="402">
        <v>0.11000000000000032</v>
      </c>
      <c r="OQ18" s="402">
        <v>0</v>
      </c>
      <c r="OR18" s="402">
        <v>0</v>
      </c>
      <c r="OS18" s="402"/>
      <c r="OT18" s="402">
        <v>0</v>
      </c>
      <c r="OU18" s="402"/>
      <c r="OV18" s="402"/>
      <c r="OW18" s="402"/>
      <c r="OX18" s="402">
        <v>0</v>
      </c>
      <c r="OY18" s="402"/>
      <c r="OZ18" s="402"/>
      <c r="PA18" s="402"/>
      <c r="PB18" s="402">
        <v>0</v>
      </c>
      <c r="PC18" s="402">
        <v>29.4</v>
      </c>
      <c r="PD18" s="402">
        <v>30</v>
      </c>
      <c r="PE18" s="402">
        <v>30</v>
      </c>
      <c r="PF18" s="402">
        <v>-0.60000000000000142</v>
      </c>
      <c r="PG18" s="402"/>
      <c r="PH18" s="402"/>
      <c r="PI18" s="402"/>
      <c r="PJ18" s="402">
        <v>0</v>
      </c>
      <c r="PK18" s="402">
        <v>16</v>
      </c>
      <c r="PL18" s="402">
        <v>13</v>
      </c>
      <c r="PM18" s="402">
        <v>13</v>
      </c>
      <c r="PN18" s="402">
        <v>3</v>
      </c>
      <c r="PO18" s="402">
        <v>14.1</v>
      </c>
      <c r="PP18" s="402">
        <v>15</v>
      </c>
      <c r="PQ18" s="402">
        <v>15</v>
      </c>
      <c r="PR18" s="402">
        <v>-0.90000000000000036</v>
      </c>
      <c r="PS18" s="402">
        <v>3</v>
      </c>
      <c r="PT18" s="402">
        <v>2.7989999999999999</v>
      </c>
      <c r="PU18" s="402">
        <v>2.7989999999999999</v>
      </c>
      <c r="PV18" s="402">
        <v>0.20100000000000007</v>
      </c>
      <c r="PW18" s="402">
        <v>1.6</v>
      </c>
      <c r="PX18" s="402">
        <v>1.4</v>
      </c>
      <c r="PY18" s="402">
        <v>1.4</v>
      </c>
      <c r="PZ18" s="402">
        <v>0.20000000000000018</v>
      </c>
      <c r="QA18" s="402">
        <v>1.1000000000000001</v>
      </c>
      <c r="QB18" s="402">
        <v>1.2</v>
      </c>
      <c r="QC18" s="402">
        <v>1.2</v>
      </c>
      <c r="QD18" s="402">
        <v>-9.9999999999999867E-2</v>
      </c>
      <c r="QE18" s="402">
        <v>2.1</v>
      </c>
      <c r="QF18" s="402">
        <v>2.2000000000000002</v>
      </c>
      <c r="QG18" s="402">
        <v>2.2000000000000002</v>
      </c>
      <c r="QH18" s="402">
        <v>-0.10000000000000009</v>
      </c>
      <c r="QI18" s="402">
        <v>8.1</v>
      </c>
      <c r="QJ18" s="402">
        <v>7.2</v>
      </c>
      <c r="QK18" s="402">
        <v>7.2</v>
      </c>
      <c r="QL18" s="402">
        <v>0.89999999999999947</v>
      </c>
      <c r="QM18" s="402">
        <v>12</v>
      </c>
      <c r="QN18" s="402">
        <v>11.143700000000001</v>
      </c>
      <c r="QO18" s="402">
        <v>11.143700000000001</v>
      </c>
      <c r="QP18" s="402">
        <v>0.85629999999999917</v>
      </c>
      <c r="QQ18" s="402">
        <v>7.3</v>
      </c>
      <c r="QR18" s="402">
        <v>8</v>
      </c>
      <c r="QS18" s="402">
        <v>8</v>
      </c>
      <c r="QT18" s="402">
        <v>-0.70000000000000018</v>
      </c>
      <c r="QU18" s="402">
        <v>11.1</v>
      </c>
      <c r="QV18" s="402">
        <v>10.752689999999999</v>
      </c>
      <c r="QW18" s="402">
        <v>10.752689999999999</v>
      </c>
      <c r="QX18" s="402">
        <v>0.34731000000000023</v>
      </c>
      <c r="QY18" s="402">
        <v>5.8</v>
      </c>
      <c r="QZ18" s="402">
        <v>6.4</v>
      </c>
      <c r="RA18" s="402">
        <v>6.4</v>
      </c>
      <c r="RB18" s="402">
        <v>-0.60000000000000053</v>
      </c>
      <c r="RC18" s="402">
        <v>18.2</v>
      </c>
      <c r="RD18" s="402">
        <v>16.617789999999999</v>
      </c>
      <c r="RE18" s="402">
        <v>16.617789999999999</v>
      </c>
      <c r="RF18" s="402">
        <v>1.5822099999999999</v>
      </c>
      <c r="RG18" s="402">
        <v>3.7</v>
      </c>
      <c r="RH18" s="402">
        <v>3.6</v>
      </c>
      <c r="RI18" s="402">
        <v>3.6</v>
      </c>
      <c r="RJ18" s="402">
        <v>0.10000000000000009</v>
      </c>
      <c r="RK18" s="402">
        <v>5.2</v>
      </c>
      <c r="RL18" s="402">
        <v>6</v>
      </c>
      <c r="RM18" s="402">
        <v>6</v>
      </c>
      <c r="RN18" s="402">
        <v>-0.79999999999999982</v>
      </c>
      <c r="RO18" s="402">
        <v>3.1</v>
      </c>
      <c r="RP18" s="402">
        <v>2.8</v>
      </c>
      <c r="RQ18" s="402">
        <v>2.8</v>
      </c>
      <c r="RR18" s="402">
        <v>0.30000000000000027</v>
      </c>
      <c r="RS18" s="402">
        <v>0.7</v>
      </c>
      <c r="RT18" s="402">
        <v>1.5</v>
      </c>
      <c r="RU18" s="402">
        <v>1.5</v>
      </c>
      <c r="RV18" s="402">
        <v>-0.8</v>
      </c>
      <c r="RW18" s="402">
        <v>3.5</v>
      </c>
      <c r="RX18" s="402">
        <v>5.6</v>
      </c>
      <c r="RY18" s="402">
        <v>5.6</v>
      </c>
      <c r="RZ18" s="402">
        <v>-2.0999999999999996</v>
      </c>
      <c r="SA18" s="402">
        <v>3.2</v>
      </c>
      <c r="SB18" s="402">
        <v>5</v>
      </c>
      <c r="SC18" s="402">
        <v>5</v>
      </c>
      <c r="SD18" s="402">
        <v>-1.7999999999999998</v>
      </c>
      <c r="SE18" s="402">
        <v>4</v>
      </c>
      <c r="SF18" s="402">
        <v>5.5</v>
      </c>
      <c r="SG18" s="402">
        <v>5.5</v>
      </c>
      <c r="SH18" s="402">
        <v>-1.5</v>
      </c>
      <c r="SI18" s="402">
        <v>4.2</v>
      </c>
      <c r="SJ18" s="402">
        <v>5.7</v>
      </c>
      <c r="SK18" s="402">
        <v>5.7</v>
      </c>
      <c r="SL18" s="402">
        <v>-1.5</v>
      </c>
      <c r="SM18" s="402">
        <v>3.6</v>
      </c>
      <c r="SN18" s="402">
        <v>3.5</v>
      </c>
      <c r="SO18" s="402">
        <v>3.5</v>
      </c>
      <c r="SP18" s="402">
        <v>0.10000000000000009</v>
      </c>
      <c r="SQ18" s="402">
        <v>2.6</v>
      </c>
      <c r="SR18" s="402">
        <v>2.5</v>
      </c>
      <c r="SS18" s="402">
        <v>2.5</v>
      </c>
      <c r="ST18" s="402">
        <v>0.10000000000000009</v>
      </c>
      <c r="SU18" s="402">
        <v>9.8000000000000007</v>
      </c>
      <c r="SV18" s="402">
        <v>10</v>
      </c>
      <c r="SW18" s="402">
        <v>10</v>
      </c>
      <c r="SX18" s="402">
        <v>-0.19999999999999929</v>
      </c>
      <c r="SY18" s="402">
        <v>19.7</v>
      </c>
      <c r="SZ18" s="402">
        <v>12.218959999999999</v>
      </c>
      <c r="TA18" s="402">
        <v>12.218959999999999</v>
      </c>
      <c r="TB18" s="402">
        <v>7.4810400000000001</v>
      </c>
      <c r="TC18" s="402">
        <v>16.899999999999999</v>
      </c>
      <c r="TD18" s="402">
        <v>16.813289999999999</v>
      </c>
      <c r="TE18" s="402">
        <v>16.813289999999999</v>
      </c>
      <c r="TF18" s="402">
        <v>8.6710000000000065E-2</v>
      </c>
      <c r="TG18" s="402">
        <v>20.5</v>
      </c>
      <c r="TH18" s="402">
        <v>19.550339999999998</v>
      </c>
      <c r="TI18" s="402">
        <v>19.550339999999998</v>
      </c>
      <c r="TJ18" s="402">
        <v>0.9496600000000015</v>
      </c>
      <c r="TK18" s="402">
        <v>46.9</v>
      </c>
      <c r="TL18" s="402">
        <v>37.57996</v>
      </c>
      <c r="TM18" s="402">
        <v>37.57996</v>
      </c>
      <c r="TN18" s="402">
        <v>9.3200399999999988</v>
      </c>
      <c r="TO18" s="402">
        <v>3</v>
      </c>
      <c r="TP18" s="402">
        <v>9.7933299999999992</v>
      </c>
      <c r="TQ18" s="402">
        <v>0</v>
      </c>
      <c r="TR18" s="402">
        <v>3</v>
      </c>
      <c r="TS18" s="402">
        <v>9.59</v>
      </c>
      <c r="TT18" s="402">
        <v>8.33</v>
      </c>
      <c r="TU18" s="402">
        <v>8.33</v>
      </c>
      <c r="TV18" s="402">
        <v>1.2599999999999998</v>
      </c>
      <c r="TW18" s="402">
        <v>9.1999999999999993</v>
      </c>
      <c r="TX18" s="402">
        <v>9.6</v>
      </c>
      <c r="TY18" s="402">
        <v>9.6</v>
      </c>
      <c r="TZ18" s="402">
        <v>-0.40000000000000036</v>
      </c>
      <c r="UA18" s="402">
        <v>14.2</v>
      </c>
      <c r="UB18" s="402">
        <v>10.752689999999999</v>
      </c>
      <c r="UC18" s="402">
        <v>10.752689999999999</v>
      </c>
      <c r="UD18" s="402">
        <v>3.4473099999999999</v>
      </c>
      <c r="UE18" s="402">
        <v>18.2</v>
      </c>
      <c r="UF18" s="402">
        <v>15.640269999999999</v>
      </c>
      <c r="UG18" s="402">
        <v>15.640269999999999</v>
      </c>
      <c r="UH18" s="402">
        <v>2.5597300000000001</v>
      </c>
      <c r="UI18" s="402">
        <v>5.2</v>
      </c>
      <c r="UJ18" s="402">
        <v>7</v>
      </c>
      <c r="UK18" s="402">
        <v>7</v>
      </c>
      <c r="UL18" s="402">
        <v>-1.7999999999999998</v>
      </c>
      <c r="UM18" s="402">
        <v>10</v>
      </c>
      <c r="UN18" s="402">
        <v>9</v>
      </c>
      <c r="UO18" s="402">
        <v>9</v>
      </c>
      <c r="UP18" s="402">
        <v>1</v>
      </c>
      <c r="UQ18" s="402">
        <v>0.7</v>
      </c>
      <c r="UR18" s="402">
        <v>0.54</v>
      </c>
      <c r="US18" s="402">
        <v>0.54</v>
      </c>
      <c r="UT18" s="402">
        <v>0.15999999999999992</v>
      </c>
      <c r="UU18" s="402">
        <v>1.1000000000000001</v>
      </c>
      <c r="UV18" s="402">
        <v>1.05</v>
      </c>
      <c r="UW18" s="402">
        <v>1.05</v>
      </c>
      <c r="UX18" s="402">
        <v>5.0000000000000044E-2</v>
      </c>
      <c r="UY18" s="402">
        <v>0</v>
      </c>
      <c r="UZ18" s="402">
        <v>0</v>
      </c>
      <c r="VA18" s="402">
        <v>0</v>
      </c>
      <c r="VB18" s="402">
        <v>0</v>
      </c>
      <c r="VC18" s="402">
        <v>0</v>
      </c>
      <c r="VD18" s="402">
        <v>0</v>
      </c>
      <c r="VE18" s="402">
        <v>0</v>
      </c>
      <c r="VF18" s="402">
        <v>0</v>
      </c>
      <c r="VG18" s="402">
        <v>0</v>
      </c>
      <c r="VH18" s="402">
        <v>0</v>
      </c>
      <c r="VI18" s="402">
        <v>0</v>
      </c>
      <c r="VJ18" s="402">
        <v>0</v>
      </c>
      <c r="VK18" s="402">
        <v>0</v>
      </c>
      <c r="VL18" s="402">
        <v>0</v>
      </c>
      <c r="VM18" s="402">
        <v>0</v>
      </c>
      <c r="VN18" s="402">
        <v>0</v>
      </c>
      <c r="VO18" s="402">
        <v>0</v>
      </c>
      <c r="VP18" s="402">
        <v>0</v>
      </c>
      <c r="VQ18" s="402">
        <v>0</v>
      </c>
      <c r="VR18" s="402">
        <v>0</v>
      </c>
      <c r="VS18" s="402">
        <v>0</v>
      </c>
      <c r="VT18" s="402">
        <v>0</v>
      </c>
      <c r="VU18" s="402">
        <v>0</v>
      </c>
      <c r="VV18" s="402">
        <v>0</v>
      </c>
      <c r="VW18" s="402">
        <v>15.3</v>
      </c>
      <c r="VX18" s="402">
        <v>11.045999999999999</v>
      </c>
      <c r="VY18" s="402">
        <v>11.045999999999999</v>
      </c>
      <c r="VZ18" s="402">
        <v>4.2540000000000013</v>
      </c>
      <c r="WA18" s="402">
        <v>43.5</v>
      </c>
      <c r="WB18" s="402">
        <v>8.3699999999999992</v>
      </c>
      <c r="WC18" s="402">
        <v>26.57</v>
      </c>
      <c r="WD18" s="402">
        <v>16.93</v>
      </c>
      <c r="WE18" s="402">
        <v>10.199999999999999</v>
      </c>
      <c r="WF18" s="402"/>
      <c r="WG18" s="402">
        <v>7.609</v>
      </c>
      <c r="WH18" s="402">
        <v>2.5909999999999993</v>
      </c>
      <c r="WI18" s="402">
        <v>14.3</v>
      </c>
      <c r="WJ18" s="402"/>
      <c r="WK18" s="402">
        <v>11.474</v>
      </c>
      <c r="WL18" s="402">
        <v>2.8260000000000005</v>
      </c>
      <c r="WM18" s="402">
        <v>25.4</v>
      </c>
      <c r="WN18" s="402">
        <v>21.547999999999998</v>
      </c>
      <c r="WO18" s="402">
        <v>21.547999999999998</v>
      </c>
      <c r="WP18" s="402">
        <v>3.8520000000000003</v>
      </c>
      <c r="WQ18" s="402">
        <v>13.6</v>
      </c>
      <c r="WR18" s="402"/>
      <c r="WS18" s="402">
        <v>13.573</v>
      </c>
      <c r="WT18" s="402">
        <v>2.6999999999999247E-2</v>
      </c>
      <c r="XB18" s="403">
        <v>0.14583333333333334</v>
      </c>
      <c r="XC18" s="402">
        <v>5951.1370000000006</v>
      </c>
      <c r="XD18" s="402">
        <v>5957.2386699999988</v>
      </c>
      <c r="XE18" s="402">
        <v>-6.1016699999981938</v>
      </c>
      <c r="XF18" s="402">
        <v>5951.1370000000024</v>
      </c>
      <c r="XG18" s="402">
        <v>5957.2386699999988</v>
      </c>
      <c r="XH18" s="402">
        <v>-6.1016699999963748</v>
      </c>
      <c r="XI18" s="379">
        <f t="shared" si="0"/>
        <v>0.14583333333333334</v>
      </c>
    </row>
    <row r="19" spans="2:633" ht="15" customHeight="1" x14ac:dyDescent="0.2">
      <c r="B19" s="71">
        <v>0.16666666666666666</v>
      </c>
      <c r="C19" s="402">
        <v>395</v>
      </c>
      <c r="D19" s="402">
        <v>411.58145999999999</v>
      </c>
      <c r="E19" s="402">
        <v>406.39841000000001</v>
      </c>
      <c r="F19" s="402">
        <v>-11.398410000000013</v>
      </c>
      <c r="G19" s="402">
        <v>126.3</v>
      </c>
      <c r="H19" s="402">
        <v>131.154</v>
      </c>
      <c r="I19" s="402">
        <v>129.50237999999999</v>
      </c>
      <c r="J19" s="402">
        <v>-3.2023799999999909</v>
      </c>
      <c r="K19" s="402"/>
      <c r="L19" s="402"/>
      <c r="M19" s="402"/>
      <c r="N19" s="402">
        <v>0</v>
      </c>
      <c r="O19" s="402">
        <v>21</v>
      </c>
      <c r="P19" s="402">
        <v>20.470829999999999</v>
      </c>
      <c r="Q19" s="402">
        <v>20.470829999999999</v>
      </c>
      <c r="R19" s="402">
        <v>0.52917000000000058</v>
      </c>
      <c r="S19" s="402">
        <v>74.8</v>
      </c>
      <c r="T19" s="402">
        <v>77.713790000000003</v>
      </c>
      <c r="U19" s="402">
        <v>72.409880000000001</v>
      </c>
      <c r="V19" s="402">
        <v>2.390119999999996</v>
      </c>
      <c r="W19" s="402">
        <v>65.7</v>
      </c>
      <c r="X19" s="402">
        <v>65.984009999999998</v>
      </c>
      <c r="Y19" s="402">
        <v>65.984009999999998</v>
      </c>
      <c r="Z19" s="402">
        <v>-0.28400999999999499</v>
      </c>
      <c r="AA19" s="402">
        <v>62.7</v>
      </c>
      <c r="AB19" s="402">
        <v>67.593350000000001</v>
      </c>
      <c r="AC19" s="402">
        <v>67.593350000000001</v>
      </c>
      <c r="AD19" s="402">
        <v>-4.8933499999999981</v>
      </c>
      <c r="AE19" s="402">
        <v>28.4</v>
      </c>
      <c r="AF19" s="402">
        <v>27.49391</v>
      </c>
      <c r="AG19" s="402">
        <v>27.49391</v>
      </c>
      <c r="AH19" s="402">
        <v>0.90608999999999895</v>
      </c>
      <c r="AI19" s="402">
        <v>0.6</v>
      </c>
      <c r="AJ19" s="402">
        <v>0.6</v>
      </c>
      <c r="AK19" s="402">
        <v>0.6</v>
      </c>
      <c r="AL19" s="402">
        <v>0</v>
      </c>
      <c r="AM19" s="402"/>
      <c r="AN19" s="402"/>
      <c r="AO19" s="402"/>
      <c r="AP19" s="402">
        <v>0</v>
      </c>
      <c r="AQ19" s="402"/>
      <c r="AR19" s="402"/>
      <c r="AS19" s="402">
        <v>0</v>
      </c>
      <c r="AT19" s="402">
        <v>0</v>
      </c>
      <c r="AU19" s="402"/>
      <c r="AV19" s="402"/>
      <c r="AW19" s="402"/>
      <c r="AX19" s="402">
        <v>0</v>
      </c>
      <c r="AY19" s="402"/>
      <c r="AZ19" s="402"/>
      <c r="BA19" s="402"/>
      <c r="BB19" s="402">
        <v>0</v>
      </c>
      <c r="BC19" s="402">
        <v>145.5</v>
      </c>
      <c r="BD19" s="402">
        <v>149.11167</v>
      </c>
      <c r="BE19" s="402">
        <v>149.11167</v>
      </c>
      <c r="BF19" s="402">
        <v>-3.6116700000000037</v>
      </c>
      <c r="BG19" s="402">
        <v>147.69999999999999</v>
      </c>
      <c r="BH19" s="402">
        <v>149.11167</v>
      </c>
      <c r="BI19" s="402">
        <v>149.11167</v>
      </c>
      <c r="BJ19" s="402">
        <v>-1.4116700000000151</v>
      </c>
      <c r="BK19" s="402">
        <v>148.30000000000001</v>
      </c>
      <c r="BL19" s="402">
        <v>149.11167</v>
      </c>
      <c r="BM19" s="402">
        <v>149.11167</v>
      </c>
      <c r="BN19" s="402">
        <v>-0.81166999999999234</v>
      </c>
      <c r="BO19" s="402">
        <v>0</v>
      </c>
      <c r="BP19" s="402">
        <v>0</v>
      </c>
      <c r="BQ19" s="402">
        <v>0</v>
      </c>
      <c r="BR19" s="402">
        <v>0</v>
      </c>
      <c r="BS19" s="402">
        <v>0</v>
      </c>
      <c r="BT19" s="402">
        <v>0</v>
      </c>
      <c r="BU19" s="402">
        <v>0</v>
      </c>
      <c r="BV19" s="402">
        <v>0</v>
      </c>
      <c r="BW19" s="402">
        <v>43.2</v>
      </c>
      <c r="BX19" s="402">
        <v>5</v>
      </c>
      <c r="BY19" s="402">
        <v>27</v>
      </c>
      <c r="BZ19" s="402">
        <v>16.200000000000003</v>
      </c>
      <c r="CA19" s="402">
        <v>74.7</v>
      </c>
      <c r="CB19" s="402">
        <v>73.019549999999995</v>
      </c>
      <c r="CC19" s="402">
        <v>73.019549999999995</v>
      </c>
      <c r="CD19" s="402">
        <v>1.6804500000000075</v>
      </c>
      <c r="CE19" s="402">
        <v>27.5</v>
      </c>
      <c r="CF19" s="402">
        <v>16.95936</v>
      </c>
      <c r="CG19" s="402">
        <v>16.95936</v>
      </c>
      <c r="CH19" s="402">
        <v>10.54064</v>
      </c>
      <c r="CI19" s="402">
        <v>39.430999999999997</v>
      </c>
      <c r="CJ19" s="402">
        <v>59.750169999999997</v>
      </c>
      <c r="CK19" s="402">
        <v>20.470829999999999</v>
      </c>
      <c r="CL19" s="402">
        <v>18.960169999999998</v>
      </c>
      <c r="CM19" s="402">
        <v>104.682</v>
      </c>
      <c r="CN19" s="402">
        <v>98</v>
      </c>
      <c r="CO19" s="402">
        <v>98</v>
      </c>
      <c r="CP19" s="402">
        <v>6.6820000000000022</v>
      </c>
      <c r="CQ19" s="402">
        <v>13.848000000000001</v>
      </c>
      <c r="CR19" s="402">
        <v>16</v>
      </c>
      <c r="CS19" s="402">
        <v>16</v>
      </c>
      <c r="CT19" s="402">
        <v>-2.1519999999999992</v>
      </c>
      <c r="CU19" s="402">
        <v>8.1999999999999993</v>
      </c>
      <c r="CV19" s="402">
        <v>3.8533499999999998</v>
      </c>
      <c r="CW19" s="402">
        <v>3.8533499999999998</v>
      </c>
      <c r="CX19" s="402">
        <v>4.3466499999999995</v>
      </c>
      <c r="CY19" s="402"/>
      <c r="CZ19" s="402">
        <v>4.1034499999999996</v>
      </c>
      <c r="DA19" s="402">
        <v>4.1034499999999996</v>
      </c>
      <c r="DB19" s="402">
        <v>-4.1034499999999996</v>
      </c>
      <c r="DC19" s="402">
        <v>42.29</v>
      </c>
      <c r="DD19" s="402">
        <v>43.80059</v>
      </c>
      <c r="DE19" s="402">
        <v>43.80059</v>
      </c>
      <c r="DF19" s="402">
        <v>-1.5105900000000005</v>
      </c>
      <c r="DG19" s="402">
        <v>3.3170000000000002</v>
      </c>
      <c r="DH19" s="402">
        <v>3.2822300000000002</v>
      </c>
      <c r="DI19" s="402">
        <v>3.2822300000000002</v>
      </c>
      <c r="DJ19" s="402">
        <v>3.4769999999999968E-2</v>
      </c>
      <c r="DK19" s="402">
        <v>3.5249999999999999</v>
      </c>
      <c r="DL19" s="402">
        <v>3.0992700000000002</v>
      </c>
      <c r="DM19" s="402">
        <v>3.0992700000000002</v>
      </c>
      <c r="DN19" s="402">
        <v>0.42572999999999972</v>
      </c>
      <c r="DO19" s="402"/>
      <c r="DP19" s="402"/>
      <c r="DQ19" s="402"/>
      <c r="DR19" s="402">
        <v>0</v>
      </c>
      <c r="DS19" s="402"/>
      <c r="DT19" s="402"/>
      <c r="DU19" s="402"/>
      <c r="DV19" s="402">
        <v>0</v>
      </c>
      <c r="DW19" s="402"/>
      <c r="DX19" s="402"/>
      <c r="DY19" s="402"/>
      <c r="DZ19" s="402">
        <v>0</v>
      </c>
      <c r="EA19" s="402"/>
      <c r="EB19" s="402"/>
      <c r="EC19" s="402"/>
      <c r="ED19" s="402">
        <v>0</v>
      </c>
      <c r="EE19" s="402"/>
      <c r="EF19" s="402"/>
      <c r="EG19" s="402"/>
      <c r="EH19" s="402">
        <v>0</v>
      </c>
      <c r="EI19" s="402"/>
      <c r="EJ19" s="402"/>
      <c r="EK19" s="402"/>
      <c r="EL19" s="402">
        <v>0</v>
      </c>
      <c r="EM19" s="402">
        <v>87.5</v>
      </c>
      <c r="EN19" s="402">
        <v>85</v>
      </c>
      <c r="EO19" s="402">
        <v>85</v>
      </c>
      <c r="EP19" s="402">
        <v>2.5</v>
      </c>
      <c r="EQ19" s="402"/>
      <c r="ER19" s="402"/>
      <c r="ES19" s="402"/>
      <c r="ET19" s="402">
        <v>0</v>
      </c>
      <c r="EU19" s="402">
        <v>11.5</v>
      </c>
      <c r="EV19" s="402">
        <v>0</v>
      </c>
      <c r="EW19" s="402">
        <v>30.656389999999998</v>
      </c>
      <c r="EX19" s="402">
        <v>-19.156389999999998</v>
      </c>
      <c r="EY19" s="402">
        <v>100.4</v>
      </c>
      <c r="EZ19" s="402">
        <v>99.973299999999995</v>
      </c>
      <c r="FA19" s="402">
        <v>171.10914</v>
      </c>
      <c r="FB19" s="402">
        <v>-70.709139999999991</v>
      </c>
      <c r="FC19" s="402">
        <v>10</v>
      </c>
      <c r="FD19" s="402">
        <v>8</v>
      </c>
      <c r="FE19" s="402">
        <v>8</v>
      </c>
      <c r="FF19" s="402">
        <v>2</v>
      </c>
      <c r="FG19" s="402">
        <v>1.5</v>
      </c>
      <c r="FH19" s="402">
        <v>0</v>
      </c>
      <c r="FI19" s="402">
        <v>2.5930900000000001</v>
      </c>
      <c r="FJ19" s="402">
        <v>-1.0930900000000001</v>
      </c>
      <c r="FK19" s="402"/>
      <c r="FL19" s="402"/>
      <c r="FM19" s="402">
        <v>0</v>
      </c>
      <c r="FN19" s="402">
        <v>0</v>
      </c>
      <c r="FO19" s="402">
        <v>62.6</v>
      </c>
      <c r="FP19" s="402">
        <v>62</v>
      </c>
      <c r="FQ19" s="402">
        <v>88.020820000000001</v>
      </c>
      <c r="FR19" s="402">
        <v>-25.420819999999999</v>
      </c>
      <c r="FS19" s="402">
        <v>105.8</v>
      </c>
      <c r="FT19" s="402">
        <v>110.41591</v>
      </c>
      <c r="FU19" s="402">
        <v>110.41591</v>
      </c>
      <c r="FV19" s="402">
        <v>-4.6159099999999995</v>
      </c>
      <c r="FW19" s="402">
        <v>5.8</v>
      </c>
      <c r="FX19" s="402">
        <v>3.8466300000000002</v>
      </c>
      <c r="FY19" s="402">
        <v>3.8466300000000002</v>
      </c>
      <c r="FZ19" s="402">
        <v>1.9533699999999996</v>
      </c>
      <c r="GA19" s="402"/>
      <c r="GB19" s="402"/>
      <c r="GC19" s="402"/>
      <c r="GD19" s="402">
        <v>0</v>
      </c>
      <c r="GE19" s="402">
        <v>22.6</v>
      </c>
      <c r="GF19" s="402">
        <v>21.477250000000002</v>
      </c>
      <c r="GG19" s="402">
        <v>21.477250000000002</v>
      </c>
      <c r="GH19" s="402">
        <v>1.1227499999999999</v>
      </c>
      <c r="GI19" s="402">
        <v>100.1</v>
      </c>
      <c r="GJ19" s="402">
        <v>110</v>
      </c>
      <c r="GK19" s="402">
        <v>63.415900000000001</v>
      </c>
      <c r="GL19" s="402">
        <v>36.684099999999994</v>
      </c>
      <c r="GM19" s="402"/>
      <c r="GN19" s="402"/>
      <c r="GO19" s="402"/>
      <c r="GP19" s="402">
        <v>0</v>
      </c>
      <c r="GQ19" s="402"/>
      <c r="GR19" s="402"/>
      <c r="GS19" s="402"/>
      <c r="GT19" s="402">
        <v>0</v>
      </c>
      <c r="GU19" s="402"/>
      <c r="GV19" s="402"/>
      <c r="GW19" s="402"/>
      <c r="GX19" s="402">
        <v>0</v>
      </c>
      <c r="GY19" s="402"/>
      <c r="GZ19" s="402"/>
      <c r="HA19" s="402"/>
      <c r="HB19" s="402">
        <v>0</v>
      </c>
      <c r="HC19" s="402"/>
      <c r="HD19" s="402"/>
      <c r="HE19" s="402"/>
      <c r="HF19" s="402">
        <v>0</v>
      </c>
      <c r="HG19" s="402">
        <v>172.8</v>
      </c>
      <c r="HH19" s="402">
        <v>178.52956</v>
      </c>
      <c r="HI19" s="402">
        <v>178.52956</v>
      </c>
      <c r="HJ19" s="402">
        <v>-5.7295599999999922</v>
      </c>
      <c r="HK19" s="402">
        <v>171.3</v>
      </c>
      <c r="HL19" s="402">
        <v>178.52956</v>
      </c>
      <c r="HM19" s="402">
        <v>178.52956</v>
      </c>
      <c r="HN19" s="402">
        <v>-7.2295599999999922</v>
      </c>
      <c r="HO19" s="402">
        <v>191</v>
      </c>
      <c r="HP19" s="402">
        <v>178.52956</v>
      </c>
      <c r="HQ19" s="402">
        <v>178.52956</v>
      </c>
      <c r="HR19" s="402">
        <v>12.470439999999996</v>
      </c>
      <c r="HS19" s="402"/>
      <c r="HT19" s="402"/>
      <c r="HU19" s="402"/>
      <c r="HV19" s="402">
        <v>0</v>
      </c>
      <c r="HW19" s="402"/>
      <c r="HX19" s="402"/>
      <c r="HY19" s="402"/>
      <c r="HZ19" s="402">
        <v>0</v>
      </c>
      <c r="IA19" s="402"/>
      <c r="IB19" s="402"/>
      <c r="IC19" s="402"/>
      <c r="ID19" s="402">
        <v>0</v>
      </c>
      <c r="IE19" s="402">
        <v>270.3</v>
      </c>
      <c r="IF19" s="402">
        <v>267.79433</v>
      </c>
      <c r="IG19" s="402">
        <v>267.79433</v>
      </c>
      <c r="IH19" s="402">
        <v>2.5056700000000092</v>
      </c>
      <c r="II19" s="402">
        <v>74.8</v>
      </c>
      <c r="IJ19" s="402">
        <v>69.971130000000002</v>
      </c>
      <c r="IK19" s="402">
        <v>69.971130000000002</v>
      </c>
      <c r="IL19" s="402">
        <v>4.8288699999999949</v>
      </c>
      <c r="IM19" s="402">
        <v>36.1</v>
      </c>
      <c r="IN19" s="402">
        <v>34.985570000000003</v>
      </c>
      <c r="IO19" s="402">
        <v>34.985570000000003</v>
      </c>
      <c r="IP19" s="402">
        <v>1.1144299999999987</v>
      </c>
      <c r="IQ19" s="402">
        <v>0</v>
      </c>
      <c r="IR19" s="402">
        <v>0</v>
      </c>
      <c r="IS19" s="402">
        <v>0</v>
      </c>
      <c r="IT19" s="402">
        <v>0</v>
      </c>
      <c r="IU19" s="402">
        <v>26.4</v>
      </c>
      <c r="IV19" s="402">
        <v>12.01</v>
      </c>
      <c r="IW19" s="402">
        <v>12.01</v>
      </c>
      <c r="IX19" s="402">
        <v>14.389999999999999</v>
      </c>
      <c r="IY19" s="402">
        <v>30.1</v>
      </c>
      <c r="IZ19" s="402">
        <v>11.79</v>
      </c>
      <c r="JA19" s="402">
        <v>11.79</v>
      </c>
      <c r="JB19" s="402">
        <v>18.310000000000002</v>
      </c>
      <c r="JC19" s="402">
        <v>4.3</v>
      </c>
      <c r="JD19" s="402">
        <v>1.75</v>
      </c>
      <c r="JE19" s="402">
        <v>1.75</v>
      </c>
      <c r="JF19" s="402">
        <v>2.5499999999999998</v>
      </c>
      <c r="JG19" s="402">
        <v>0.9</v>
      </c>
      <c r="JH19" s="402">
        <v>0.38</v>
      </c>
      <c r="JI19" s="402">
        <v>0.38</v>
      </c>
      <c r="JJ19" s="402">
        <v>0.52</v>
      </c>
      <c r="JK19" s="402">
        <v>6.9</v>
      </c>
      <c r="JL19" s="402">
        <v>6.8787000000000003</v>
      </c>
      <c r="JM19" s="402">
        <v>6.8787000000000003</v>
      </c>
      <c r="JN19" s="402">
        <v>2.1300000000000097E-2</v>
      </c>
      <c r="JO19" s="402">
        <v>9.9</v>
      </c>
      <c r="JP19" s="402">
        <v>15.021509999999999</v>
      </c>
      <c r="JQ19" s="402">
        <v>8.1736000000000004</v>
      </c>
      <c r="JR19" s="402">
        <v>1.7263999999999999</v>
      </c>
      <c r="JS19" s="402">
        <v>55.6</v>
      </c>
      <c r="JT19" s="402">
        <v>83.284549999999996</v>
      </c>
      <c r="JU19" s="402">
        <v>31.134519999999998</v>
      </c>
      <c r="JV19" s="402">
        <v>24.465480000000003</v>
      </c>
      <c r="JW19" s="402"/>
      <c r="JX19" s="402"/>
      <c r="JY19" s="402"/>
      <c r="JZ19" s="402">
        <v>0</v>
      </c>
      <c r="KA19" s="402"/>
      <c r="KB19" s="402"/>
      <c r="KC19" s="402"/>
      <c r="KD19" s="402">
        <v>0</v>
      </c>
      <c r="KE19" s="402"/>
      <c r="KF19" s="402"/>
      <c r="KG19" s="402"/>
      <c r="KH19" s="402">
        <v>0</v>
      </c>
      <c r="KI19" s="402"/>
      <c r="KJ19" s="402"/>
      <c r="KK19" s="402"/>
      <c r="KL19" s="402">
        <v>0</v>
      </c>
      <c r="KM19" s="402">
        <v>45.2</v>
      </c>
      <c r="KN19" s="402">
        <v>0</v>
      </c>
      <c r="KO19" s="402">
        <v>44.154400000000003</v>
      </c>
      <c r="KP19" s="402">
        <v>1.0456000000000003</v>
      </c>
      <c r="KQ19" s="402"/>
      <c r="KR19" s="402"/>
      <c r="KS19" s="402"/>
      <c r="KT19" s="402">
        <v>0</v>
      </c>
      <c r="KU19" s="402">
        <v>184.4</v>
      </c>
      <c r="KV19" s="402">
        <v>194.44479000000001</v>
      </c>
      <c r="KW19" s="402">
        <v>194.44479000000001</v>
      </c>
      <c r="KX19" s="402">
        <v>-10.044790000000006</v>
      </c>
      <c r="KY19" s="402">
        <v>198.5</v>
      </c>
      <c r="KZ19" s="402">
        <v>194.44479000000001</v>
      </c>
      <c r="LA19" s="402">
        <v>194.44479000000001</v>
      </c>
      <c r="LB19" s="402">
        <v>4.0552099999999882</v>
      </c>
      <c r="LC19" s="402">
        <v>204.3</v>
      </c>
      <c r="LD19" s="402">
        <v>194.44479000000001</v>
      </c>
      <c r="LE19" s="402">
        <v>194.44479000000001</v>
      </c>
      <c r="LF19" s="402">
        <v>9.8552099999999996</v>
      </c>
      <c r="LG19" s="402">
        <v>294.39999999999998</v>
      </c>
      <c r="LH19" s="402">
        <v>291.66717999999997</v>
      </c>
      <c r="LI19" s="402">
        <v>291.66717999999997</v>
      </c>
      <c r="LJ19" s="402">
        <v>2.7328200000000038</v>
      </c>
      <c r="LK19" s="402">
        <v>204.1</v>
      </c>
      <c r="LL19" s="402">
        <v>209.70738</v>
      </c>
      <c r="LM19" s="402">
        <v>209.70738</v>
      </c>
      <c r="LN19" s="402">
        <v>-5.6073800000000062</v>
      </c>
      <c r="LO19" s="402">
        <v>106.5</v>
      </c>
      <c r="LP19" s="402">
        <v>104.85369</v>
      </c>
      <c r="LQ19" s="402">
        <v>104.85369</v>
      </c>
      <c r="LR19" s="402">
        <v>1.6463099999999997</v>
      </c>
      <c r="LS19" s="402">
        <v>97.3</v>
      </c>
      <c r="LT19" s="402">
        <v>120.10838</v>
      </c>
      <c r="LU19" s="402">
        <v>154.50013999999999</v>
      </c>
      <c r="LV19" s="402">
        <v>-57.20013999999999</v>
      </c>
      <c r="LW19" s="402">
        <v>3.4</v>
      </c>
      <c r="LX19" s="402">
        <v>3.2402199999999999</v>
      </c>
      <c r="LY19" s="402">
        <v>3.2402199999999999</v>
      </c>
      <c r="LZ19" s="402">
        <v>0.15978000000000003</v>
      </c>
      <c r="MA19" s="402">
        <v>186.3</v>
      </c>
      <c r="MB19" s="402">
        <v>170</v>
      </c>
      <c r="MC19" s="402">
        <v>185.73103</v>
      </c>
      <c r="MD19" s="402">
        <v>0.5689700000000073</v>
      </c>
      <c r="ME19" s="402">
        <v>186.4</v>
      </c>
      <c r="MF19" s="402">
        <v>170</v>
      </c>
      <c r="MG19" s="402">
        <v>185.73103</v>
      </c>
      <c r="MH19" s="402">
        <v>0.66897000000000162</v>
      </c>
      <c r="MI19" s="402">
        <v>186.3</v>
      </c>
      <c r="MJ19" s="402">
        <v>217.19309000000001</v>
      </c>
      <c r="MK19" s="402">
        <v>185.73103</v>
      </c>
      <c r="ML19" s="402">
        <v>0.5689700000000073</v>
      </c>
      <c r="MM19" s="402">
        <v>188.1</v>
      </c>
      <c r="MN19" s="402">
        <v>189.51328000000001</v>
      </c>
      <c r="MO19" s="402">
        <v>189.51328000000001</v>
      </c>
      <c r="MP19" s="402">
        <v>-1.4132800000000145</v>
      </c>
      <c r="MQ19" s="402">
        <v>101.6</v>
      </c>
      <c r="MR19" s="402">
        <v>94.756640000000004</v>
      </c>
      <c r="MS19" s="402">
        <v>94.756640000000004</v>
      </c>
      <c r="MT19" s="402">
        <v>6.8433599999999899</v>
      </c>
      <c r="MU19" s="402"/>
      <c r="MV19" s="402"/>
      <c r="MW19" s="402"/>
      <c r="MX19" s="402">
        <v>0</v>
      </c>
      <c r="MY19" s="402"/>
      <c r="MZ19" s="402"/>
      <c r="NA19" s="402"/>
      <c r="NB19" s="402">
        <v>0</v>
      </c>
      <c r="NC19" s="402"/>
      <c r="ND19" s="402"/>
      <c r="NE19" s="402"/>
      <c r="NF19" s="402">
        <v>0</v>
      </c>
      <c r="NG19" s="402"/>
      <c r="NH19" s="402"/>
      <c r="NI19" s="402"/>
      <c r="NJ19" s="402">
        <v>0</v>
      </c>
      <c r="NK19" s="402"/>
      <c r="NL19" s="402"/>
      <c r="NM19" s="402"/>
      <c r="NN19" s="402">
        <v>0</v>
      </c>
      <c r="NO19" s="402"/>
      <c r="NP19" s="402"/>
      <c r="NQ19" s="402"/>
      <c r="NR19" s="402">
        <v>0</v>
      </c>
      <c r="NS19" s="402"/>
      <c r="NT19" s="402"/>
      <c r="NU19" s="402"/>
      <c r="NV19" s="402">
        <v>0</v>
      </c>
      <c r="NW19" s="402">
        <v>88.4</v>
      </c>
      <c r="NX19" s="402">
        <v>102.12712000000001</v>
      </c>
      <c r="NY19" s="402">
        <v>107.0147</v>
      </c>
      <c r="NZ19" s="402">
        <v>-18.614699999999999</v>
      </c>
      <c r="OA19" s="402">
        <v>0</v>
      </c>
      <c r="OB19" s="402">
        <v>58.678809999999999</v>
      </c>
      <c r="OC19" s="402">
        <v>0</v>
      </c>
      <c r="OD19" s="402">
        <v>0</v>
      </c>
      <c r="OE19" s="402">
        <v>15.9</v>
      </c>
      <c r="OF19" s="402">
        <v>15.73725</v>
      </c>
      <c r="OG19" s="402">
        <v>15.91408</v>
      </c>
      <c r="OH19" s="402">
        <v>-1.407999999999987E-2</v>
      </c>
      <c r="OI19" s="402">
        <v>56.8</v>
      </c>
      <c r="OJ19" s="402">
        <v>60.427019999999999</v>
      </c>
      <c r="OK19" s="402">
        <v>60.427019999999999</v>
      </c>
      <c r="OL19" s="402">
        <v>-3.6270200000000017</v>
      </c>
      <c r="OM19" s="402">
        <v>6.5</v>
      </c>
      <c r="ON19" s="402">
        <v>6.39</v>
      </c>
      <c r="OO19" s="402">
        <v>6.39</v>
      </c>
      <c r="OP19" s="402">
        <v>0.11000000000000032</v>
      </c>
      <c r="OQ19" s="402">
        <v>0</v>
      </c>
      <c r="OR19" s="402">
        <v>0</v>
      </c>
      <c r="OS19" s="402"/>
      <c r="OT19" s="402">
        <v>0</v>
      </c>
      <c r="OU19" s="402"/>
      <c r="OV19" s="402"/>
      <c r="OW19" s="402"/>
      <c r="OX19" s="402">
        <v>0</v>
      </c>
      <c r="OY19" s="402"/>
      <c r="OZ19" s="402"/>
      <c r="PA19" s="402"/>
      <c r="PB19" s="402">
        <v>0</v>
      </c>
      <c r="PC19" s="402">
        <v>29.4</v>
      </c>
      <c r="PD19" s="402">
        <v>30</v>
      </c>
      <c r="PE19" s="402">
        <v>30</v>
      </c>
      <c r="PF19" s="402">
        <v>-0.60000000000000142</v>
      </c>
      <c r="PG19" s="402"/>
      <c r="PH19" s="402"/>
      <c r="PI19" s="402"/>
      <c r="PJ19" s="402">
        <v>0</v>
      </c>
      <c r="PK19" s="402">
        <v>16</v>
      </c>
      <c r="PL19" s="402">
        <v>13</v>
      </c>
      <c r="PM19" s="402">
        <v>13</v>
      </c>
      <c r="PN19" s="402">
        <v>3</v>
      </c>
      <c r="PO19" s="402">
        <v>14.1</v>
      </c>
      <c r="PP19" s="402">
        <v>15</v>
      </c>
      <c r="PQ19" s="402">
        <v>15</v>
      </c>
      <c r="PR19" s="402">
        <v>-0.90000000000000036</v>
      </c>
      <c r="PS19" s="402">
        <v>3</v>
      </c>
      <c r="PT19" s="402">
        <v>2.7989999999999999</v>
      </c>
      <c r="PU19" s="402">
        <v>2.7989999999999999</v>
      </c>
      <c r="PV19" s="402">
        <v>0.20100000000000007</v>
      </c>
      <c r="PW19" s="402">
        <v>1.6</v>
      </c>
      <c r="PX19" s="402">
        <v>1.4</v>
      </c>
      <c r="PY19" s="402">
        <v>1.4</v>
      </c>
      <c r="PZ19" s="402">
        <v>0.20000000000000018</v>
      </c>
      <c r="QA19" s="402">
        <v>1.1000000000000001</v>
      </c>
      <c r="QB19" s="402">
        <v>1.2</v>
      </c>
      <c r="QC19" s="402">
        <v>1.2</v>
      </c>
      <c r="QD19" s="402">
        <v>-9.9999999999999867E-2</v>
      </c>
      <c r="QE19" s="402">
        <v>2.1</v>
      </c>
      <c r="QF19" s="402">
        <v>2.2000000000000002</v>
      </c>
      <c r="QG19" s="402">
        <v>2.2000000000000002</v>
      </c>
      <c r="QH19" s="402">
        <v>-0.10000000000000009</v>
      </c>
      <c r="QI19" s="402">
        <v>8.1</v>
      </c>
      <c r="QJ19" s="402">
        <v>7.2</v>
      </c>
      <c r="QK19" s="402">
        <v>7.2</v>
      </c>
      <c r="QL19" s="402">
        <v>0.89999999999999947</v>
      </c>
      <c r="QM19" s="402">
        <v>12</v>
      </c>
      <c r="QN19" s="402">
        <v>11.143700000000001</v>
      </c>
      <c r="QO19" s="402">
        <v>11.143700000000001</v>
      </c>
      <c r="QP19" s="402">
        <v>0.85629999999999917</v>
      </c>
      <c r="QQ19" s="402">
        <v>7.5</v>
      </c>
      <c r="QR19" s="402">
        <v>8</v>
      </c>
      <c r="QS19" s="402">
        <v>8</v>
      </c>
      <c r="QT19" s="402">
        <v>-0.5</v>
      </c>
      <c r="QU19" s="402">
        <v>11.1</v>
      </c>
      <c r="QV19" s="402">
        <v>10.752689999999999</v>
      </c>
      <c r="QW19" s="402">
        <v>10.752689999999999</v>
      </c>
      <c r="QX19" s="402">
        <v>0.34731000000000023</v>
      </c>
      <c r="QY19" s="402">
        <v>5.9</v>
      </c>
      <c r="QZ19" s="402">
        <v>6.4</v>
      </c>
      <c r="RA19" s="402">
        <v>6.4</v>
      </c>
      <c r="RB19" s="402">
        <v>-0.5</v>
      </c>
      <c r="RC19" s="402">
        <v>18.2</v>
      </c>
      <c r="RD19" s="402">
        <v>16.617789999999999</v>
      </c>
      <c r="RE19" s="402">
        <v>16.617789999999999</v>
      </c>
      <c r="RF19" s="402">
        <v>1.5822099999999999</v>
      </c>
      <c r="RG19" s="402">
        <v>3.7</v>
      </c>
      <c r="RH19" s="402">
        <v>3.6</v>
      </c>
      <c r="RI19" s="402">
        <v>3.6</v>
      </c>
      <c r="RJ19" s="402">
        <v>0.10000000000000009</v>
      </c>
      <c r="RK19" s="402">
        <v>5.2</v>
      </c>
      <c r="RL19" s="402">
        <v>6</v>
      </c>
      <c r="RM19" s="402">
        <v>6</v>
      </c>
      <c r="RN19" s="402">
        <v>-0.79999999999999982</v>
      </c>
      <c r="RO19" s="402">
        <v>3</v>
      </c>
      <c r="RP19" s="402">
        <v>2.8</v>
      </c>
      <c r="RQ19" s="402">
        <v>2.8</v>
      </c>
      <c r="RR19" s="402">
        <v>0.20000000000000018</v>
      </c>
      <c r="RS19" s="402">
        <v>0.7</v>
      </c>
      <c r="RT19" s="402">
        <v>1.5</v>
      </c>
      <c r="RU19" s="402">
        <v>1.5</v>
      </c>
      <c r="RV19" s="402">
        <v>-0.8</v>
      </c>
      <c r="RW19" s="402">
        <v>3.5</v>
      </c>
      <c r="RX19" s="402">
        <v>5.6</v>
      </c>
      <c r="RY19" s="402">
        <v>5.6</v>
      </c>
      <c r="RZ19" s="402">
        <v>-2.0999999999999996</v>
      </c>
      <c r="SA19" s="402">
        <v>3.3</v>
      </c>
      <c r="SB19" s="402">
        <v>5</v>
      </c>
      <c r="SC19" s="402">
        <v>5</v>
      </c>
      <c r="SD19" s="402">
        <v>-1.7000000000000002</v>
      </c>
      <c r="SE19" s="402">
        <v>4.3</v>
      </c>
      <c r="SF19" s="402">
        <v>5.5</v>
      </c>
      <c r="SG19" s="402">
        <v>5.5</v>
      </c>
      <c r="SH19" s="402">
        <v>-1.2000000000000002</v>
      </c>
      <c r="SI19" s="402">
        <v>4.5</v>
      </c>
      <c r="SJ19" s="402">
        <v>5.7</v>
      </c>
      <c r="SK19" s="402">
        <v>5.7</v>
      </c>
      <c r="SL19" s="402">
        <v>-1.2000000000000002</v>
      </c>
      <c r="SM19" s="402">
        <v>3.6</v>
      </c>
      <c r="SN19" s="402">
        <v>3.5</v>
      </c>
      <c r="SO19" s="402">
        <v>3.5</v>
      </c>
      <c r="SP19" s="402">
        <v>0.10000000000000009</v>
      </c>
      <c r="SQ19" s="402">
        <v>2.6</v>
      </c>
      <c r="SR19" s="402">
        <v>2.5</v>
      </c>
      <c r="SS19" s="402">
        <v>2.5</v>
      </c>
      <c r="ST19" s="402">
        <v>0.10000000000000009</v>
      </c>
      <c r="SU19" s="402">
        <v>10</v>
      </c>
      <c r="SV19" s="402">
        <v>10</v>
      </c>
      <c r="SW19" s="402">
        <v>10</v>
      </c>
      <c r="SX19" s="402">
        <v>0</v>
      </c>
      <c r="SY19" s="402">
        <v>19.7</v>
      </c>
      <c r="SZ19" s="402">
        <v>12.218959999999999</v>
      </c>
      <c r="TA19" s="402">
        <v>12.218959999999999</v>
      </c>
      <c r="TB19" s="402">
        <v>7.4810400000000001</v>
      </c>
      <c r="TC19" s="402">
        <v>16.899999999999999</v>
      </c>
      <c r="TD19" s="402">
        <v>16.813289999999999</v>
      </c>
      <c r="TE19" s="402">
        <v>16.813289999999999</v>
      </c>
      <c r="TF19" s="402">
        <v>8.6710000000000065E-2</v>
      </c>
      <c r="TG19" s="402">
        <v>20.399999999999999</v>
      </c>
      <c r="TH19" s="402">
        <v>19.550339999999998</v>
      </c>
      <c r="TI19" s="402">
        <v>19.550339999999998</v>
      </c>
      <c r="TJ19" s="402">
        <v>0.84966000000000008</v>
      </c>
      <c r="TK19" s="402">
        <v>44</v>
      </c>
      <c r="TL19" s="402">
        <v>37.57996</v>
      </c>
      <c r="TM19" s="402">
        <v>37.57996</v>
      </c>
      <c r="TN19" s="402">
        <v>6.4200400000000002</v>
      </c>
      <c r="TO19" s="402">
        <v>0.1</v>
      </c>
      <c r="TP19" s="402">
        <v>13.66574</v>
      </c>
      <c r="TQ19" s="402">
        <v>0</v>
      </c>
      <c r="TR19" s="402">
        <v>0.1</v>
      </c>
      <c r="TS19" s="402">
        <v>9.16</v>
      </c>
      <c r="TT19" s="402">
        <v>8.33</v>
      </c>
      <c r="TU19" s="402">
        <v>8.33</v>
      </c>
      <c r="TV19" s="402">
        <v>0.83000000000000007</v>
      </c>
      <c r="TW19" s="402">
        <v>9.6999999999999993</v>
      </c>
      <c r="TX19" s="402">
        <v>9.6</v>
      </c>
      <c r="TY19" s="402">
        <v>9.6</v>
      </c>
      <c r="TZ19" s="402">
        <v>9.9999999999999645E-2</v>
      </c>
      <c r="UA19" s="402">
        <v>14.2</v>
      </c>
      <c r="UB19" s="402">
        <v>10.752689999999999</v>
      </c>
      <c r="UC19" s="402">
        <v>10.752689999999999</v>
      </c>
      <c r="UD19" s="402">
        <v>3.4473099999999999</v>
      </c>
      <c r="UE19" s="402">
        <v>17.8</v>
      </c>
      <c r="UF19" s="402">
        <v>15.640269999999999</v>
      </c>
      <c r="UG19" s="402">
        <v>15.640269999999999</v>
      </c>
      <c r="UH19" s="402">
        <v>2.1597300000000015</v>
      </c>
      <c r="UI19" s="402">
        <v>5.2</v>
      </c>
      <c r="UJ19" s="402">
        <v>7</v>
      </c>
      <c r="UK19" s="402">
        <v>7</v>
      </c>
      <c r="UL19" s="402">
        <v>-1.7999999999999998</v>
      </c>
      <c r="UM19" s="402">
        <v>10</v>
      </c>
      <c r="UN19" s="402">
        <v>9</v>
      </c>
      <c r="UO19" s="402">
        <v>9</v>
      </c>
      <c r="UP19" s="402">
        <v>1</v>
      </c>
      <c r="UQ19" s="402">
        <v>0.7</v>
      </c>
      <c r="UR19" s="402">
        <v>0.54</v>
      </c>
      <c r="US19" s="402">
        <v>0.54</v>
      </c>
      <c r="UT19" s="402">
        <v>0.15999999999999992</v>
      </c>
      <c r="UU19" s="402">
        <v>1.1000000000000001</v>
      </c>
      <c r="UV19" s="402">
        <v>1.05</v>
      </c>
      <c r="UW19" s="402">
        <v>1.05</v>
      </c>
      <c r="UX19" s="402">
        <v>5.0000000000000044E-2</v>
      </c>
      <c r="UY19" s="402">
        <v>0</v>
      </c>
      <c r="UZ19" s="402">
        <v>0</v>
      </c>
      <c r="VA19" s="402">
        <v>0</v>
      </c>
      <c r="VB19" s="402">
        <v>0</v>
      </c>
      <c r="VC19" s="402">
        <v>0</v>
      </c>
      <c r="VD19" s="402">
        <v>0</v>
      </c>
      <c r="VE19" s="402">
        <v>0</v>
      </c>
      <c r="VF19" s="402">
        <v>0</v>
      </c>
      <c r="VG19" s="402">
        <v>0</v>
      </c>
      <c r="VH19" s="402">
        <v>0</v>
      </c>
      <c r="VI19" s="402">
        <v>0</v>
      </c>
      <c r="VJ19" s="402">
        <v>0</v>
      </c>
      <c r="VK19" s="402">
        <v>0</v>
      </c>
      <c r="VL19" s="402">
        <v>0</v>
      </c>
      <c r="VM19" s="402">
        <v>0</v>
      </c>
      <c r="VN19" s="402">
        <v>0</v>
      </c>
      <c r="VO19" s="402">
        <v>0</v>
      </c>
      <c r="VP19" s="402">
        <v>0</v>
      </c>
      <c r="VQ19" s="402">
        <v>0</v>
      </c>
      <c r="VR19" s="402">
        <v>0</v>
      </c>
      <c r="VS19" s="402">
        <v>0</v>
      </c>
      <c r="VT19" s="402">
        <v>0</v>
      </c>
      <c r="VU19" s="402">
        <v>0</v>
      </c>
      <c r="VV19" s="402">
        <v>0</v>
      </c>
      <c r="VW19" s="402">
        <v>16.100000000000001</v>
      </c>
      <c r="VX19" s="402">
        <v>11.244</v>
      </c>
      <c r="VY19" s="402">
        <v>11.244</v>
      </c>
      <c r="VZ19" s="402">
        <v>4.8560000000000016</v>
      </c>
      <c r="WA19" s="402">
        <v>49.5</v>
      </c>
      <c r="WB19" s="402">
        <v>8.61</v>
      </c>
      <c r="WC19" s="402">
        <v>27.503</v>
      </c>
      <c r="WD19" s="402">
        <v>21.997</v>
      </c>
      <c r="WE19" s="402">
        <v>8</v>
      </c>
      <c r="WF19" s="402"/>
      <c r="WG19" s="402">
        <v>7.6059999999999999</v>
      </c>
      <c r="WH19" s="402">
        <v>0.39400000000000013</v>
      </c>
      <c r="WI19" s="402">
        <v>13.5</v>
      </c>
      <c r="WJ19" s="402"/>
      <c r="WK19" s="402">
        <v>11.548</v>
      </c>
      <c r="WL19" s="402">
        <v>1.952</v>
      </c>
      <c r="WM19" s="402">
        <v>24</v>
      </c>
      <c r="WN19" s="402">
        <v>21.47</v>
      </c>
      <c r="WO19" s="402">
        <v>21.47</v>
      </c>
      <c r="WP19" s="402">
        <v>2.5300000000000011</v>
      </c>
      <c r="WQ19" s="402">
        <v>16.899999999999999</v>
      </c>
      <c r="WR19" s="402"/>
      <c r="WS19" s="402">
        <v>11.317</v>
      </c>
      <c r="WT19" s="402">
        <v>5.5829999999999984</v>
      </c>
      <c r="XB19" s="403">
        <v>0.16666666666666666</v>
      </c>
      <c r="XC19" s="402">
        <v>5960.7530000000006</v>
      </c>
      <c r="XD19" s="402">
        <v>5951.2109499999997</v>
      </c>
      <c r="XE19" s="402">
        <v>9.542050000000927</v>
      </c>
      <c r="XF19" s="402">
        <v>5960.7530000000024</v>
      </c>
      <c r="XG19" s="402">
        <v>5951.2109499999997</v>
      </c>
      <c r="XH19" s="402">
        <v>9.5420500000027459</v>
      </c>
      <c r="XI19" s="379">
        <f t="shared" si="0"/>
        <v>0.16666666666666666</v>
      </c>
    </row>
    <row r="20" spans="2:633" ht="15" customHeight="1" x14ac:dyDescent="0.2">
      <c r="B20" s="67">
        <v>0.1875</v>
      </c>
      <c r="C20" s="400">
        <v>397.4</v>
      </c>
      <c r="D20" s="400">
        <v>476.20891999999998</v>
      </c>
      <c r="E20" s="400">
        <v>406.39841000000001</v>
      </c>
      <c r="F20" s="400">
        <v>-8.9984100000000353</v>
      </c>
      <c r="G20" s="400">
        <v>123.3</v>
      </c>
      <c r="H20" s="400">
        <v>151.74809999999999</v>
      </c>
      <c r="I20" s="400">
        <v>129.50237999999999</v>
      </c>
      <c r="J20" s="400">
        <v>-6.2023799999999909</v>
      </c>
      <c r="K20" s="400"/>
      <c r="L20" s="400"/>
      <c r="M20" s="400"/>
      <c r="N20" s="400">
        <v>0</v>
      </c>
      <c r="O20" s="400">
        <v>20.7</v>
      </c>
      <c r="P20" s="400">
        <v>36.061410000000002</v>
      </c>
      <c r="Q20" s="400">
        <v>20.470829999999999</v>
      </c>
      <c r="R20" s="400">
        <v>0.22916999999999987</v>
      </c>
      <c r="S20" s="400">
        <v>73.599999999999994</v>
      </c>
      <c r="T20" s="400">
        <v>76.988560000000007</v>
      </c>
      <c r="U20" s="400">
        <v>76.263339999999999</v>
      </c>
      <c r="V20" s="400">
        <v>-2.6633400000000051</v>
      </c>
      <c r="W20" s="400">
        <v>62.2</v>
      </c>
      <c r="X20" s="400">
        <v>65.984009999999998</v>
      </c>
      <c r="Y20" s="400">
        <v>65.984009999999998</v>
      </c>
      <c r="Z20" s="400">
        <v>-3.784009999999995</v>
      </c>
      <c r="AA20" s="400">
        <v>63.3</v>
      </c>
      <c r="AB20" s="400">
        <v>67.593350000000001</v>
      </c>
      <c r="AC20" s="400">
        <v>67.593350000000001</v>
      </c>
      <c r="AD20" s="400">
        <v>-4.2933500000000038</v>
      </c>
      <c r="AE20" s="400">
        <v>28.8</v>
      </c>
      <c r="AF20" s="400">
        <v>27.49391</v>
      </c>
      <c r="AG20" s="400">
        <v>27.49391</v>
      </c>
      <c r="AH20" s="400">
        <v>1.3060900000000011</v>
      </c>
      <c r="AI20" s="400">
        <v>0.6</v>
      </c>
      <c r="AJ20" s="400">
        <v>0.6</v>
      </c>
      <c r="AK20" s="400">
        <v>0.6</v>
      </c>
      <c r="AL20" s="400">
        <v>0</v>
      </c>
      <c r="AM20" s="400"/>
      <c r="AN20" s="400"/>
      <c r="AO20" s="400"/>
      <c r="AP20" s="400">
        <v>0</v>
      </c>
      <c r="AQ20" s="400"/>
      <c r="AR20" s="400"/>
      <c r="AS20" s="400">
        <v>0</v>
      </c>
      <c r="AT20" s="400">
        <v>0</v>
      </c>
      <c r="AU20" s="400"/>
      <c r="AV20" s="400"/>
      <c r="AW20" s="400"/>
      <c r="AX20" s="400">
        <v>0</v>
      </c>
      <c r="AY20" s="400"/>
      <c r="AZ20" s="400"/>
      <c r="BA20" s="400"/>
      <c r="BB20" s="400">
        <v>0</v>
      </c>
      <c r="BC20" s="400">
        <v>144.5</v>
      </c>
      <c r="BD20" s="400">
        <v>149.11167</v>
      </c>
      <c r="BE20" s="400">
        <v>149.11167</v>
      </c>
      <c r="BF20" s="400">
        <v>-4.6116700000000037</v>
      </c>
      <c r="BG20" s="400">
        <v>147.1</v>
      </c>
      <c r="BH20" s="400">
        <v>149.11167</v>
      </c>
      <c r="BI20" s="400">
        <v>149.11167</v>
      </c>
      <c r="BJ20" s="400">
        <v>-2.0116700000000094</v>
      </c>
      <c r="BK20" s="400">
        <v>147.80000000000001</v>
      </c>
      <c r="BL20" s="400">
        <v>149.11167</v>
      </c>
      <c r="BM20" s="400">
        <v>149.11167</v>
      </c>
      <c r="BN20" s="400">
        <v>-1.3116699999999923</v>
      </c>
      <c r="BO20" s="400">
        <v>0</v>
      </c>
      <c r="BP20" s="400">
        <v>0</v>
      </c>
      <c r="BQ20" s="400">
        <v>0</v>
      </c>
      <c r="BR20" s="400">
        <v>0</v>
      </c>
      <c r="BS20" s="400">
        <v>0</v>
      </c>
      <c r="BT20" s="400">
        <v>0</v>
      </c>
      <c r="BU20" s="400">
        <v>0</v>
      </c>
      <c r="BV20" s="400">
        <v>0</v>
      </c>
      <c r="BW20" s="400">
        <v>69.3</v>
      </c>
      <c r="BX20" s="400">
        <v>5</v>
      </c>
      <c r="BY20" s="400">
        <v>29</v>
      </c>
      <c r="BZ20" s="400">
        <v>40.299999999999997</v>
      </c>
      <c r="CA20" s="400">
        <v>73.5</v>
      </c>
      <c r="CB20" s="400">
        <v>73.019549999999995</v>
      </c>
      <c r="CC20" s="400">
        <v>73.019549999999995</v>
      </c>
      <c r="CD20" s="400">
        <v>0.48045000000000471</v>
      </c>
      <c r="CE20" s="400">
        <v>29</v>
      </c>
      <c r="CF20" s="400">
        <v>16.95936</v>
      </c>
      <c r="CG20" s="400">
        <v>16.95936</v>
      </c>
      <c r="CH20" s="400">
        <v>12.04064</v>
      </c>
      <c r="CI20" s="400">
        <v>80.744</v>
      </c>
      <c r="CJ20" s="400">
        <v>61.412489999999998</v>
      </c>
      <c r="CK20" s="400">
        <v>20.470829999999999</v>
      </c>
      <c r="CL20" s="400">
        <v>60.27317</v>
      </c>
      <c r="CM20" s="400">
        <v>106.017</v>
      </c>
      <c r="CN20" s="400">
        <v>98</v>
      </c>
      <c r="CO20" s="400">
        <v>98</v>
      </c>
      <c r="CP20" s="400">
        <v>8.0169999999999959</v>
      </c>
      <c r="CQ20" s="400">
        <v>14.189</v>
      </c>
      <c r="CR20" s="400">
        <v>16</v>
      </c>
      <c r="CS20" s="400">
        <v>16</v>
      </c>
      <c r="CT20" s="400">
        <v>-1.8109999999999999</v>
      </c>
      <c r="CU20" s="400">
        <v>8.1</v>
      </c>
      <c r="CV20" s="400">
        <v>3.8533499999999998</v>
      </c>
      <c r="CW20" s="400">
        <v>3.8533499999999998</v>
      </c>
      <c r="CX20" s="400">
        <v>4.2466499999999998</v>
      </c>
      <c r="CY20" s="400"/>
      <c r="CZ20" s="400">
        <v>4.1034499999999996</v>
      </c>
      <c r="DA20" s="400">
        <v>4.1034499999999996</v>
      </c>
      <c r="DB20" s="400">
        <v>-4.1034499999999996</v>
      </c>
      <c r="DC20" s="400">
        <v>43.75</v>
      </c>
      <c r="DD20" s="400">
        <v>43.80059</v>
      </c>
      <c r="DE20" s="400">
        <v>43.80059</v>
      </c>
      <c r="DF20" s="400">
        <v>-5.0589999999999691E-2</v>
      </c>
      <c r="DG20" s="400">
        <v>3.31</v>
      </c>
      <c r="DH20" s="400">
        <v>3.2822300000000002</v>
      </c>
      <c r="DI20" s="400">
        <v>3.2822300000000002</v>
      </c>
      <c r="DJ20" s="400">
        <v>2.776999999999985E-2</v>
      </c>
      <c r="DK20" s="400">
        <v>3.5219999999999998</v>
      </c>
      <c r="DL20" s="400">
        <v>3.0992700000000002</v>
      </c>
      <c r="DM20" s="400">
        <v>3.0992700000000002</v>
      </c>
      <c r="DN20" s="400">
        <v>0.42272999999999961</v>
      </c>
      <c r="DO20" s="400"/>
      <c r="DP20" s="400"/>
      <c r="DQ20" s="400"/>
      <c r="DR20" s="400">
        <v>0</v>
      </c>
      <c r="DS20" s="400"/>
      <c r="DT20" s="400"/>
      <c r="DU20" s="400"/>
      <c r="DV20" s="400">
        <v>0</v>
      </c>
      <c r="DW20" s="400"/>
      <c r="DX20" s="400"/>
      <c r="DY20" s="400"/>
      <c r="DZ20" s="400">
        <v>0</v>
      </c>
      <c r="EA20" s="400"/>
      <c r="EB20" s="400"/>
      <c r="EC20" s="400"/>
      <c r="ED20" s="400">
        <v>0</v>
      </c>
      <c r="EE20" s="400"/>
      <c r="EF20" s="400"/>
      <c r="EG20" s="400"/>
      <c r="EH20" s="400">
        <v>0</v>
      </c>
      <c r="EI20" s="400"/>
      <c r="EJ20" s="400"/>
      <c r="EK20" s="400"/>
      <c r="EL20" s="400">
        <v>0</v>
      </c>
      <c r="EM20" s="400">
        <v>86.8</v>
      </c>
      <c r="EN20" s="400">
        <v>85</v>
      </c>
      <c r="EO20" s="400">
        <v>85</v>
      </c>
      <c r="EP20" s="400">
        <v>1.7999999999999972</v>
      </c>
      <c r="EQ20" s="400"/>
      <c r="ER20" s="400"/>
      <c r="ES20" s="400"/>
      <c r="ET20" s="400">
        <v>0</v>
      </c>
      <c r="EU20" s="400">
        <v>11.1</v>
      </c>
      <c r="EV20" s="400">
        <v>0</v>
      </c>
      <c r="EW20" s="400">
        <v>43.947510000000001</v>
      </c>
      <c r="EX20" s="400">
        <v>-32.84751</v>
      </c>
      <c r="EY20" s="400">
        <v>136.5</v>
      </c>
      <c r="EZ20" s="400">
        <v>108</v>
      </c>
      <c r="FA20" s="400">
        <v>180.30898999999999</v>
      </c>
      <c r="FB20" s="400">
        <v>-43.808989999999994</v>
      </c>
      <c r="FC20" s="400">
        <v>9.9</v>
      </c>
      <c r="FD20" s="400">
        <v>8</v>
      </c>
      <c r="FE20" s="400">
        <v>8</v>
      </c>
      <c r="FF20" s="400">
        <v>1.9000000000000004</v>
      </c>
      <c r="FG20" s="400">
        <v>0.9</v>
      </c>
      <c r="FH20" s="400">
        <v>0</v>
      </c>
      <c r="FI20" s="400">
        <v>3.45784</v>
      </c>
      <c r="FJ20" s="400">
        <v>-2.5578400000000001</v>
      </c>
      <c r="FK20" s="400"/>
      <c r="FL20" s="400"/>
      <c r="FM20" s="400">
        <v>0</v>
      </c>
      <c r="FN20" s="400">
        <v>0</v>
      </c>
      <c r="FO20" s="400">
        <v>60.4</v>
      </c>
      <c r="FP20" s="400">
        <v>62</v>
      </c>
      <c r="FQ20" s="400">
        <v>88.020820000000001</v>
      </c>
      <c r="FR20" s="400">
        <v>-27.620820000000002</v>
      </c>
      <c r="FS20" s="400">
        <v>110.4</v>
      </c>
      <c r="FT20" s="400">
        <v>110.41591</v>
      </c>
      <c r="FU20" s="400">
        <v>110.41591</v>
      </c>
      <c r="FV20" s="400">
        <v>-1.5909999999990987E-2</v>
      </c>
      <c r="FW20" s="400">
        <v>6.9</v>
      </c>
      <c r="FX20" s="400">
        <v>3.8466300000000002</v>
      </c>
      <c r="FY20" s="400">
        <v>3.8466300000000002</v>
      </c>
      <c r="FZ20" s="400">
        <v>3.0533700000000001</v>
      </c>
      <c r="GA20" s="400"/>
      <c r="GB20" s="400"/>
      <c r="GC20" s="400"/>
      <c r="GD20" s="400">
        <v>0</v>
      </c>
      <c r="GE20" s="400">
        <v>22.6</v>
      </c>
      <c r="GF20" s="400">
        <v>21.477250000000002</v>
      </c>
      <c r="GG20" s="400">
        <v>21.477250000000002</v>
      </c>
      <c r="GH20" s="400">
        <v>1.1227499999999999</v>
      </c>
      <c r="GI20" s="400">
        <v>101.1</v>
      </c>
      <c r="GJ20" s="400">
        <v>110</v>
      </c>
      <c r="GK20" s="400">
        <v>63.415900000000001</v>
      </c>
      <c r="GL20" s="400">
        <v>37.684099999999994</v>
      </c>
      <c r="GM20" s="400"/>
      <c r="GN20" s="400"/>
      <c r="GO20" s="400"/>
      <c r="GP20" s="400">
        <v>0</v>
      </c>
      <c r="GQ20" s="400"/>
      <c r="GR20" s="400"/>
      <c r="GS20" s="400"/>
      <c r="GT20" s="400">
        <v>0</v>
      </c>
      <c r="GU20" s="400"/>
      <c r="GV20" s="400"/>
      <c r="GW20" s="400"/>
      <c r="GX20" s="400">
        <v>0</v>
      </c>
      <c r="GY20" s="400"/>
      <c r="GZ20" s="400"/>
      <c r="HA20" s="400"/>
      <c r="HB20" s="400">
        <v>0</v>
      </c>
      <c r="HC20" s="400"/>
      <c r="HD20" s="400"/>
      <c r="HE20" s="400"/>
      <c r="HF20" s="400">
        <v>0</v>
      </c>
      <c r="HG20" s="400">
        <v>170.8</v>
      </c>
      <c r="HH20" s="400">
        <v>178.52956</v>
      </c>
      <c r="HI20" s="400">
        <v>178.52956</v>
      </c>
      <c r="HJ20" s="400">
        <v>-7.7295599999999922</v>
      </c>
      <c r="HK20" s="400">
        <v>169.8</v>
      </c>
      <c r="HL20" s="400">
        <v>178.52956</v>
      </c>
      <c r="HM20" s="400">
        <v>178.52956</v>
      </c>
      <c r="HN20" s="400">
        <v>-8.7295599999999922</v>
      </c>
      <c r="HO20" s="400">
        <v>189</v>
      </c>
      <c r="HP20" s="400">
        <v>178.52956</v>
      </c>
      <c r="HQ20" s="400">
        <v>178.52956</v>
      </c>
      <c r="HR20" s="400">
        <v>10.470439999999996</v>
      </c>
      <c r="HS20" s="400"/>
      <c r="HT20" s="400"/>
      <c r="HU20" s="400"/>
      <c r="HV20" s="400">
        <v>0</v>
      </c>
      <c r="HW20" s="400"/>
      <c r="HX20" s="400"/>
      <c r="HY20" s="400"/>
      <c r="HZ20" s="400">
        <v>0</v>
      </c>
      <c r="IA20" s="400"/>
      <c r="IB20" s="400"/>
      <c r="IC20" s="400"/>
      <c r="ID20" s="400">
        <v>0</v>
      </c>
      <c r="IE20" s="400">
        <v>269.2</v>
      </c>
      <c r="IF20" s="400">
        <v>267.79433</v>
      </c>
      <c r="IG20" s="400">
        <v>267.79433</v>
      </c>
      <c r="IH20" s="400">
        <v>1.4056699999999864</v>
      </c>
      <c r="II20" s="400">
        <v>74.3</v>
      </c>
      <c r="IJ20" s="400">
        <v>69.971130000000002</v>
      </c>
      <c r="IK20" s="400">
        <v>69.971130000000002</v>
      </c>
      <c r="IL20" s="400">
        <v>4.3288699999999949</v>
      </c>
      <c r="IM20" s="400">
        <v>35.9</v>
      </c>
      <c r="IN20" s="400">
        <v>34.985570000000003</v>
      </c>
      <c r="IO20" s="400">
        <v>34.985570000000003</v>
      </c>
      <c r="IP20" s="400">
        <v>0.91442999999999586</v>
      </c>
      <c r="IQ20" s="400">
        <v>0</v>
      </c>
      <c r="IR20" s="400">
        <v>0</v>
      </c>
      <c r="IS20" s="400">
        <v>0</v>
      </c>
      <c r="IT20" s="400">
        <v>0</v>
      </c>
      <c r="IU20" s="400">
        <v>24.2</v>
      </c>
      <c r="IV20" s="400">
        <v>18.46</v>
      </c>
      <c r="IW20" s="400">
        <v>18.46</v>
      </c>
      <c r="IX20" s="400">
        <v>5.7399999999999984</v>
      </c>
      <c r="IY20" s="400">
        <v>24</v>
      </c>
      <c r="IZ20" s="400">
        <v>19.16</v>
      </c>
      <c r="JA20" s="400">
        <v>19.16</v>
      </c>
      <c r="JB20" s="400">
        <v>4.84</v>
      </c>
      <c r="JC20" s="400">
        <v>4.5999999999999996</v>
      </c>
      <c r="JD20" s="400">
        <v>2.69</v>
      </c>
      <c r="JE20" s="400">
        <v>2.69</v>
      </c>
      <c r="JF20" s="400">
        <v>1.9099999999999997</v>
      </c>
      <c r="JG20" s="400">
        <v>2.9</v>
      </c>
      <c r="JH20" s="400">
        <v>0.55000000000000004</v>
      </c>
      <c r="JI20" s="400">
        <v>0.55000000000000004</v>
      </c>
      <c r="JJ20" s="400">
        <v>2.3499999999999996</v>
      </c>
      <c r="JK20" s="400">
        <v>6.8</v>
      </c>
      <c r="JL20" s="400">
        <v>6.8787000000000003</v>
      </c>
      <c r="JM20" s="400">
        <v>6.8787000000000003</v>
      </c>
      <c r="JN20" s="400">
        <v>-7.8700000000000436E-2</v>
      </c>
      <c r="JO20" s="400">
        <v>9.9</v>
      </c>
      <c r="JP20" s="400">
        <v>15.021509999999999</v>
      </c>
      <c r="JQ20" s="400">
        <v>8.1736000000000004</v>
      </c>
      <c r="JR20" s="400">
        <v>1.7263999999999999</v>
      </c>
      <c r="JS20" s="400">
        <v>54.8</v>
      </c>
      <c r="JT20" s="400">
        <v>96.347729999999999</v>
      </c>
      <c r="JU20" s="400">
        <v>46.351770000000002</v>
      </c>
      <c r="JV20" s="400">
        <v>8.4482299999999952</v>
      </c>
      <c r="JW20" s="400"/>
      <c r="JX20" s="400"/>
      <c r="JY20" s="400"/>
      <c r="JZ20" s="400">
        <v>0</v>
      </c>
      <c r="KA20" s="400"/>
      <c r="KB20" s="400"/>
      <c r="KC20" s="400"/>
      <c r="KD20" s="400">
        <v>0</v>
      </c>
      <c r="KE20" s="400"/>
      <c r="KF20" s="400"/>
      <c r="KG20" s="400"/>
      <c r="KH20" s="400">
        <v>0</v>
      </c>
      <c r="KI20" s="400"/>
      <c r="KJ20" s="400"/>
      <c r="KK20" s="400"/>
      <c r="KL20" s="400">
        <v>0</v>
      </c>
      <c r="KM20" s="400">
        <v>46.9</v>
      </c>
      <c r="KN20" s="400">
        <v>0</v>
      </c>
      <c r="KO20" s="400">
        <v>46.904170000000001</v>
      </c>
      <c r="KP20" s="400">
        <v>-4.1700000000020054E-3</v>
      </c>
      <c r="KQ20" s="400"/>
      <c r="KR20" s="400"/>
      <c r="KS20" s="400"/>
      <c r="KT20" s="400">
        <v>0</v>
      </c>
      <c r="KU20" s="400">
        <v>182.6</v>
      </c>
      <c r="KV20" s="400">
        <v>194.44479000000001</v>
      </c>
      <c r="KW20" s="400">
        <v>194.44479000000001</v>
      </c>
      <c r="KX20" s="400">
        <v>-11.844790000000017</v>
      </c>
      <c r="KY20" s="400">
        <v>198.6</v>
      </c>
      <c r="KZ20" s="400">
        <v>194.44479000000001</v>
      </c>
      <c r="LA20" s="400">
        <v>194.44479000000001</v>
      </c>
      <c r="LB20" s="400">
        <v>4.1552099999999825</v>
      </c>
      <c r="LC20" s="400">
        <v>203.7</v>
      </c>
      <c r="LD20" s="400">
        <v>194.44479000000001</v>
      </c>
      <c r="LE20" s="400">
        <v>194.44479000000001</v>
      </c>
      <c r="LF20" s="400">
        <v>9.2552099999999768</v>
      </c>
      <c r="LG20" s="400">
        <v>294.7</v>
      </c>
      <c r="LH20" s="400">
        <v>291.66717999999997</v>
      </c>
      <c r="LI20" s="400">
        <v>291.66717999999997</v>
      </c>
      <c r="LJ20" s="400">
        <v>3.0328200000000152</v>
      </c>
      <c r="LK20" s="400">
        <v>203.6</v>
      </c>
      <c r="LL20" s="400">
        <v>209.70738</v>
      </c>
      <c r="LM20" s="400">
        <v>209.70738</v>
      </c>
      <c r="LN20" s="400">
        <v>-6.1073800000000062</v>
      </c>
      <c r="LO20" s="400">
        <v>105.9</v>
      </c>
      <c r="LP20" s="400">
        <v>104.85369</v>
      </c>
      <c r="LQ20" s="400">
        <v>104.85369</v>
      </c>
      <c r="LR20" s="400">
        <v>1.0463100000000054</v>
      </c>
      <c r="LS20" s="400">
        <v>65.7</v>
      </c>
      <c r="LT20" s="400">
        <v>184</v>
      </c>
      <c r="LU20" s="400">
        <v>154.50013999999999</v>
      </c>
      <c r="LV20" s="400">
        <v>-88.800139999999985</v>
      </c>
      <c r="LW20" s="400">
        <v>3.5</v>
      </c>
      <c r="LX20" s="400">
        <v>3.2402199999999999</v>
      </c>
      <c r="LY20" s="400">
        <v>3.2402199999999999</v>
      </c>
      <c r="LZ20" s="400">
        <v>0.25978000000000012</v>
      </c>
      <c r="MA20" s="400">
        <v>186.6</v>
      </c>
      <c r="MB20" s="400">
        <v>170</v>
      </c>
      <c r="MC20" s="400">
        <v>185.73103</v>
      </c>
      <c r="MD20" s="400">
        <v>0.86896999999999025</v>
      </c>
      <c r="ME20" s="400">
        <v>186.6</v>
      </c>
      <c r="MF20" s="400">
        <v>170</v>
      </c>
      <c r="MG20" s="400">
        <v>185.73103</v>
      </c>
      <c r="MH20" s="400">
        <v>0.86896999999999025</v>
      </c>
      <c r="MI20" s="400">
        <v>185.1</v>
      </c>
      <c r="MJ20" s="400">
        <v>217.19309000000001</v>
      </c>
      <c r="MK20" s="400">
        <v>185.73103</v>
      </c>
      <c r="ML20" s="400">
        <v>-0.63103000000000975</v>
      </c>
      <c r="MM20" s="400">
        <v>186.6</v>
      </c>
      <c r="MN20" s="400">
        <v>189.51328000000001</v>
      </c>
      <c r="MO20" s="400">
        <v>189.51328000000001</v>
      </c>
      <c r="MP20" s="400">
        <v>-2.9132800000000145</v>
      </c>
      <c r="MQ20" s="400">
        <v>101</v>
      </c>
      <c r="MR20" s="400">
        <v>94.756640000000004</v>
      </c>
      <c r="MS20" s="400">
        <v>94.756640000000004</v>
      </c>
      <c r="MT20" s="400">
        <v>6.2433599999999956</v>
      </c>
      <c r="MU20" s="400"/>
      <c r="MV20" s="400"/>
      <c r="MW20" s="400"/>
      <c r="MX20" s="400">
        <v>0</v>
      </c>
      <c r="MY20" s="400"/>
      <c r="MZ20" s="400"/>
      <c r="NA20" s="400"/>
      <c r="NB20" s="400">
        <v>0</v>
      </c>
      <c r="NC20" s="400"/>
      <c r="ND20" s="400"/>
      <c r="NE20" s="400"/>
      <c r="NF20" s="400">
        <v>0</v>
      </c>
      <c r="NG20" s="400"/>
      <c r="NH20" s="400"/>
      <c r="NI20" s="400"/>
      <c r="NJ20" s="400">
        <v>0</v>
      </c>
      <c r="NK20" s="400"/>
      <c r="NL20" s="400"/>
      <c r="NM20" s="400"/>
      <c r="NN20" s="400">
        <v>0</v>
      </c>
      <c r="NO20" s="400"/>
      <c r="NP20" s="400"/>
      <c r="NQ20" s="400"/>
      <c r="NR20" s="400">
        <v>0</v>
      </c>
      <c r="NS20" s="400"/>
      <c r="NT20" s="400"/>
      <c r="NU20" s="400"/>
      <c r="NV20" s="400">
        <v>0</v>
      </c>
      <c r="NW20" s="400">
        <v>30.2</v>
      </c>
      <c r="NX20" s="400">
        <v>0</v>
      </c>
      <c r="NY20" s="400">
        <v>107.0147</v>
      </c>
      <c r="NZ20" s="400">
        <v>-76.814700000000002</v>
      </c>
      <c r="OA20" s="400">
        <v>0</v>
      </c>
      <c r="OB20" s="400">
        <v>28.684360000000002</v>
      </c>
      <c r="OC20" s="400">
        <v>0</v>
      </c>
      <c r="OD20" s="400">
        <v>0</v>
      </c>
      <c r="OE20" s="400">
        <v>15.9</v>
      </c>
      <c r="OF20" s="400">
        <v>15.73725</v>
      </c>
      <c r="OG20" s="400">
        <v>15.91408</v>
      </c>
      <c r="OH20" s="400">
        <v>-1.407999999999987E-2</v>
      </c>
      <c r="OI20" s="400">
        <v>57</v>
      </c>
      <c r="OJ20" s="400">
        <v>60.427019999999999</v>
      </c>
      <c r="OK20" s="400">
        <v>60.427019999999999</v>
      </c>
      <c r="OL20" s="400">
        <v>-3.4270199999999988</v>
      </c>
      <c r="OM20" s="400">
        <v>6.5</v>
      </c>
      <c r="ON20" s="400">
        <v>6.39</v>
      </c>
      <c r="OO20" s="400">
        <v>6.39</v>
      </c>
      <c r="OP20" s="400">
        <v>0.11000000000000032</v>
      </c>
      <c r="OQ20" s="400">
        <v>0</v>
      </c>
      <c r="OR20" s="400">
        <v>0</v>
      </c>
      <c r="OS20" s="400"/>
      <c r="OT20" s="400">
        <v>0</v>
      </c>
      <c r="OU20" s="400"/>
      <c r="OV20" s="400"/>
      <c r="OW20" s="400"/>
      <c r="OX20" s="400">
        <v>0</v>
      </c>
      <c r="OY20" s="400"/>
      <c r="OZ20" s="400"/>
      <c r="PA20" s="400"/>
      <c r="PB20" s="400">
        <v>0</v>
      </c>
      <c r="PC20" s="400">
        <v>29.4</v>
      </c>
      <c r="PD20" s="400">
        <v>30</v>
      </c>
      <c r="PE20" s="400">
        <v>30</v>
      </c>
      <c r="PF20" s="400">
        <v>-0.60000000000000142</v>
      </c>
      <c r="PG20" s="400"/>
      <c r="PH20" s="400"/>
      <c r="PI20" s="400"/>
      <c r="PJ20" s="400">
        <v>0</v>
      </c>
      <c r="PK20" s="400">
        <v>15.7</v>
      </c>
      <c r="PL20" s="400">
        <v>13</v>
      </c>
      <c r="PM20" s="400">
        <v>13</v>
      </c>
      <c r="PN20" s="400">
        <v>2.6999999999999993</v>
      </c>
      <c r="PO20" s="400">
        <v>14.1</v>
      </c>
      <c r="PP20" s="400">
        <v>15</v>
      </c>
      <c r="PQ20" s="400">
        <v>15</v>
      </c>
      <c r="PR20" s="400">
        <v>-0.90000000000000036</v>
      </c>
      <c r="PS20" s="400">
        <v>3</v>
      </c>
      <c r="PT20" s="400">
        <v>2.7989999999999999</v>
      </c>
      <c r="PU20" s="400">
        <v>2.7989999999999999</v>
      </c>
      <c r="PV20" s="400">
        <v>0.20100000000000007</v>
      </c>
      <c r="PW20" s="400">
        <v>1.6</v>
      </c>
      <c r="PX20" s="400">
        <v>1.4</v>
      </c>
      <c r="PY20" s="400">
        <v>1.4</v>
      </c>
      <c r="PZ20" s="400">
        <v>0.20000000000000018</v>
      </c>
      <c r="QA20" s="400">
        <v>1.1000000000000001</v>
      </c>
      <c r="QB20" s="400">
        <v>1.2</v>
      </c>
      <c r="QC20" s="400">
        <v>1.2</v>
      </c>
      <c r="QD20" s="400">
        <v>-9.9999999999999867E-2</v>
      </c>
      <c r="QE20" s="400">
        <v>2.1</v>
      </c>
      <c r="QF20" s="400">
        <v>2.2000000000000002</v>
      </c>
      <c r="QG20" s="400">
        <v>2.2000000000000002</v>
      </c>
      <c r="QH20" s="400">
        <v>-0.10000000000000009</v>
      </c>
      <c r="QI20" s="400">
        <v>8</v>
      </c>
      <c r="QJ20" s="400">
        <v>7.2</v>
      </c>
      <c r="QK20" s="400">
        <v>7.2</v>
      </c>
      <c r="QL20" s="400">
        <v>0.79999999999999982</v>
      </c>
      <c r="QM20" s="400">
        <v>12</v>
      </c>
      <c r="QN20" s="400">
        <v>11.143700000000001</v>
      </c>
      <c r="QO20" s="400">
        <v>11.143700000000001</v>
      </c>
      <c r="QP20" s="400">
        <v>0.85629999999999917</v>
      </c>
      <c r="QQ20" s="400">
        <v>7.5</v>
      </c>
      <c r="QR20" s="400">
        <v>8</v>
      </c>
      <c r="QS20" s="400">
        <v>8</v>
      </c>
      <c r="QT20" s="400">
        <v>-0.5</v>
      </c>
      <c r="QU20" s="400">
        <v>11.1</v>
      </c>
      <c r="QV20" s="400">
        <v>10.752689999999999</v>
      </c>
      <c r="QW20" s="400">
        <v>10.752689999999999</v>
      </c>
      <c r="QX20" s="400">
        <v>0.34731000000000023</v>
      </c>
      <c r="QY20" s="400">
        <v>5.9</v>
      </c>
      <c r="QZ20" s="400">
        <v>6.4</v>
      </c>
      <c r="RA20" s="400">
        <v>6.4</v>
      </c>
      <c r="RB20" s="400">
        <v>-0.5</v>
      </c>
      <c r="RC20" s="400">
        <v>18.2</v>
      </c>
      <c r="RD20" s="400">
        <v>16.617789999999999</v>
      </c>
      <c r="RE20" s="400">
        <v>16.617789999999999</v>
      </c>
      <c r="RF20" s="400">
        <v>1.5822099999999999</v>
      </c>
      <c r="RG20" s="400">
        <v>3.7</v>
      </c>
      <c r="RH20" s="400">
        <v>3.6</v>
      </c>
      <c r="RI20" s="400">
        <v>3.6</v>
      </c>
      <c r="RJ20" s="400">
        <v>0.10000000000000009</v>
      </c>
      <c r="RK20" s="400">
        <v>5.2</v>
      </c>
      <c r="RL20" s="400">
        <v>6</v>
      </c>
      <c r="RM20" s="400">
        <v>6</v>
      </c>
      <c r="RN20" s="400">
        <v>-0.79999999999999982</v>
      </c>
      <c r="RO20" s="400">
        <v>3.1</v>
      </c>
      <c r="RP20" s="400">
        <v>2.8</v>
      </c>
      <c r="RQ20" s="400">
        <v>2.8</v>
      </c>
      <c r="RR20" s="400">
        <v>0.30000000000000027</v>
      </c>
      <c r="RS20" s="400">
        <v>0.9</v>
      </c>
      <c r="RT20" s="400">
        <v>1.5</v>
      </c>
      <c r="RU20" s="400">
        <v>1.5</v>
      </c>
      <c r="RV20" s="400">
        <v>-0.6</v>
      </c>
      <c r="RW20" s="400">
        <v>3.5</v>
      </c>
      <c r="RX20" s="400">
        <v>5.6</v>
      </c>
      <c r="RY20" s="400">
        <v>5.6</v>
      </c>
      <c r="RZ20" s="400">
        <v>-2.0999999999999996</v>
      </c>
      <c r="SA20" s="400">
        <v>3.5</v>
      </c>
      <c r="SB20" s="400">
        <v>5</v>
      </c>
      <c r="SC20" s="400">
        <v>5</v>
      </c>
      <c r="SD20" s="400">
        <v>-1.5</v>
      </c>
      <c r="SE20" s="400">
        <v>4.5999999999999996</v>
      </c>
      <c r="SF20" s="400">
        <v>5.5</v>
      </c>
      <c r="SG20" s="400">
        <v>5.5</v>
      </c>
      <c r="SH20" s="400">
        <v>-0.90000000000000036</v>
      </c>
      <c r="SI20" s="400">
        <v>4.5</v>
      </c>
      <c r="SJ20" s="400">
        <v>5.7</v>
      </c>
      <c r="SK20" s="400">
        <v>5.7</v>
      </c>
      <c r="SL20" s="400">
        <v>-1.2000000000000002</v>
      </c>
      <c r="SM20" s="400">
        <v>3.6</v>
      </c>
      <c r="SN20" s="400">
        <v>3.5</v>
      </c>
      <c r="SO20" s="400">
        <v>3.5</v>
      </c>
      <c r="SP20" s="400">
        <v>0.10000000000000009</v>
      </c>
      <c r="SQ20" s="400">
        <v>2.6</v>
      </c>
      <c r="SR20" s="400">
        <v>2.5</v>
      </c>
      <c r="SS20" s="400">
        <v>2.5</v>
      </c>
      <c r="ST20" s="400">
        <v>0.10000000000000009</v>
      </c>
      <c r="SU20" s="400">
        <v>10</v>
      </c>
      <c r="SV20" s="400">
        <v>10</v>
      </c>
      <c r="SW20" s="400">
        <v>10</v>
      </c>
      <c r="SX20" s="400">
        <v>0</v>
      </c>
      <c r="SY20" s="400">
        <v>19.600000000000001</v>
      </c>
      <c r="SZ20" s="400">
        <v>12.218959999999999</v>
      </c>
      <c r="TA20" s="400">
        <v>12.218959999999999</v>
      </c>
      <c r="TB20" s="400">
        <v>7.3810400000000023</v>
      </c>
      <c r="TC20" s="400">
        <v>16.899999999999999</v>
      </c>
      <c r="TD20" s="400">
        <v>16.813289999999999</v>
      </c>
      <c r="TE20" s="400">
        <v>16.813289999999999</v>
      </c>
      <c r="TF20" s="400">
        <v>8.6710000000000065E-2</v>
      </c>
      <c r="TG20" s="400">
        <v>20.9</v>
      </c>
      <c r="TH20" s="400">
        <v>19.550339999999998</v>
      </c>
      <c r="TI20" s="400">
        <v>19.550339999999998</v>
      </c>
      <c r="TJ20" s="400">
        <v>1.3496600000000001</v>
      </c>
      <c r="TK20" s="400">
        <v>44</v>
      </c>
      <c r="TL20" s="400">
        <v>37.57996</v>
      </c>
      <c r="TM20" s="400">
        <v>37.57996</v>
      </c>
      <c r="TN20" s="400">
        <v>6.4200400000000002</v>
      </c>
      <c r="TO20" s="400">
        <v>0</v>
      </c>
      <c r="TP20" s="400">
        <v>6.68032</v>
      </c>
      <c r="TQ20" s="400">
        <v>0</v>
      </c>
      <c r="TR20" s="400">
        <v>0</v>
      </c>
      <c r="TS20" s="400">
        <v>7.3</v>
      </c>
      <c r="TT20" s="400">
        <v>8.33</v>
      </c>
      <c r="TU20" s="400">
        <v>8.33</v>
      </c>
      <c r="TV20" s="400">
        <v>-1.0300000000000002</v>
      </c>
      <c r="TW20" s="400">
        <v>9.3000000000000007</v>
      </c>
      <c r="TX20" s="400">
        <v>9.6</v>
      </c>
      <c r="TY20" s="400">
        <v>9.6</v>
      </c>
      <c r="TZ20" s="400">
        <v>-0.29999999999999893</v>
      </c>
      <c r="UA20" s="400">
        <v>14.3</v>
      </c>
      <c r="UB20" s="400">
        <v>10.752689999999999</v>
      </c>
      <c r="UC20" s="400">
        <v>10.752689999999999</v>
      </c>
      <c r="UD20" s="400">
        <v>3.5473100000000013</v>
      </c>
      <c r="UE20" s="400">
        <v>17.399999999999999</v>
      </c>
      <c r="UF20" s="400">
        <v>15.640269999999999</v>
      </c>
      <c r="UG20" s="400">
        <v>15.640269999999999</v>
      </c>
      <c r="UH20" s="400">
        <v>1.7597299999999994</v>
      </c>
      <c r="UI20" s="400">
        <v>5.2</v>
      </c>
      <c r="UJ20" s="400">
        <v>7</v>
      </c>
      <c r="UK20" s="400">
        <v>7</v>
      </c>
      <c r="UL20" s="400">
        <v>-1.7999999999999998</v>
      </c>
      <c r="UM20" s="400">
        <v>10</v>
      </c>
      <c r="UN20" s="400">
        <v>9</v>
      </c>
      <c r="UO20" s="400">
        <v>9</v>
      </c>
      <c r="UP20" s="400">
        <v>1</v>
      </c>
      <c r="UQ20" s="400">
        <v>0.7</v>
      </c>
      <c r="UR20" s="400">
        <v>0.54</v>
      </c>
      <c r="US20" s="400">
        <v>0.54</v>
      </c>
      <c r="UT20" s="400">
        <v>0.15999999999999992</v>
      </c>
      <c r="UU20" s="400">
        <v>1.2</v>
      </c>
      <c r="UV20" s="400">
        <v>1.05</v>
      </c>
      <c r="UW20" s="400">
        <v>1.05</v>
      </c>
      <c r="UX20" s="400">
        <v>0.14999999999999991</v>
      </c>
      <c r="UY20" s="400">
        <v>0</v>
      </c>
      <c r="UZ20" s="400">
        <v>0</v>
      </c>
      <c r="VA20" s="400">
        <v>0</v>
      </c>
      <c r="VB20" s="400">
        <v>0</v>
      </c>
      <c r="VC20" s="400">
        <v>0</v>
      </c>
      <c r="VD20" s="400">
        <v>0</v>
      </c>
      <c r="VE20" s="400">
        <v>0</v>
      </c>
      <c r="VF20" s="400">
        <v>0</v>
      </c>
      <c r="VG20" s="400">
        <v>0</v>
      </c>
      <c r="VH20" s="400">
        <v>0</v>
      </c>
      <c r="VI20" s="400">
        <v>0</v>
      </c>
      <c r="VJ20" s="400">
        <v>0</v>
      </c>
      <c r="VK20" s="400">
        <v>0</v>
      </c>
      <c r="VL20" s="400">
        <v>0</v>
      </c>
      <c r="VM20" s="400">
        <v>0</v>
      </c>
      <c r="VN20" s="400">
        <v>0</v>
      </c>
      <c r="VO20" s="400">
        <v>0</v>
      </c>
      <c r="VP20" s="400">
        <v>0</v>
      </c>
      <c r="VQ20" s="400">
        <v>0</v>
      </c>
      <c r="VR20" s="400">
        <v>0</v>
      </c>
      <c r="VS20" s="400">
        <v>0</v>
      </c>
      <c r="VT20" s="400">
        <v>0</v>
      </c>
      <c r="VU20" s="400">
        <v>0</v>
      </c>
      <c r="VV20" s="400">
        <v>0</v>
      </c>
      <c r="VW20" s="400">
        <v>16.600000000000001</v>
      </c>
      <c r="VX20" s="400">
        <v>11.622999999999999</v>
      </c>
      <c r="VY20" s="400">
        <v>11.622999999999999</v>
      </c>
      <c r="VZ20" s="400">
        <v>4.9770000000000021</v>
      </c>
      <c r="WA20" s="400">
        <v>51.2</v>
      </c>
      <c r="WB20" s="400">
        <v>9.3000000000000007</v>
      </c>
      <c r="WC20" s="400">
        <v>29.934000000000001</v>
      </c>
      <c r="WD20" s="400">
        <v>21.266000000000002</v>
      </c>
      <c r="WE20" s="400">
        <v>7.8</v>
      </c>
      <c r="WF20" s="400"/>
      <c r="WG20" s="400">
        <v>7.59</v>
      </c>
      <c r="WH20" s="400">
        <v>0.20999999999999996</v>
      </c>
      <c r="WI20" s="400">
        <v>14.9</v>
      </c>
      <c r="WJ20" s="400"/>
      <c r="WK20" s="400">
        <v>11.664</v>
      </c>
      <c r="WL20" s="400">
        <v>3.2360000000000007</v>
      </c>
      <c r="WM20" s="400">
        <v>19.3</v>
      </c>
      <c r="WN20" s="400">
        <v>20.553000000000001</v>
      </c>
      <c r="WO20" s="400">
        <v>20.553000000000001</v>
      </c>
      <c r="WP20" s="400">
        <v>-1.2530000000000001</v>
      </c>
      <c r="WQ20" s="400">
        <v>20</v>
      </c>
      <c r="WR20" s="400"/>
      <c r="WS20" s="400">
        <v>10.448</v>
      </c>
      <c r="WT20" s="400">
        <v>9.5519999999999996</v>
      </c>
      <c r="XB20" s="401">
        <v>0.1875</v>
      </c>
      <c r="XC20" s="400">
        <v>5955.7319999999991</v>
      </c>
      <c r="XD20" s="400">
        <v>6014.4411499999987</v>
      </c>
      <c r="XE20" s="400">
        <v>-58.709149999999681</v>
      </c>
      <c r="XF20" s="400">
        <v>5955.7320000000018</v>
      </c>
      <c r="XG20" s="400">
        <v>6014.4411499999987</v>
      </c>
      <c r="XH20" s="400">
        <v>-58.709149999996953</v>
      </c>
      <c r="XI20" s="379">
        <f t="shared" si="0"/>
        <v>0.1875</v>
      </c>
    </row>
    <row r="21" spans="2:633" ht="15" customHeight="1" x14ac:dyDescent="0.2">
      <c r="B21" s="71">
        <v>0.20833333333333334</v>
      </c>
      <c r="C21" s="402">
        <v>397.3</v>
      </c>
      <c r="D21" s="402">
        <v>470.08287999999999</v>
      </c>
      <c r="E21" s="402">
        <v>406.39841000000001</v>
      </c>
      <c r="F21" s="402">
        <v>-9.0984100000000012</v>
      </c>
      <c r="G21" s="402">
        <v>126.4</v>
      </c>
      <c r="H21" s="402">
        <v>149.79598999999999</v>
      </c>
      <c r="I21" s="402">
        <v>129.50237999999999</v>
      </c>
      <c r="J21" s="402">
        <v>-3.1023799999999824</v>
      </c>
      <c r="K21" s="402"/>
      <c r="L21" s="402"/>
      <c r="M21" s="402"/>
      <c r="N21" s="402">
        <v>0</v>
      </c>
      <c r="O21" s="402">
        <v>19.3</v>
      </c>
      <c r="P21" s="402">
        <v>20.470829999999999</v>
      </c>
      <c r="Q21" s="402">
        <v>20.470829999999999</v>
      </c>
      <c r="R21" s="402">
        <v>-1.1708299999999987</v>
      </c>
      <c r="S21" s="402">
        <v>72.3</v>
      </c>
      <c r="T21" s="402">
        <v>74.08766</v>
      </c>
      <c r="U21" s="402">
        <v>76.263339999999999</v>
      </c>
      <c r="V21" s="402">
        <v>-3.9633400000000023</v>
      </c>
      <c r="W21" s="402">
        <v>61.8</v>
      </c>
      <c r="X21" s="402">
        <v>65.984009999999998</v>
      </c>
      <c r="Y21" s="402">
        <v>65.984009999999998</v>
      </c>
      <c r="Z21" s="402">
        <v>-4.1840100000000007</v>
      </c>
      <c r="AA21" s="402">
        <v>62.6</v>
      </c>
      <c r="AB21" s="402">
        <v>67.593350000000001</v>
      </c>
      <c r="AC21" s="402">
        <v>67.593350000000001</v>
      </c>
      <c r="AD21" s="402">
        <v>-4.9933499999999995</v>
      </c>
      <c r="AE21" s="402">
        <v>30.1</v>
      </c>
      <c r="AF21" s="402">
        <v>27.49391</v>
      </c>
      <c r="AG21" s="402">
        <v>27.49391</v>
      </c>
      <c r="AH21" s="402">
        <v>2.6060900000000018</v>
      </c>
      <c r="AI21" s="402">
        <v>0.6</v>
      </c>
      <c r="AJ21" s="402">
        <v>0.6</v>
      </c>
      <c r="AK21" s="402">
        <v>0.6</v>
      </c>
      <c r="AL21" s="402">
        <v>0</v>
      </c>
      <c r="AM21" s="402"/>
      <c r="AN21" s="402"/>
      <c r="AO21" s="402"/>
      <c r="AP21" s="402">
        <v>0</v>
      </c>
      <c r="AQ21" s="402"/>
      <c r="AR21" s="402"/>
      <c r="AS21" s="402">
        <v>0</v>
      </c>
      <c r="AT21" s="402">
        <v>0</v>
      </c>
      <c r="AU21" s="402"/>
      <c r="AV21" s="402"/>
      <c r="AW21" s="402"/>
      <c r="AX21" s="402">
        <v>0</v>
      </c>
      <c r="AY21" s="402"/>
      <c r="AZ21" s="402"/>
      <c r="BA21" s="402"/>
      <c r="BB21" s="402">
        <v>0</v>
      </c>
      <c r="BC21" s="402">
        <v>145</v>
      </c>
      <c r="BD21" s="402">
        <v>149.11167</v>
      </c>
      <c r="BE21" s="402">
        <v>149.11167</v>
      </c>
      <c r="BF21" s="402">
        <v>-4.1116700000000037</v>
      </c>
      <c r="BG21" s="402">
        <v>147.6</v>
      </c>
      <c r="BH21" s="402">
        <v>149.11167</v>
      </c>
      <c r="BI21" s="402">
        <v>149.11167</v>
      </c>
      <c r="BJ21" s="402">
        <v>-1.5116700000000094</v>
      </c>
      <c r="BK21" s="402">
        <v>148</v>
      </c>
      <c r="BL21" s="402">
        <v>149.11167</v>
      </c>
      <c r="BM21" s="402">
        <v>149.11167</v>
      </c>
      <c r="BN21" s="402">
        <v>-1.1116700000000037</v>
      </c>
      <c r="BO21" s="402">
        <v>0</v>
      </c>
      <c r="BP21" s="402">
        <v>0</v>
      </c>
      <c r="BQ21" s="402">
        <v>0</v>
      </c>
      <c r="BR21" s="402">
        <v>0</v>
      </c>
      <c r="BS21" s="402">
        <v>0</v>
      </c>
      <c r="BT21" s="402">
        <v>0</v>
      </c>
      <c r="BU21" s="402">
        <v>0</v>
      </c>
      <c r="BV21" s="402">
        <v>0</v>
      </c>
      <c r="BW21" s="402">
        <v>94.3</v>
      </c>
      <c r="BX21" s="402">
        <v>5</v>
      </c>
      <c r="BY21" s="402">
        <v>30</v>
      </c>
      <c r="BZ21" s="402">
        <v>64.3</v>
      </c>
      <c r="CA21" s="402">
        <v>72.400000000000006</v>
      </c>
      <c r="CB21" s="402">
        <v>73.019549999999995</v>
      </c>
      <c r="CC21" s="402">
        <v>73.019549999999995</v>
      </c>
      <c r="CD21" s="402">
        <v>-0.61954999999998961</v>
      </c>
      <c r="CE21" s="402">
        <v>27.6</v>
      </c>
      <c r="CF21" s="402">
        <v>16.95936</v>
      </c>
      <c r="CG21" s="402">
        <v>16.95936</v>
      </c>
      <c r="CH21" s="402">
        <v>10.640640000000001</v>
      </c>
      <c r="CI21" s="402">
        <v>78.960999999999999</v>
      </c>
      <c r="CJ21" s="402">
        <v>27.114470000000001</v>
      </c>
      <c r="CK21" s="402">
        <v>20.470829999999999</v>
      </c>
      <c r="CL21" s="402">
        <v>58.490169999999999</v>
      </c>
      <c r="CM21" s="402">
        <v>104.92</v>
      </c>
      <c r="CN21" s="402">
        <v>98</v>
      </c>
      <c r="CO21" s="402">
        <v>98</v>
      </c>
      <c r="CP21" s="402">
        <v>6.9200000000000017</v>
      </c>
      <c r="CQ21" s="402">
        <v>13.938000000000001</v>
      </c>
      <c r="CR21" s="402">
        <v>16</v>
      </c>
      <c r="CS21" s="402">
        <v>16</v>
      </c>
      <c r="CT21" s="402">
        <v>-2.0619999999999994</v>
      </c>
      <c r="CU21" s="402">
        <v>8.1</v>
      </c>
      <c r="CV21" s="402">
        <v>3.8533499999999998</v>
      </c>
      <c r="CW21" s="402">
        <v>3.8533499999999998</v>
      </c>
      <c r="CX21" s="402">
        <v>4.2466499999999998</v>
      </c>
      <c r="CY21" s="402"/>
      <c r="CZ21" s="402">
        <v>4.1034499999999996</v>
      </c>
      <c r="DA21" s="402">
        <v>4.1034499999999996</v>
      </c>
      <c r="DB21" s="402">
        <v>-4.1034499999999996</v>
      </c>
      <c r="DC21" s="402">
        <v>43.02</v>
      </c>
      <c r="DD21" s="402">
        <v>43.80059</v>
      </c>
      <c r="DE21" s="402">
        <v>43.80059</v>
      </c>
      <c r="DF21" s="402">
        <v>-0.78058999999999656</v>
      </c>
      <c r="DG21" s="402">
        <v>3.3109999999999999</v>
      </c>
      <c r="DH21" s="402">
        <v>3.2822300000000002</v>
      </c>
      <c r="DI21" s="402">
        <v>3.2822300000000002</v>
      </c>
      <c r="DJ21" s="402">
        <v>2.876999999999974E-2</v>
      </c>
      <c r="DK21" s="402">
        <v>3.52</v>
      </c>
      <c r="DL21" s="402">
        <v>3.0992700000000002</v>
      </c>
      <c r="DM21" s="402">
        <v>3.0992700000000002</v>
      </c>
      <c r="DN21" s="402">
        <v>0.42072999999999983</v>
      </c>
      <c r="DO21" s="402"/>
      <c r="DP21" s="402"/>
      <c r="DQ21" s="402"/>
      <c r="DR21" s="402">
        <v>0</v>
      </c>
      <c r="DS21" s="402"/>
      <c r="DT21" s="402"/>
      <c r="DU21" s="402"/>
      <c r="DV21" s="402">
        <v>0</v>
      </c>
      <c r="DW21" s="402"/>
      <c r="DX21" s="402"/>
      <c r="DY21" s="402"/>
      <c r="DZ21" s="402">
        <v>0</v>
      </c>
      <c r="EA21" s="402"/>
      <c r="EB21" s="402"/>
      <c r="EC21" s="402"/>
      <c r="ED21" s="402">
        <v>0</v>
      </c>
      <c r="EE21" s="402"/>
      <c r="EF21" s="402"/>
      <c r="EG21" s="402"/>
      <c r="EH21" s="402">
        <v>0</v>
      </c>
      <c r="EI21" s="402"/>
      <c r="EJ21" s="402"/>
      <c r="EK21" s="402"/>
      <c r="EL21" s="402">
        <v>0</v>
      </c>
      <c r="EM21" s="402">
        <v>87</v>
      </c>
      <c r="EN21" s="402">
        <v>85</v>
      </c>
      <c r="EO21" s="402">
        <v>85</v>
      </c>
      <c r="EP21" s="402">
        <v>2</v>
      </c>
      <c r="EQ21" s="402"/>
      <c r="ER21" s="402"/>
      <c r="ES21" s="402"/>
      <c r="ET21" s="402">
        <v>0</v>
      </c>
      <c r="EU21" s="402">
        <v>10.6</v>
      </c>
      <c r="EV21" s="402">
        <v>0</v>
      </c>
      <c r="EW21" s="402">
        <v>60.166910000000001</v>
      </c>
      <c r="EX21" s="402">
        <v>-49.56691</v>
      </c>
      <c r="EY21" s="402">
        <v>107.2</v>
      </c>
      <c r="EZ21" s="402">
        <v>191.68699000000001</v>
      </c>
      <c r="FA21" s="402">
        <v>191.83026000000001</v>
      </c>
      <c r="FB21" s="402">
        <v>-84.630260000000007</v>
      </c>
      <c r="FC21" s="402">
        <v>10</v>
      </c>
      <c r="FD21" s="402">
        <v>8</v>
      </c>
      <c r="FE21" s="402">
        <v>8</v>
      </c>
      <c r="FF21" s="402">
        <v>2</v>
      </c>
      <c r="FG21" s="402">
        <v>1.1000000000000001</v>
      </c>
      <c r="FH21" s="402">
        <v>0</v>
      </c>
      <c r="FI21" s="402">
        <v>4.5131199999999998</v>
      </c>
      <c r="FJ21" s="402">
        <v>-3.4131199999999997</v>
      </c>
      <c r="FK21" s="402"/>
      <c r="FL21" s="402"/>
      <c r="FM21" s="402">
        <v>0</v>
      </c>
      <c r="FN21" s="402">
        <v>0</v>
      </c>
      <c r="FO21" s="402">
        <v>58.7</v>
      </c>
      <c r="FP21" s="402">
        <v>62</v>
      </c>
      <c r="FQ21" s="402">
        <v>88.020820000000001</v>
      </c>
      <c r="FR21" s="402">
        <v>-29.320819999999998</v>
      </c>
      <c r="FS21" s="402">
        <v>106.3</v>
      </c>
      <c r="FT21" s="402">
        <v>110.41591</v>
      </c>
      <c r="FU21" s="402">
        <v>110.41591</v>
      </c>
      <c r="FV21" s="402">
        <v>-4.1159099999999995</v>
      </c>
      <c r="FW21" s="402">
        <v>6.9</v>
      </c>
      <c r="FX21" s="402">
        <v>3.8466300000000002</v>
      </c>
      <c r="FY21" s="402">
        <v>3.8466300000000002</v>
      </c>
      <c r="FZ21" s="402">
        <v>3.0533700000000001</v>
      </c>
      <c r="GA21" s="402"/>
      <c r="GB21" s="402"/>
      <c r="GC21" s="402"/>
      <c r="GD21" s="402">
        <v>0</v>
      </c>
      <c r="GE21" s="402">
        <v>18</v>
      </c>
      <c r="GF21" s="402">
        <v>21.477250000000002</v>
      </c>
      <c r="GG21" s="402">
        <v>21.477250000000002</v>
      </c>
      <c r="GH21" s="402">
        <v>-3.4772500000000015</v>
      </c>
      <c r="GI21" s="402">
        <v>100.2</v>
      </c>
      <c r="GJ21" s="402">
        <v>110</v>
      </c>
      <c r="GK21" s="402">
        <v>63.415900000000001</v>
      </c>
      <c r="GL21" s="402">
        <v>36.784100000000002</v>
      </c>
      <c r="GM21" s="402"/>
      <c r="GN21" s="402"/>
      <c r="GO21" s="402"/>
      <c r="GP21" s="402">
        <v>0</v>
      </c>
      <c r="GQ21" s="402"/>
      <c r="GR21" s="402"/>
      <c r="GS21" s="402"/>
      <c r="GT21" s="402">
        <v>0</v>
      </c>
      <c r="GU21" s="402"/>
      <c r="GV21" s="402"/>
      <c r="GW21" s="402"/>
      <c r="GX21" s="402">
        <v>0</v>
      </c>
      <c r="GY21" s="402"/>
      <c r="GZ21" s="402"/>
      <c r="HA21" s="402"/>
      <c r="HB21" s="402">
        <v>0</v>
      </c>
      <c r="HC21" s="402"/>
      <c r="HD21" s="402"/>
      <c r="HE21" s="402"/>
      <c r="HF21" s="402">
        <v>0</v>
      </c>
      <c r="HG21" s="402">
        <v>171.2</v>
      </c>
      <c r="HH21" s="402">
        <v>178.52956</v>
      </c>
      <c r="HI21" s="402">
        <v>178.52956</v>
      </c>
      <c r="HJ21" s="402">
        <v>-7.329560000000015</v>
      </c>
      <c r="HK21" s="402">
        <v>170.3</v>
      </c>
      <c r="HL21" s="402">
        <v>178.52956</v>
      </c>
      <c r="HM21" s="402">
        <v>178.52956</v>
      </c>
      <c r="HN21" s="402">
        <v>-8.2295599999999922</v>
      </c>
      <c r="HO21" s="402">
        <v>189.1</v>
      </c>
      <c r="HP21" s="402">
        <v>178.52956</v>
      </c>
      <c r="HQ21" s="402">
        <v>178.52956</v>
      </c>
      <c r="HR21" s="402">
        <v>10.570439999999991</v>
      </c>
      <c r="HS21" s="402"/>
      <c r="HT21" s="402"/>
      <c r="HU21" s="402"/>
      <c r="HV21" s="402">
        <v>0</v>
      </c>
      <c r="HW21" s="402"/>
      <c r="HX21" s="402"/>
      <c r="HY21" s="402"/>
      <c r="HZ21" s="402">
        <v>0</v>
      </c>
      <c r="IA21" s="402"/>
      <c r="IB21" s="402"/>
      <c r="IC21" s="402"/>
      <c r="ID21" s="402">
        <v>0</v>
      </c>
      <c r="IE21" s="402">
        <v>269.5</v>
      </c>
      <c r="IF21" s="402">
        <v>267.79433</v>
      </c>
      <c r="IG21" s="402">
        <v>267.79433</v>
      </c>
      <c r="IH21" s="402">
        <v>1.7056699999999978</v>
      </c>
      <c r="II21" s="402">
        <v>74.599999999999994</v>
      </c>
      <c r="IJ21" s="402">
        <v>69.971130000000002</v>
      </c>
      <c r="IK21" s="402">
        <v>69.971130000000002</v>
      </c>
      <c r="IL21" s="402">
        <v>4.628869999999992</v>
      </c>
      <c r="IM21" s="402">
        <v>36</v>
      </c>
      <c r="IN21" s="402">
        <v>34.985570000000003</v>
      </c>
      <c r="IO21" s="402">
        <v>34.985570000000003</v>
      </c>
      <c r="IP21" s="402">
        <v>1.0144299999999973</v>
      </c>
      <c r="IQ21" s="402">
        <v>0</v>
      </c>
      <c r="IR21" s="402">
        <v>0.23200000000000001</v>
      </c>
      <c r="IS21" s="402">
        <v>0.23200000000000001</v>
      </c>
      <c r="IT21" s="402">
        <v>-0.23200000000000001</v>
      </c>
      <c r="IU21" s="402">
        <v>26.6</v>
      </c>
      <c r="IV21" s="402">
        <v>18.46</v>
      </c>
      <c r="IW21" s="402">
        <v>18.46</v>
      </c>
      <c r="IX21" s="402">
        <v>8.14</v>
      </c>
      <c r="IY21" s="402">
        <v>25.8</v>
      </c>
      <c r="IZ21" s="402">
        <v>19.16</v>
      </c>
      <c r="JA21" s="402">
        <v>19.16</v>
      </c>
      <c r="JB21" s="402">
        <v>6.6400000000000006</v>
      </c>
      <c r="JC21" s="402">
        <v>2.2000000000000002</v>
      </c>
      <c r="JD21" s="402">
        <v>2.69</v>
      </c>
      <c r="JE21" s="402">
        <v>2.69</v>
      </c>
      <c r="JF21" s="402">
        <v>-0.48999999999999977</v>
      </c>
      <c r="JG21" s="402">
        <v>2.5</v>
      </c>
      <c r="JH21" s="402">
        <v>0.55000000000000004</v>
      </c>
      <c r="JI21" s="402">
        <v>0.55000000000000004</v>
      </c>
      <c r="JJ21" s="402">
        <v>1.95</v>
      </c>
      <c r="JK21" s="402">
        <v>6.9</v>
      </c>
      <c r="JL21" s="402">
        <v>6.8787000000000003</v>
      </c>
      <c r="JM21" s="402">
        <v>6.8787000000000003</v>
      </c>
      <c r="JN21" s="402">
        <v>2.1300000000000097E-2</v>
      </c>
      <c r="JO21" s="402">
        <v>9.9</v>
      </c>
      <c r="JP21" s="402">
        <v>15.021509999999999</v>
      </c>
      <c r="JQ21" s="402">
        <v>8.1736000000000004</v>
      </c>
      <c r="JR21" s="402">
        <v>1.7263999999999999</v>
      </c>
      <c r="JS21" s="402">
        <v>54.8</v>
      </c>
      <c r="JT21" s="402">
        <v>69.652439999999999</v>
      </c>
      <c r="JU21" s="402">
        <v>59.451259999999998</v>
      </c>
      <c r="JV21" s="402">
        <v>-4.6512600000000006</v>
      </c>
      <c r="JW21" s="402"/>
      <c r="JX21" s="402"/>
      <c r="JY21" s="402"/>
      <c r="JZ21" s="402">
        <v>0</v>
      </c>
      <c r="KA21" s="402"/>
      <c r="KB21" s="402"/>
      <c r="KC21" s="402"/>
      <c r="KD21" s="402">
        <v>0</v>
      </c>
      <c r="KE21" s="402"/>
      <c r="KF21" s="402"/>
      <c r="KG21" s="402"/>
      <c r="KH21" s="402">
        <v>0</v>
      </c>
      <c r="KI21" s="402"/>
      <c r="KJ21" s="402"/>
      <c r="KK21" s="402"/>
      <c r="KL21" s="402">
        <v>0</v>
      </c>
      <c r="KM21" s="402">
        <v>46.1</v>
      </c>
      <c r="KN21" s="402">
        <v>81.083079999999995</v>
      </c>
      <c r="KO21" s="402">
        <v>48.868029999999997</v>
      </c>
      <c r="KP21" s="402">
        <v>-2.768029999999996</v>
      </c>
      <c r="KQ21" s="402"/>
      <c r="KR21" s="402"/>
      <c r="KS21" s="402"/>
      <c r="KT21" s="402">
        <v>0</v>
      </c>
      <c r="KU21" s="402">
        <v>182.7</v>
      </c>
      <c r="KV21" s="402">
        <v>194.44479000000001</v>
      </c>
      <c r="KW21" s="402">
        <v>194.44479000000001</v>
      </c>
      <c r="KX21" s="402">
        <v>-11.744790000000023</v>
      </c>
      <c r="KY21" s="402">
        <v>198.4</v>
      </c>
      <c r="KZ21" s="402">
        <v>194.44479000000001</v>
      </c>
      <c r="LA21" s="402">
        <v>194.44479000000001</v>
      </c>
      <c r="LB21" s="402">
        <v>3.9552099999999939</v>
      </c>
      <c r="LC21" s="402">
        <v>203.9</v>
      </c>
      <c r="LD21" s="402">
        <v>194.44479000000001</v>
      </c>
      <c r="LE21" s="402">
        <v>194.44479000000001</v>
      </c>
      <c r="LF21" s="402">
        <v>9.4552099999999939</v>
      </c>
      <c r="LG21" s="402">
        <v>294.5</v>
      </c>
      <c r="LH21" s="402">
        <v>291.66717999999997</v>
      </c>
      <c r="LI21" s="402">
        <v>291.66717999999997</v>
      </c>
      <c r="LJ21" s="402">
        <v>2.8328200000000265</v>
      </c>
      <c r="LK21" s="402">
        <v>204.7</v>
      </c>
      <c r="LL21" s="402">
        <v>209.70738</v>
      </c>
      <c r="LM21" s="402">
        <v>209.70738</v>
      </c>
      <c r="LN21" s="402">
        <v>-5.0073800000000119</v>
      </c>
      <c r="LO21" s="402">
        <v>106.1</v>
      </c>
      <c r="LP21" s="402">
        <v>104.85369</v>
      </c>
      <c r="LQ21" s="402">
        <v>104.85369</v>
      </c>
      <c r="LR21" s="402">
        <v>1.246309999999994</v>
      </c>
      <c r="LS21" s="402">
        <v>138.4</v>
      </c>
      <c r="LT21" s="402">
        <v>152.74409</v>
      </c>
      <c r="LU21" s="402">
        <v>154.50013999999999</v>
      </c>
      <c r="LV21" s="402">
        <v>-16.100139999999982</v>
      </c>
      <c r="LW21" s="402">
        <v>3.4</v>
      </c>
      <c r="LX21" s="402">
        <v>3.2402199999999999</v>
      </c>
      <c r="LY21" s="402">
        <v>3.2402199999999999</v>
      </c>
      <c r="LZ21" s="402">
        <v>0.15978000000000003</v>
      </c>
      <c r="MA21" s="402">
        <v>182.6</v>
      </c>
      <c r="MB21" s="402">
        <v>170</v>
      </c>
      <c r="MC21" s="402">
        <v>185.73103</v>
      </c>
      <c r="MD21" s="402">
        <v>-3.1310300000000097</v>
      </c>
      <c r="ME21" s="402">
        <v>182.8</v>
      </c>
      <c r="MF21" s="402">
        <v>170</v>
      </c>
      <c r="MG21" s="402">
        <v>185.73103</v>
      </c>
      <c r="MH21" s="402">
        <v>-2.9310299999999927</v>
      </c>
      <c r="MI21" s="402">
        <v>186.7</v>
      </c>
      <c r="MJ21" s="402">
        <v>217.19309000000001</v>
      </c>
      <c r="MK21" s="402">
        <v>185.73103</v>
      </c>
      <c r="ML21" s="402">
        <v>0.96896999999998457</v>
      </c>
      <c r="MM21" s="402">
        <v>186.8</v>
      </c>
      <c r="MN21" s="402">
        <v>189.51328000000001</v>
      </c>
      <c r="MO21" s="402">
        <v>189.51328000000001</v>
      </c>
      <c r="MP21" s="402">
        <v>-2.7132799999999975</v>
      </c>
      <c r="MQ21" s="402">
        <v>101.1</v>
      </c>
      <c r="MR21" s="402">
        <v>94.756640000000004</v>
      </c>
      <c r="MS21" s="402">
        <v>94.756640000000004</v>
      </c>
      <c r="MT21" s="402">
        <v>6.3433599999999899</v>
      </c>
      <c r="MU21" s="402"/>
      <c r="MV21" s="402"/>
      <c r="MW21" s="402"/>
      <c r="MX21" s="402">
        <v>0</v>
      </c>
      <c r="MY21" s="402"/>
      <c r="MZ21" s="402"/>
      <c r="NA21" s="402"/>
      <c r="NB21" s="402">
        <v>0</v>
      </c>
      <c r="NC21" s="402"/>
      <c r="ND21" s="402"/>
      <c r="NE21" s="402"/>
      <c r="NF21" s="402">
        <v>0</v>
      </c>
      <c r="NG21" s="402"/>
      <c r="NH21" s="402"/>
      <c r="NI21" s="402"/>
      <c r="NJ21" s="402">
        <v>0</v>
      </c>
      <c r="NK21" s="402"/>
      <c r="NL21" s="402"/>
      <c r="NM21" s="402"/>
      <c r="NN21" s="402">
        <v>0</v>
      </c>
      <c r="NO21" s="402"/>
      <c r="NP21" s="402"/>
      <c r="NQ21" s="402"/>
      <c r="NR21" s="402">
        <v>0</v>
      </c>
      <c r="NS21" s="402"/>
      <c r="NT21" s="402"/>
      <c r="NU21" s="402"/>
      <c r="NV21" s="402">
        <v>0</v>
      </c>
      <c r="NW21" s="402">
        <v>73.8</v>
      </c>
      <c r="NX21" s="402">
        <v>0</v>
      </c>
      <c r="NY21" s="402">
        <v>107.0147</v>
      </c>
      <c r="NZ21" s="402">
        <v>-33.214700000000008</v>
      </c>
      <c r="OA21" s="402">
        <v>0</v>
      </c>
      <c r="OB21" s="402">
        <v>23.392499999999998</v>
      </c>
      <c r="OC21" s="402">
        <v>0</v>
      </c>
      <c r="OD21" s="402">
        <v>0</v>
      </c>
      <c r="OE21" s="402">
        <v>15.8</v>
      </c>
      <c r="OF21" s="402">
        <v>15.73725</v>
      </c>
      <c r="OG21" s="402">
        <v>15.91408</v>
      </c>
      <c r="OH21" s="402">
        <v>-0.11407999999999952</v>
      </c>
      <c r="OI21" s="402">
        <v>57</v>
      </c>
      <c r="OJ21" s="402">
        <v>60.427019999999999</v>
      </c>
      <c r="OK21" s="402">
        <v>60.427019999999999</v>
      </c>
      <c r="OL21" s="402">
        <v>-3.4270199999999988</v>
      </c>
      <c r="OM21" s="402">
        <v>6.5</v>
      </c>
      <c r="ON21" s="402">
        <v>6.39</v>
      </c>
      <c r="OO21" s="402">
        <v>6.39</v>
      </c>
      <c r="OP21" s="402">
        <v>0.11000000000000032</v>
      </c>
      <c r="OQ21" s="402">
        <v>0</v>
      </c>
      <c r="OR21" s="402">
        <v>0</v>
      </c>
      <c r="OS21" s="402"/>
      <c r="OT21" s="402">
        <v>0</v>
      </c>
      <c r="OU21" s="402"/>
      <c r="OV21" s="402"/>
      <c r="OW21" s="402"/>
      <c r="OX21" s="402">
        <v>0</v>
      </c>
      <c r="OY21" s="402"/>
      <c r="OZ21" s="402"/>
      <c r="PA21" s="402"/>
      <c r="PB21" s="402">
        <v>0</v>
      </c>
      <c r="PC21" s="402">
        <v>29.5</v>
      </c>
      <c r="PD21" s="402">
        <v>30</v>
      </c>
      <c r="PE21" s="402">
        <v>30</v>
      </c>
      <c r="PF21" s="402">
        <v>-0.5</v>
      </c>
      <c r="PG21" s="402"/>
      <c r="PH21" s="402"/>
      <c r="PI21" s="402"/>
      <c r="PJ21" s="402">
        <v>0</v>
      </c>
      <c r="PK21" s="402">
        <v>15.7</v>
      </c>
      <c r="PL21" s="402">
        <v>13</v>
      </c>
      <c r="PM21" s="402">
        <v>13</v>
      </c>
      <c r="PN21" s="402">
        <v>2.6999999999999993</v>
      </c>
      <c r="PO21" s="402">
        <v>13.4</v>
      </c>
      <c r="PP21" s="402">
        <v>15</v>
      </c>
      <c r="PQ21" s="402">
        <v>15</v>
      </c>
      <c r="PR21" s="402">
        <v>-1.5999999999999996</v>
      </c>
      <c r="PS21" s="402">
        <v>3</v>
      </c>
      <c r="PT21" s="402">
        <v>2.7989999999999999</v>
      </c>
      <c r="PU21" s="402">
        <v>2.7989999999999999</v>
      </c>
      <c r="PV21" s="402">
        <v>0.20100000000000007</v>
      </c>
      <c r="PW21" s="402">
        <v>1.6</v>
      </c>
      <c r="PX21" s="402">
        <v>1.4</v>
      </c>
      <c r="PY21" s="402">
        <v>1.4</v>
      </c>
      <c r="PZ21" s="402">
        <v>0.20000000000000018</v>
      </c>
      <c r="QA21" s="402">
        <v>1.1000000000000001</v>
      </c>
      <c r="QB21" s="402">
        <v>1.2</v>
      </c>
      <c r="QC21" s="402">
        <v>1.2</v>
      </c>
      <c r="QD21" s="402">
        <v>-9.9999999999999867E-2</v>
      </c>
      <c r="QE21" s="402">
        <v>2.1</v>
      </c>
      <c r="QF21" s="402">
        <v>2.2000000000000002</v>
      </c>
      <c r="QG21" s="402">
        <v>2.2000000000000002</v>
      </c>
      <c r="QH21" s="402">
        <v>-0.10000000000000009</v>
      </c>
      <c r="QI21" s="402">
        <v>8.1</v>
      </c>
      <c r="QJ21" s="402">
        <v>7.2</v>
      </c>
      <c r="QK21" s="402">
        <v>7.2</v>
      </c>
      <c r="QL21" s="402">
        <v>0.89999999999999947</v>
      </c>
      <c r="QM21" s="402">
        <v>12</v>
      </c>
      <c r="QN21" s="402">
        <v>11.143700000000001</v>
      </c>
      <c r="QO21" s="402">
        <v>11.143700000000001</v>
      </c>
      <c r="QP21" s="402">
        <v>0.85629999999999917</v>
      </c>
      <c r="QQ21" s="402">
        <v>7.4</v>
      </c>
      <c r="QR21" s="402">
        <v>8</v>
      </c>
      <c r="QS21" s="402">
        <v>8</v>
      </c>
      <c r="QT21" s="402">
        <v>-0.59999999999999964</v>
      </c>
      <c r="QU21" s="402">
        <v>11.1</v>
      </c>
      <c r="QV21" s="402">
        <v>10.752689999999999</v>
      </c>
      <c r="QW21" s="402">
        <v>10.752689999999999</v>
      </c>
      <c r="QX21" s="402">
        <v>0.34731000000000023</v>
      </c>
      <c r="QY21" s="402">
        <v>5.9</v>
      </c>
      <c r="QZ21" s="402">
        <v>6.4</v>
      </c>
      <c r="RA21" s="402">
        <v>6.4</v>
      </c>
      <c r="RB21" s="402">
        <v>-0.5</v>
      </c>
      <c r="RC21" s="402">
        <v>18.399999999999999</v>
      </c>
      <c r="RD21" s="402">
        <v>16.617789999999999</v>
      </c>
      <c r="RE21" s="402">
        <v>16.617789999999999</v>
      </c>
      <c r="RF21" s="402">
        <v>1.7822099999999992</v>
      </c>
      <c r="RG21" s="402">
        <v>3.7</v>
      </c>
      <c r="RH21" s="402">
        <v>3.6</v>
      </c>
      <c r="RI21" s="402">
        <v>3.6</v>
      </c>
      <c r="RJ21" s="402">
        <v>0.10000000000000009</v>
      </c>
      <c r="RK21" s="402">
        <v>5.2</v>
      </c>
      <c r="RL21" s="402">
        <v>6</v>
      </c>
      <c r="RM21" s="402">
        <v>6</v>
      </c>
      <c r="RN21" s="402">
        <v>-0.79999999999999982</v>
      </c>
      <c r="RO21" s="402">
        <v>3.2</v>
      </c>
      <c r="RP21" s="402">
        <v>2.8</v>
      </c>
      <c r="RQ21" s="402">
        <v>2.8</v>
      </c>
      <c r="RR21" s="402">
        <v>0.40000000000000036</v>
      </c>
      <c r="RS21" s="402">
        <v>0.9</v>
      </c>
      <c r="RT21" s="402">
        <v>1.5</v>
      </c>
      <c r="RU21" s="402">
        <v>1.5</v>
      </c>
      <c r="RV21" s="402">
        <v>-0.6</v>
      </c>
      <c r="RW21" s="402">
        <v>3.5</v>
      </c>
      <c r="RX21" s="402">
        <v>5.6</v>
      </c>
      <c r="RY21" s="402">
        <v>5.6</v>
      </c>
      <c r="RZ21" s="402">
        <v>-2.0999999999999996</v>
      </c>
      <c r="SA21" s="402">
        <v>3.5</v>
      </c>
      <c r="SB21" s="402">
        <v>5</v>
      </c>
      <c r="SC21" s="402">
        <v>5</v>
      </c>
      <c r="SD21" s="402">
        <v>-1.5</v>
      </c>
      <c r="SE21" s="402">
        <v>4.5999999999999996</v>
      </c>
      <c r="SF21" s="402">
        <v>5.5</v>
      </c>
      <c r="SG21" s="402">
        <v>5.5</v>
      </c>
      <c r="SH21" s="402">
        <v>-0.90000000000000036</v>
      </c>
      <c r="SI21" s="402">
        <v>4.8</v>
      </c>
      <c r="SJ21" s="402">
        <v>5.7</v>
      </c>
      <c r="SK21" s="402">
        <v>5.7</v>
      </c>
      <c r="SL21" s="402">
        <v>-0.90000000000000036</v>
      </c>
      <c r="SM21" s="402">
        <v>3.5</v>
      </c>
      <c r="SN21" s="402">
        <v>3.5</v>
      </c>
      <c r="SO21" s="402">
        <v>3.5</v>
      </c>
      <c r="SP21" s="402">
        <v>0</v>
      </c>
      <c r="SQ21" s="402">
        <v>2.6</v>
      </c>
      <c r="SR21" s="402">
        <v>2.5</v>
      </c>
      <c r="SS21" s="402">
        <v>2.5</v>
      </c>
      <c r="ST21" s="402">
        <v>0.10000000000000009</v>
      </c>
      <c r="SU21" s="402">
        <v>10</v>
      </c>
      <c r="SV21" s="402">
        <v>10</v>
      </c>
      <c r="SW21" s="402">
        <v>10</v>
      </c>
      <c r="SX21" s="402">
        <v>0</v>
      </c>
      <c r="SY21" s="402">
        <v>19.399999999999999</v>
      </c>
      <c r="SZ21" s="402">
        <v>12.218959999999999</v>
      </c>
      <c r="TA21" s="402">
        <v>12.218959999999999</v>
      </c>
      <c r="TB21" s="402">
        <v>7.1810399999999994</v>
      </c>
      <c r="TC21" s="402">
        <v>16.899999999999999</v>
      </c>
      <c r="TD21" s="402">
        <v>16.813289999999999</v>
      </c>
      <c r="TE21" s="402">
        <v>16.813289999999999</v>
      </c>
      <c r="TF21" s="402">
        <v>8.6710000000000065E-2</v>
      </c>
      <c r="TG21" s="402">
        <v>20.5</v>
      </c>
      <c r="TH21" s="402">
        <v>19.550339999999998</v>
      </c>
      <c r="TI21" s="402">
        <v>19.550339999999998</v>
      </c>
      <c r="TJ21" s="402">
        <v>0.9496600000000015</v>
      </c>
      <c r="TK21" s="402">
        <v>44.4</v>
      </c>
      <c r="TL21" s="402">
        <v>37.57996</v>
      </c>
      <c r="TM21" s="402">
        <v>37.57996</v>
      </c>
      <c r="TN21" s="402">
        <v>6.8200399999999988</v>
      </c>
      <c r="TO21" s="402">
        <v>0</v>
      </c>
      <c r="TP21" s="402">
        <v>5.4478900000000001</v>
      </c>
      <c r="TQ21" s="402">
        <v>0</v>
      </c>
      <c r="TR21" s="402">
        <v>0</v>
      </c>
      <c r="TS21" s="402">
        <v>8.3800000000000008</v>
      </c>
      <c r="TT21" s="402">
        <v>8.33</v>
      </c>
      <c r="TU21" s="402">
        <v>8.33</v>
      </c>
      <c r="TV21" s="402">
        <v>5.0000000000000711E-2</v>
      </c>
      <c r="TW21" s="402">
        <v>10.5</v>
      </c>
      <c r="TX21" s="402">
        <v>9.6</v>
      </c>
      <c r="TY21" s="402">
        <v>9.6</v>
      </c>
      <c r="TZ21" s="402">
        <v>0.90000000000000036</v>
      </c>
      <c r="UA21" s="402">
        <v>14.6</v>
      </c>
      <c r="UB21" s="402">
        <v>10.752689999999999</v>
      </c>
      <c r="UC21" s="402">
        <v>10.752689999999999</v>
      </c>
      <c r="UD21" s="402">
        <v>3.8473100000000002</v>
      </c>
      <c r="UE21" s="402">
        <v>17</v>
      </c>
      <c r="UF21" s="402">
        <v>15.640269999999999</v>
      </c>
      <c r="UG21" s="402">
        <v>15.640269999999999</v>
      </c>
      <c r="UH21" s="402">
        <v>1.3597300000000008</v>
      </c>
      <c r="UI21" s="402">
        <v>5.2</v>
      </c>
      <c r="UJ21" s="402">
        <v>7</v>
      </c>
      <c r="UK21" s="402">
        <v>7</v>
      </c>
      <c r="UL21" s="402">
        <v>-1.7999999999999998</v>
      </c>
      <c r="UM21" s="402">
        <v>10</v>
      </c>
      <c r="UN21" s="402">
        <v>9</v>
      </c>
      <c r="UO21" s="402">
        <v>9</v>
      </c>
      <c r="UP21" s="402">
        <v>1</v>
      </c>
      <c r="UQ21" s="402">
        <v>0.6</v>
      </c>
      <c r="UR21" s="402">
        <v>0.54</v>
      </c>
      <c r="US21" s="402">
        <v>0.54</v>
      </c>
      <c r="UT21" s="402">
        <v>5.9999999999999942E-2</v>
      </c>
      <c r="UU21" s="402">
        <v>1.2</v>
      </c>
      <c r="UV21" s="402">
        <v>1.05</v>
      </c>
      <c r="UW21" s="402">
        <v>1.05</v>
      </c>
      <c r="UX21" s="402">
        <v>0.14999999999999991</v>
      </c>
      <c r="UY21" s="402">
        <v>0</v>
      </c>
      <c r="UZ21" s="402">
        <v>7.5999999999999998E-2</v>
      </c>
      <c r="VA21" s="402">
        <v>7.5999999999999998E-2</v>
      </c>
      <c r="VB21" s="402">
        <v>-7.5999999999999998E-2</v>
      </c>
      <c r="VC21" s="402">
        <v>0</v>
      </c>
      <c r="VD21" s="402">
        <v>9.6000000000000002E-2</v>
      </c>
      <c r="VE21" s="402">
        <v>9.6000000000000002E-2</v>
      </c>
      <c r="VF21" s="402">
        <v>-9.6000000000000002E-2</v>
      </c>
      <c r="VG21" s="402">
        <v>0</v>
      </c>
      <c r="VH21" s="402">
        <v>2.7E-2</v>
      </c>
      <c r="VI21" s="402">
        <v>2.7E-2</v>
      </c>
      <c r="VJ21" s="402">
        <v>-2.7E-2</v>
      </c>
      <c r="VK21" s="402">
        <v>0</v>
      </c>
      <c r="VL21" s="402">
        <v>0.114</v>
      </c>
      <c r="VM21" s="402">
        <v>0.114</v>
      </c>
      <c r="VN21" s="402">
        <v>-0.114</v>
      </c>
      <c r="VO21" s="402">
        <v>0.1</v>
      </c>
      <c r="VP21" s="402">
        <v>0.10100000000000001</v>
      </c>
      <c r="VQ21" s="402">
        <v>0.10100000000000001</v>
      </c>
      <c r="VR21" s="402">
        <v>-1.0000000000000009E-3</v>
      </c>
      <c r="VS21" s="402">
        <v>0</v>
      </c>
      <c r="VT21" s="402">
        <v>0</v>
      </c>
      <c r="VU21" s="402">
        <v>0</v>
      </c>
      <c r="VV21" s="402">
        <v>0</v>
      </c>
      <c r="VW21" s="402">
        <v>20.2</v>
      </c>
      <c r="VX21" s="402">
        <v>11.992000000000001</v>
      </c>
      <c r="VY21" s="402">
        <v>11.992000000000001</v>
      </c>
      <c r="VZ21" s="402">
        <v>8.2079999999999984</v>
      </c>
      <c r="WA21" s="402">
        <v>51.3</v>
      </c>
      <c r="WB21" s="402">
        <v>10.45</v>
      </c>
      <c r="WC21" s="402">
        <v>32.158000000000001</v>
      </c>
      <c r="WD21" s="402">
        <v>19.141999999999996</v>
      </c>
      <c r="WE21" s="402">
        <v>8.8000000000000007</v>
      </c>
      <c r="WF21" s="402"/>
      <c r="WG21" s="402">
        <v>7.6479999999999997</v>
      </c>
      <c r="WH21" s="402">
        <v>1.152000000000001</v>
      </c>
      <c r="WI21" s="402">
        <v>13.6</v>
      </c>
      <c r="WJ21" s="402"/>
      <c r="WK21" s="402">
        <v>11.807</v>
      </c>
      <c r="WL21" s="402">
        <v>1.7929999999999993</v>
      </c>
      <c r="WM21" s="402">
        <v>19.7</v>
      </c>
      <c r="WN21" s="402">
        <v>19.562000000000001</v>
      </c>
      <c r="WO21" s="402">
        <v>19.562000000000001</v>
      </c>
      <c r="WP21" s="402">
        <v>0.13799999999999812</v>
      </c>
      <c r="WQ21" s="402">
        <v>22.1</v>
      </c>
      <c r="WR21" s="402"/>
      <c r="WS21" s="402">
        <v>10.103999999999999</v>
      </c>
      <c r="WT21" s="402">
        <v>11.996000000000002</v>
      </c>
      <c r="XB21" s="403">
        <v>0.20833333333333334</v>
      </c>
      <c r="XC21" s="402">
        <v>6057.05</v>
      </c>
      <c r="XD21" s="402">
        <v>6061.4054499999993</v>
      </c>
      <c r="XE21" s="402">
        <v>-4.3554499999991094</v>
      </c>
      <c r="XF21" s="402">
        <v>6057.0500000000011</v>
      </c>
      <c r="XG21" s="402">
        <v>6061.4054499999993</v>
      </c>
      <c r="XH21" s="402">
        <v>-4.3554499999981999</v>
      </c>
      <c r="XI21" s="379">
        <f t="shared" si="0"/>
        <v>0.20833333333333334</v>
      </c>
    </row>
    <row r="22" spans="2:633" ht="15" customHeight="1" x14ac:dyDescent="0.2">
      <c r="B22" s="71">
        <v>0.22916666666666666</v>
      </c>
      <c r="C22" s="402">
        <v>400.9</v>
      </c>
      <c r="D22" s="402">
        <v>525.56637999999998</v>
      </c>
      <c r="E22" s="402">
        <v>413.73271</v>
      </c>
      <c r="F22" s="402">
        <v>-12.83271000000002</v>
      </c>
      <c r="G22" s="402">
        <v>125.2</v>
      </c>
      <c r="H22" s="402">
        <v>167.47628</v>
      </c>
      <c r="I22" s="402">
        <v>131.83951999999999</v>
      </c>
      <c r="J22" s="402">
        <v>-6.6395199999999903</v>
      </c>
      <c r="K22" s="402"/>
      <c r="L22" s="402"/>
      <c r="M22" s="402"/>
      <c r="N22" s="402">
        <v>0</v>
      </c>
      <c r="O22" s="402">
        <v>64.8</v>
      </c>
      <c r="P22" s="402">
        <v>20.470829999999999</v>
      </c>
      <c r="Q22" s="402">
        <v>20.470829999999999</v>
      </c>
      <c r="R22" s="402">
        <v>44.329169999999998</v>
      </c>
      <c r="S22" s="402">
        <v>80.599999999999994</v>
      </c>
      <c r="T22" s="402">
        <v>79.88946</v>
      </c>
      <c r="U22" s="402">
        <v>83.141210000000001</v>
      </c>
      <c r="V22" s="402">
        <v>-2.5412100000000066</v>
      </c>
      <c r="W22" s="402">
        <v>61.9</v>
      </c>
      <c r="X22" s="402">
        <v>65.984009999999998</v>
      </c>
      <c r="Y22" s="402">
        <v>66.802269999999993</v>
      </c>
      <c r="Z22" s="402">
        <v>-4.9022699999999944</v>
      </c>
      <c r="AA22" s="402">
        <v>62.9</v>
      </c>
      <c r="AB22" s="402">
        <v>67.593350000000001</v>
      </c>
      <c r="AC22" s="402">
        <v>67.593350000000001</v>
      </c>
      <c r="AD22" s="402">
        <v>-4.6933500000000024</v>
      </c>
      <c r="AE22" s="402">
        <v>30.4</v>
      </c>
      <c r="AF22" s="402">
        <v>27.49391</v>
      </c>
      <c r="AG22" s="402">
        <v>27.834849999999999</v>
      </c>
      <c r="AH22" s="402">
        <v>2.5651499999999992</v>
      </c>
      <c r="AI22" s="402">
        <v>0.6</v>
      </c>
      <c r="AJ22" s="402">
        <v>0.6</v>
      </c>
      <c r="AK22" s="402">
        <v>0.6</v>
      </c>
      <c r="AL22" s="402">
        <v>0</v>
      </c>
      <c r="AM22" s="402"/>
      <c r="AN22" s="402"/>
      <c r="AO22" s="402"/>
      <c r="AP22" s="402">
        <v>0</v>
      </c>
      <c r="AQ22" s="402"/>
      <c r="AR22" s="402"/>
      <c r="AS22" s="402">
        <v>0</v>
      </c>
      <c r="AT22" s="402">
        <v>0</v>
      </c>
      <c r="AU22" s="402"/>
      <c r="AV22" s="402"/>
      <c r="AW22" s="402"/>
      <c r="AX22" s="402">
        <v>0</v>
      </c>
      <c r="AY22" s="402"/>
      <c r="AZ22" s="402"/>
      <c r="BA22" s="402"/>
      <c r="BB22" s="402">
        <v>0</v>
      </c>
      <c r="BC22" s="402">
        <v>145.30000000000001</v>
      </c>
      <c r="BD22" s="402">
        <v>149.11167</v>
      </c>
      <c r="BE22" s="402">
        <v>149.11167</v>
      </c>
      <c r="BF22" s="402">
        <v>-3.8116699999999923</v>
      </c>
      <c r="BG22" s="402">
        <v>147.6</v>
      </c>
      <c r="BH22" s="402">
        <v>149.11167</v>
      </c>
      <c r="BI22" s="402">
        <v>149.11167</v>
      </c>
      <c r="BJ22" s="402">
        <v>-1.5116700000000094</v>
      </c>
      <c r="BK22" s="402">
        <v>147.80000000000001</v>
      </c>
      <c r="BL22" s="402">
        <v>149.11167</v>
      </c>
      <c r="BM22" s="402">
        <v>149.11167</v>
      </c>
      <c r="BN22" s="402">
        <v>-1.3116699999999923</v>
      </c>
      <c r="BO22" s="402">
        <v>1.7</v>
      </c>
      <c r="BP22" s="402">
        <v>5</v>
      </c>
      <c r="BQ22" s="402">
        <v>5</v>
      </c>
      <c r="BR22" s="402">
        <v>-3.3</v>
      </c>
      <c r="BS22" s="402">
        <v>1.4</v>
      </c>
      <c r="BT22" s="402">
        <v>4.2370000000000001</v>
      </c>
      <c r="BU22" s="402">
        <v>4.2370000000000001</v>
      </c>
      <c r="BV22" s="402">
        <v>-2.8370000000000002</v>
      </c>
      <c r="BW22" s="402">
        <v>111.4</v>
      </c>
      <c r="BX22" s="402">
        <v>6</v>
      </c>
      <c r="BY22" s="402">
        <v>33</v>
      </c>
      <c r="BZ22" s="402">
        <v>78.400000000000006</v>
      </c>
      <c r="CA22" s="402">
        <v>72.900000000000006</v>
      </c>
      <c r="CB22" s="402">
        <v>73.019549999999995</v>
      </c>
      <c r="CC22" s="402">
        <v>73.019549999999995</v>
      </c>
      <c r="CD22" s="402">
        <v>-0.11954999999998961</v>
      </c>
      <c r="CE22" s="402">
        <v>28</v>
      </c>
      <c r="CF22" s="402">
        <v>16.95936</v>
      </c>
      <c r="CG22" s="402">
        <v>16.95936</v>
      </c>
      <c r="CH22" s="402">
        <v>11.04064</v>
      </c>
      <c r="CI22" s="402">
        <v>80.781999999999996</v>
      </c>
      <c r="CJ22" s="402">
        <v>61.412489999999998</v>
      </c>
      <c r="CK22" s="402">
        <v>20.470829999999999</v>
      </c>
      <c r="CL22" s="402">
        <v>60.311169999999997</v>
      </c>
      <c r="CM22" s="402">
        <v>105.68</v>
      </c>
      <c r="CN22" s="402">
        <v>98</v>
      </c>
      <c r="CO22" s="402">
        <v>98</v>
      </c>
      <c r="CP22" s="402">
        <v>7.6800000000000068</v>
      </c>
      <c r="CQ22" s="402">
        <v>21.806000000000001</v>
      </c>
      <c r="CR22" s="402">
        <v>16</v>
      </c>
      <c r="CS22" s="402">
        <v>16</v>
      </c>
      <c r="CT22" s="402">
        <v>5.8060000000000009</v>
      </c>
      <c r="CU22" s="402">
        <v>8.1</v>
      </c>
      <c r="CV22" s="402">
        <v>3.8533499999999998</v>
      </c>
      <c r="CW22" s="402">
        <v>3.8533499999999998</v>
      </c>
      <c r="CX22" s="402">
        <v>4.2466499999999998</v>
      </c>
      <c r="CY22" s="402"/>
      <c r="CZ22" s="402">
        <v>4.1034499999999996</v>
      </c>
      <c r="DA22" s="402">
        <v>4.1034499999999996</v>
      </c>
      <c r="DB22" s="402">
        <v>-4.1034499999999996</v>
      </c>
      <c r="DC22" s="402">
        <v>43.32</v>
      </c>
      <c r="DD22" s="402">
        <v>43.80059</v>
      </c>
      <c r="DE22" s="402">
        <v>43.80059</v>
      </c>
      <c r="DF22" s="402">
        <v>-0.48058999999999941</v>
      </c>
      <c r="DG22" s="402">
        <v>3.3090000000000002</v>
      </c>
      <c r="DH22" s="402">
        <v>3.2822300000000002</v>
      </c>
      <c r="DI22" s="402">
        <v>3.2822300000000002</v>
      </c>
      <c r="DJ22" s="402">
        <v>2.676999999999996E-2</v>
      </c>
      <c r="DK22" s="402">
        <v>3.52</v>
      </c>
      <c r="DL22" s="402">
        <v>3.0992700000000002</v>
      </c>
      <c r="DM22" s="402">
        <v>3.0992700000000002</v>
      </c>
      <c r="DN22" s="402">
        <v>0.42072999999999983</v>
      </c>
      <c r="DO22" s="402"/>
      <c r="DP22" s="402"/>
      <c r="DQ22" s="402"/>
      <c r="DR22" s="402">
        <v>0</v>
      </c>
      <c r="DS22" s="402"/>
      <c r="DT22" s="402"/>
      <c r="DU22" s="402"/>
      <c r="DV22" s="402">
        <v>0</v>
      </c>
      <c r="DW22" s="402"/>
      <c r="DX22" s="402"/>
      <c r="DY22" s="402"/>
      <c r="DZ22" s="402">
        <v>0</v>
      </c>
      <c r="EA22" s="402"/>
      <c r="EB22" s="402"/>
      <c r="EC22" s="402"/>
      <c r="ED22" s="402">
        <v>0</v>
      </c>
      <c r="EE22" s="402"/>
      <c r="EF22" s="402"/>
      <c r="EG22" s="402"/>
      <c r="EH22" s="402">
        <v>0</v>
      </c>
      <c r="EI22" s="402"/>
      <c r="EJ22" s="402"/>
      <c r="EK22" s="402"/>
      <c r="EL22" s="402">
        <v>0</v>
      </c>
      <c r="EM22" s="402">
        <v>86.9</v>
      </c>
      <c r="EN22" s="402">
        <v>85</v>
      </c>
      <c r="EO22" s="402">
        <v>85</v>
      </c>
      <c r="EP22" s="402">
        <v>1.9000000000000057</v>
      </c>
      <c r="EQ22" s="402"/>
      <c r="ER22" s="402"/>
      <c r="ES22" s="402"/>
      <c r="ET22" s="402">
        <v>0</v>
      </c>
      <c r="EU22" s="402">
        <v>11</v>
      </c>
      <c r="EV22" s="402">
        <v>10.23541</v>
      </c>
      <c r="EW22" s="402">
        <v>67.096919999999997</v>
      </c>
      <c r="EX22" s="402">
        <v>-56.096919999999997</v>
      </c>
      <c r="EY22" s="402">
        <v>127.6</v>
      </c>
      <c r="EZ22" s="402">
        <v>126.13306</v>
      </c>
      <c r="FA22" s="402">
        <v>193.27</v>
      </c>
      <c r="FB22" s="402">
        <v>-65.670000000000016</v>
      </c>
      <c r="FC22" s="402">
        <v>9.9</v>
      </c>
      <c r="FD22" s="402">
        <v>8</v>
      </c>
      <c r="FE22" s="402">
        <v>8</v>
      </c>
      <c r="FF22" s="402">
        <v>1.9000000000000004</v>
      </c>
      <c r="FG22" s="402">
        <v>1</v>
      </c>
      <c r="FH22" s="402">
        <v>0</v>
      </c>
      <c r="FI22" s="402">
        <v>4.9640000000000004</v>
      </c>
      <c r="FJ22" s="402">
        <v>-3.9640000000000004</v>
      </c>
      <c r="FK22" s="402"/>
      <c r="FL22" s="402"/>
      <c r="FM22" s="402">
        <v>0</v>
      </c>
      <c r="FN22" s="402">
        <v>0</v>
      </c>
      <c r="FO22" s="402">
        <v>61.2</v>
      </c>
      <c r="FP22" s="402">
        <v>62</v>
      </c>
      <c r="FQ22" s="402">
        <v>88.020820000000001</v>
      </c>
      <c r="FR22" s="402">
        <v>-26.820819999999998</v>
      </c>
      <c r="FS22" s="402">
        <v>111.9</v>
      </c>
      <c r="FT22" s="402">
        <v>110.41591</v>
      </c>
      <c r="FU22" s="402">
        <v>110.41591</v>
      </c>
      <c r="FV22" s="402">
        <v>1.484090000000009</v>
      </c>
      <c r="FW22" s="402">
        <v>7.5</v>
      </c>
      <c r="FX22" s="402">
        <v>3.8466300000000002</v>
      </c>
      <c r="FY22" s="402">
        <v>3.8466300000000002</v>
      </c>
      <c r="FZ22" s="402">
        <v>3.6533699999999998</v>
      </c>
      <c r="GA22" s="402"/>
      <c r="GB22" s="402"/>
      <c r="GC22" s="402"/>
      <c r="GD22" s="402">
        <v>0</v>
      </c>
      <c r="GE22" s="402">
        <v>0</v>
      </c>
      <c r="GF22" s="402">
        <v>21.477250000000002</v>
      </c>
      <c r="GG22" s="402">
        <v>21.477250000000002</v>
      </c>
      <c r="GH22" s="402">
        <v>-21.477250000000002</v>
      </c>
      <c r="GI22" s="402">
        <v>100.5</v>
      </c>
      <c r="GJ22" s="402">
        <v>110</v>
      </c>
      <c r="GK22" s="402">
        <v>63.415900000000001</v>
      </c>
      <c r="GL22" s="402">
        <v>37.084099999999999</v>
      </c>
      <c r="GM22" s="402"/>
      <c r="GN22" s="402"/>
      <c r="GO22" s="402"/>
      <c r="GP22" s="402">
        <v>0</v>
      </c>
      <c r="GQ22" s="402"/>
      <c r="GR22" s="402"/>
      <c r="GS22" s="402"/>
      <c r="GT22" s="402">
        <v>0</v>
      </c>
      <c r="GU22" s="402"/>
      <c r="GV22" s="402"/>
      <c r="GW22" s="402"/>
      <c r="GX22" s="402">
        <v>0</v>
      </c>
      <c r="GY22" s="402"/>
      <c r="GZ22" s="402"/>
      <c r="HA22" s="402"/>
      <c r="HB22" s="402">
        <v>0</v>
      </c>
      <c r="HC22" s="402"/>
      <c r="HD22" s="402"/>
      <c r="HE22" s="402"/>
      <c r="HF22" s="402">
        <v>0</v>
      </c>
      <c r="HG22" s="402">
        <v>171.6</v>
      </c>
      <c r="HH22" s="402">
        <v>178.52956</v>
      </c>
      <c r="HI22" s="402">
        <v>178.52956</v>
      </c>
      <c r="HJ22" s="402">
        <v>-6.9295600000000093</v>
      </c>
      <c r="HK22" s="402">
        <v>170.6</v>
      </c>
      <c r="HL22" s="402">
        <v>178.52956</v>
      </c>
      <c r="HM22" s="402">
        <v>178.52956</v>
      </c>
      <c r="HN22" s="402">
        <v>-7.9295600000000093</v>
      </c>
      <c r="HO22" s="402">
        <v>190.2</v>
      </c>
      <c r="HP22" s="402">
        <v>178.52956</v>
      </c>
      <c r="HQ22" s="402">
        <v>178.52956</v>
      </c>
      <c r="HR22" s="402">
        <v>11.670439999999985</v>
      </c>
      <c r="HS22" s="402"/>
      <c r="HT22" s="402"/>
      <c r="HU22" s="402"/>
      <c r="HV22" s="402">
        <v>0</v>
      </c>
      <c r="HW22" s="402"/>
      <c r="HX22" s="402"/>
      <c r="HY22" s="402"/>
      <c r="HZ22" s="402">
        <v>0</v>
      </c>
      <c r="IA22" s="402"/>
      <c r="IB22" s="402"/>
      <c r="IC22" s="402"/>
      <c r="ID22" s="402">
        <v>0</v>
      </c>
      <c r="IE22" s="402">
        <v>270.39999999999998</v>
      </c>
      <c r="IF22" s="402">
        <v>267.79433</v>
      </c>
      <c r="IG22" s="402">
        <v>267.79433</v>
      </c>
      <c r="IH22" s="402">
        <v>2.6056699999999751</v>
      </c>
      <c r="II22" s="402">
        <v>74.599999999999994</v>
      </c>
      <c r="IJ22" s="402">
        <v>69.971130000000002</v>
      </c>
      <c r="IK22" s="402">
        <v>69.971130000000002</v>
      </c>
      <c r="IL22" s="402">
        <v>4.628869999999992</v>
      </c>
      <c r="IM22" s="402">
        <v>36.1</v>
      </c>
      <c r="IN22" s="402">
        <v>34.985570000000003</v>
      </c>
      <c r="IO22" s="402">
        <v>34.985570000000003</v>
      </c>
      <c r="IP22" s="402">
        <v>1.1144299999999987</v>
      </c>
      <c r="IQ22" s="402">
        <v>0.3</v>
      </c>
      <c r="IR22" s="402">
        <v>2.8050000000000002</v>
      </c>
      <c r="IS22" s="402">
        <v>2.8050000000000002</v>
      </c>
      <c r="IT22" s="402">
        <v>-2.5050000000000003</v>
      </c>
      <c r="IU22" s="402">
        <v>42</v>
      </c>
      <c r="IV22" s="402">
        <v>28.98</v>
      </c>
      <c r="IW22" s="402">
        <v>28.98</v>
      </c>
      <c r="IX22" s="402">
        <v>13.02</v>
      </c>
      <c r="IY22" s="402">
        <v>38.6</v>
      </c>
      <c r="IZ22" s="402">
        <v>28.88</v>
      </c>
      <c r="JA22" s="402">
        <v>28.88</v>
      </c>
      <c r="JB22" s="402">
        <v>9.7200000000000024</v>
      </c>
      <c r="JC22" s="402">
        <v>6.2</v>
      </c>
      <c r="JD22" s="402">
        <v>4.38</v>
      </c>
      <c r="JE22" s="402">
        <v>4.38</v>
      </c>
      <c r="JF22" s="402">
        <v>1.8200000000000003</v>
      </c>
      <c r="JG22" s="402">
        <v>6.5</v>
      </c>
      <c r="JH22" s="402">
        <v>0.98</v>
      </c>
      <c r="JI22" s="402">
        <v>0.98</v>
      </c>
      <c r="JJ22" s="402">
        <v>5.52</v>
      </c>
      <c r="JK22" s="402">
        <v>6.8</v>
      </c>
      <c r="JL22" s="402">
        <v>6.8787000000000003</v>
      </c>
      <c r="JM22" s="402">
        <v>6.8787000000000003</v>
      </c>
      <c r="JN22" s="402">
        <v>-7.8700000000000436E-2</v>
      </c>
      <c r="JO22" s="402">
        <v>9.9</v>
      </c>
      <c r="JP22" s="402">
        <v>15.021509999999999</v>
      </c>
      <c r="JQ22" s="402">
        <v>15.021509999999999</v>
      </c>
      <c r="JR22" s="402">
        <v>-5.1215099999999989</v>
      </c>
      <c r="JS22" s="402">
        <v>55.3</v>
      </c>
      <c r="JT22" s="402">
        <v>99.144319999999993</v>
      </c>
      <c r="JU22" s="402">
        <v>88.304419999999993</v>
      </c>
      <c r="JV22" s="402">
        <v>-33.004419999999996</v>
      </c>
      <c r="JW22" s="402"/>
      <c r="JX22" s="402"/>
      <c r="JY22" s="402"/>
      <c r="JZ22" s="402">
        <v>0</v>
      </c>
      <c r="KA22" s="402"/>
      <c r="KB22" s="402"/>
      <c r="KC22" s="402"/>
      <c r="KD22" s="402">
        <v>0</v>
      </c>
      <c r="KE22" s="402"/>
      <c r="KF22" s="402"/>
      <c r="KG22" s="402"/>
      <c r="KH22" s="402">
        <v>0</v>
      </c>
      <c r="KI22" s="402"/>
      <c r="KJ22" s="402"/>
      <c r="KK22" s="402"/>
      <c r="KL22" s="402">
        <v>0</v>
      </c>
      <c r="KM22" s="402">
        <v>46.6</v>
      </c>
      <c r="KN22" s="402">
        <v>0</v>
      </c>
      <c r="KO22" s="402">
        <v>51.1511</v>
      </c>
      <c r="KP22" s="402">
        <v>-4.5510999999999981</v>
      </c>
      <c r="KQ22" s="402"/>
      <c r="KR22" s="402"/>
      <c r="KS22" s="402"/>
      <c r="KT22" s="402">
        <v>0</v>
      </c>
      <c r="KU22" s="402">
        <v>183.6</v>
      </c>
      <c r="KV22" s="402">
        <v>194.44479000000001</v>
      </c>
      <c r="KW22" s="402">
        <v>194.44479000000001</v>
      </c>
      <c r="KX22" s="402">
        <v>-10.844790000000017</v>
      </c>
      <c r="KY22" s="402">
        <v>198.7</v>
      </c>
      <c r="KZ22" s="402">
        <v>194.44479000000001</v>
      </c>
      <c r="LA22" s="402">
        <v>194.44479000000001</v>
      </c>
      <c r="LB22" s="402">
        <v>4.2552099999999768</v>
      </c>
      <c r="LC22" s="402">
        <v>204</v>
      </c>
      <c r="LD22" s="402">
        <v>194.44479000000001</v>
      </c>
      <c r="LE22" s="402">
        <v>194.44479000000001</v>
      </c>
      <c r="LF22" s="402">
        <v>9.5552099999999882</v>
      </c>
      <c r="LG22" s="402">
        <v>294.3</v>
      </c>
      <c r="LH22" s="402">
        <v>291.66717999999997</v>
      </c>
      <c r="LI22" s="402">
        <v>291.66717999999997</v>
      </c>
      <c r="LJ22" s="402">
        <v>2.6328200000000379</v>
      </c>
      <c r="LK22" s="402">
        <v>205.5</v>
      </c>
      <c r="LL22" s="402">
        <v>209.70738</v>
      </c>
      <c r="LM22" s="402">
        <v>209.70738</v>
      </c>
      <c r="LN22" s="402">
        <v>-4.2073800000000006</v>
      </c>
      <c r="LO22" s="402">
        <v>106.5</v>
      </c>
      <c r="LP22" s="402">
        <v>104.85369</v>
      </c>
      <c r="LQ22" s="402">
        <v>104.85369</v>
      </c>
      <c r="LR22" s="402">
        <v>1.6463099999999997</v>
      </c>
      <c r="LS22" s="402">
        <v>67.900000000000006</v>
      </c>
      <c r="LT22" s="402">
        <v>184</v>
      </c>
      <c r="LU22" s="402">
        <v>154.50013999999999</v>
      </c>
      <c r="LV22" s="402">
        <v>-86.600139999999982</v>
      </c>
      <c r="LW22" s="402">
        <v>3.2</v>
      </c>
      <c r="LX22" s="402">
        <v>3.2402199999999999</v>
      </c>
      <c r="LY22" s="402">
        <v>3.2402199999999999</v>
      </c>
      <c r="LZ22" s="402">
        <v>-4.02199999999997E-2</v>
      </c>
      <c r="MA22" s="402">
        <v>175.5</v>
      </c>
      <c r="MB22" s="402">
        <v>170</v>
      </c>
      <c r="MC22" s="402">
        <v>185.73103</v>
      </c>
      <c r="MD22" s="402">
        <v>-10.231030000000004</v>
      </c>
      <c r="ME22" s="402">
        <v>175.2</v>
      </c>
      <c r="MF22" s="402">
        <v>170</v>
      </c>
      <c r="MG22" s="402">
        <v>185.73103</v>
      </c>
      <c r="MH22" s="402">
        <v>-10.531030000000015</v>
      </c>
      <c r="MI22" s="402">
        <v>183</v>
      </c>
      <c r="MJ22" s="402">
        <v>217.19309000000001</v>
      </c>
      <c r="MK22" s="402">
        <v>185.73103</v>
      </c>
      <c r="ML22" s="402">
        <v>-2.7310300000000041</v>
      </c>
      <c r="MM22" s="402">
        <v>136.9</v>
      </c>
      <c r="MN22" s="402">
        <v>189.51328000000001</v>
      </c>
      <c r="MO22" s="402">
        <v>189.51328000000001</v>
      </c>
      <c r="MP22" s="402">
        <v>-52.613280000000003</v>
      </c>
      <c r="MQ22" s="402">
        <v>83.2</v>
      </c>
      <c r="MR22" s="402">
        <v>94.756640000000004</v>
      </c>
      <c r="MS22" s="402">
        <v>94.756640000000004</v>
      </c>
      <c r="MT22" s="402">
        <v>-11.556640000000002</v>
      </c>
      <c r="MU22" s="402"/>
      <c r="MV22" s="402"/>
      <c r="MW22" s="402"/>
      <c r="MX22" s="402">
        <v>0</v>
      </c>
      <c r="MY22" s="402"/>
      <c r="MZ22" s="402"/>
      <c r="NA22" s="402"/>
      <c r="NB22" s="402">
        <v>0</v>
      </c>
      <c r="NC22" s="402"/>
      <c r="ND22" s="402"/>
      <c r="NE22" s="402"/>
      <c r="NF22" s="402">
        <v>0</v>
      </c>
      <c r="NG22" s="402"/>
      <c r="NH22" s="402"/>
      <c r="NI22" s="402"/>
      <c r="NJ22" s="402">
        <v>0</v>
      </c>
      <c r="NK22" s="402"/>
      <c r="NL22" s="402"/>
      <c r="NM22" s="402"/>
      <c r="NN22" s="402">
        <v>0</v>
      </c>
      <c r="NO22" s="402"/>
      <c r="NP22" s="402"/>
      <c r="NQ22" s="402"/>
      <c r="NR22" s="402">
        <v>0</v>
      </c>
      <c r="NS22" s="402"/>
      <c r="NT22" s="402"/>
      <c r="NU22" s="402"/>
      <c r="NV22" s="402">
        <v>0</v>
      </c>
      <c r="NW22" s="402">
        <v>28.1</v>
      </c>
      <c r="NX22" s="402">
        <v>0</v>
      </c>
      <c r="NY22" s="402">
        <v>107.0147</v>
      </c>
      <c r="NZ22" s="402">
        <v>-78.914700000000011</v>
      </c>
      <c r="OA22" s="402">
        <v>0</v>
      </c>
      <c r="OB22" s="402">
        <v>56.223370000000003</v>
      </c>
      <c r="OC22" s="402">
        <v>0</v>
      </c>
      <c r="OD22" s="402">
        <v>0</v>
      </c>
      <c r="OE22" s="402">
        <v>15.9</v>
      </c>
      <c r="OF22" s="402">
        <v>15.73725</v>
      </c>
      <c r="OG22" s="402">
        <v>15.91408</v>
      </c>
      <c r="OH22" s="402">
        <v>-1.407999999999987E-2</v>
      </c>
      <c r="OI22" s="402">
        <v>57.3</v>
      </c>
      <c r="OJ22" s="402">
        <v>60.427019999999999</v>
      </c>
      <c r="OK22" s="402">
        <v>60.427019999999999</v>
      </c>
      <c r="OL22" s="402">
        <v>-3.1270200000000017</v>
      </c>
      <c r="OM22" s="402">
        <v>6.5</v>
      </c>
      <c r="ON22" s="402">
        <v>6.39</v>
      </c>
      <c r="OO22" s="402">
        <v>6.39</v>
      </c>
      <c r="OP22" s="402">
        <v>0.11000000000000032</v>
      </c>
      <c r="OQ22" s="402">
        <v>184</v>
      </c>
      <c r="OR22" s="402">
        <v>0</v>
      </c>
      <c r="OS22" s="402"/>
      <c r="OT22" s="402">
        <v>184</v>
      </c>
      <c r="OU22" s="402"/>
      <c r="OV22" s="402"/>
      <c r="OW22" s="402"/>
      <c r="OX22" s="402">
        <v>0</v>
      </c>
      <c r="OY22" s="402"/>
      <c r="OZ22" s="402"/>
      <c r="PA22" s="402"/>
      <c r="PB22" s="402">
        <v>0</v>
      </c>
      <c r="PC22" s="402">
        <v>29.5</v>
      </c>
      <c r="PD22" s="402">
        <v>30</v>
      </c>
      <c r="PE22" s="402">
        <v>30</v>
      </c>
      <c r="PF22" s="402">
        <v>-0.5</v>
      </c>
      <c r="PG22" s="402"/>
      <c r="PH22" s="402"/>
      <c r="PI22" s="402"/>
      <c r="PJ22" s="402">
        <v>0</v>
      </c>
      <c r="PK22" s="402">
        <v>15.5</v>
      </c>
      <c r="PL22" s="402">
        <v>13</v>
      </c>
      <c r="PM22" s="402">
        <v>13</v>
      </c>
      <c r="PN22" s="402">
        <v>2.5</v>
      </c>
      <c r="PO22" s="402">
        <v>14.2</v>
      </c>
      <c r="PP22" s="402">
        <v>15</v>
      </c>
      <c r="PQ22" s="402">
        <v>15</v>
      </c>
      <c r="PR22" s="402">
        <v>-0.80000000000000071</v>
      </c>
      <c r="PS22" s="402">
        <v>3</v>
      </c>
      <c r="PT22" s="402">
        <v>2.7989999999999999</v>
      </c>
      <c r="PU22" s="402">
        <v>2.7989999999999999</v>
      </c>
      <c r="PV22" s="402">
        <v>0.20100000000000007</v>
      </c>
      <c r="PW22" s="402">
        <v>1.6</v>
      </c>
      <c r="PX22" s="402">
        <v>1.4</v>
      </c>
      <c r="PY22" s="402">
        <v>1.4</v>
      </c>
      <c r="PZ22" s="402">
        <v>0.20000000000000018</v>
      </c>
      <c r="QA22" s="402">
        <v>1.1000000000000001</v>
      </c>
      <c r="QB22" s="402">
        <v>1.2</v>
      </c>
      <c r="QC22" s="402">
        <v>1.2</v>
      </c>
      <c r="QD22" s="402">
        <v>-9.9999999999999867E-2</v>
      </c>
      <c r="QE22" s="402">
        <v>2.1</v>
      </c>
      <c r="QF22" s="402">
        <v>2.2000000000000002</v>
      </c>
      <c r="QG22" s="402">
        <v>2.2000000000000002</v>
      </c>
      <c r="QH22" s="402">
        <v>-0.10000000000000009</v>
      </c>
      <c r="QI22" s="402">
        <v>8</v>
      </c>
      <c r="QJ22" s="402">
        <v>7.2</v>
      </c>
      <c r="QK22" s="402">
        <v>7.2</v>
      </c>
      <c r="QL22" s="402">
        <v>0.79999999999999982</v>
      </c>
      <c r="QM22" s="402">
        <v>12</v>
      </c>
      <c r="QN22" s="402">
        <v>11.143700000000001</v>
      </c>
      <c r="QO22" s="402">
        <v>11.143700000000001</v>
      </c>
      <c r="QP22" s="402">
        <v>0.85629999999999917</v>
      </c>
      <c r="QQ22" s="402">
        <v>7.5</v>
      </c>
      <c r="QR22" s="402">
        <v>8</v>
      </c>
      <c r="QS22" s="402">
        <v>8</v>
      </c>
      <c r="QT22" s="402">
        <v>-0.5</v>
      </c>
      <c r="QU22" s="402">
        <v>11.4</v>
      </c>
      <c r="QV22" s="402">
        <v>10.752689999999999</v>
      </c>
      <c r="QW22" s="402">
        <v>10.752689999999999</v>
      </c>
      <c r="QX22" s="402">
        <v>0.64731000000000094</v>
      </c>
      <c r="QY22" s="402">
        <v>5.8</v>
      </c>
      <c r="QZ22" s="402">
        <v>6.4</v>
      </c>
      <c r="RA22" s="402">
        <v>6.4</v>
      </c>
      <c r="RB22" s="402">
        <v>-0.60000000000000053</v>
      </c>
      <c r="RC22" s="402">
        <v>18.2</v>
      </c>
      <c r="RD22" s="402">
        <v>16.617789999999999</v>
      </c>
      <c r="RE22" s="402">
        <v>16.617789999999999</v>
      </c>
      <c r="RF22" s="402">
        <v>1.5822099999999999</v>
      </c>
      <c r="RG22" s="402">
        <v>3.7</v>
      </c>
      <c r="RH22" s="402">
        <v>3.6</v>
      </c>
      <c r="RI22" s="402">
        <v>3.6</v>
      </c>
      <c r="RJ22" s="402">
        <v>0.10000000000000009</v>
      </c>
      <c r="RK22" s="402">
        <v>5.2</v>
      </c>
      <c r="RL22" s="402">
        <v>6</v>
      </c>
      <c r="RM22" s="402">
        <v>6</v>
      </c>
      <c r="RN22" s="402">
        <v>-0.79999999999999982</v>
      </c>
      <c r="RO22" s="402">
        <v>3.2</v>
      </c>
      <c r="RP22" s="402">
        <v>2.8</v>
      </c>
      <c r="RQ22" s="402">
        <v>2.8</v>
      </c>
      <c r="RR22" s="402">
        <v>0.40000000000000036</v>
      </c>
      <c r="RS22" s="402">
        <v>0.9</v>
      </c>
      <c r="RT22" s="402">
        <v>1.5</v>
      </c>
      <c r="RU22" s="402">
        <v>1.5</v>
      </c>
      <c r="RV22" s="402">
        <v>-0.6</v>
      </c>
      <c r="RW22" s="402">
        <v>3.5</v>
      </c>
      <c r="RX22" s="402">
        <v>5.6</v>
      </c>
      <c r="RY22" s="402">
        <v>5.6</v>
      </c>
      <c r="RZ22" s="402">
        <v>-2.0999999999999996</v>
      </c>
      <c r="SA22" s="402">
        <v>3.6</v>
      </c>
      <c r="SB22" s="402">
        <v>5</v>
      </c>
      <c r="SC22" s="402">
        <v>5</v>
      </c>
      <c r="SD22" s="402">
        <v>-1.4</v>
      </c>
      <c r="SE22" s="402">
        <v>4.7</v>
      </c>
      <c r="SF22" s="402">
        <v>5.5</v>
      </c>
      <c r="SG22" s="402">
        <v>5.5</v>
      </c>
      <c r="SH22" s="402">
        <v>-0.79999999999999982</v>
      </c>
      <c r="SI22" s="402">
        <v>5</v>
      </c>
      <c r="SJ22" s="402">
        <v>5.7</v>
      </c>
      <c r="SK22" s="402">
        <v>5.7</v>
      </c>
      <c r="SL22" s="402">
        <v>-0.70000000000000018</v>
      </c>
      <c r="SM22" s="402">
        <v>3.5</v>
      </c>
      <c r="SN22" s="402">
        <v>3.5</v>
      </c>
      <c r="SO22" s="402">
        <v>3.5</v>
      </c>
      <c r="SP22" s="402">
        <v>0</v>
      </c>
      <c r="SQ22" s="402">
        <v>2.5</v>
      </c>
      <c r="SR22" s="402">
        <v>2.5</v>
      </c>
      <c r="SS22" s="402">
        <v>2.5</v>
      </c>
      <c r="ST22" s="402">
        <v>0</v>
      </c>
      <c r="SU22" s="402">
        <v>10</v>
      </c>
      <c r="SV22" s="402">
        <v>10</v>
      </c>
      <c r="SW22" s="402">
        <v>10</v>
      </c>
      <c r="SX22" s="402">
        <v>0</v>
      </c>
      <c r="SY22" s="402">
        <v>19.3</v>
      </c>
      <c r="SZ22" s="402">
        <v>12.218959999999999</v>
      </c>
      <c r="TA22" s="402">
        <v>12.218959999999999</v>
      </c>
      <c r="TB22" s="402">
        <v>7.0810400000000016</v>
      </c>
      <c r="TC22" s="402">
        <v>16.899999999999999</v>
      </c>
      <c r="TD22" s="402">
        <v>16.813289999999999</v>
      </c>
      <c r="TE22" s="402">
        <v>16.813289999999999</v>
      </c>
      <c r="TF22" s="402">
        <v>8.6710000000000065E-2</v>
      </c>
      <c r="TG22" s="402">
        <v>20.8</v>
      </c>
      <c r="TH22" s="402">
        <v>19.550339999999998</v>
      </c>
      <c r="TI22" s="402">
        <v>19.550339999999998</v>
      </c>
      <c r="TJ22" s="402">
        <v>1.2496600000000022</v>
      </c>
      <c r="TK22" s="402">
        <v>44</v>
      </c>
      <c r="TL22" s="402">
        <v>37.57996</v>
      </c>
      <c r="TM22" s="402">
        <v>37.57996</v>
      </c>
      <c r="TN22" s="402">
        <v>6.4200400000000002</v>
      </c>
      <c r="TO22" s="402">
        <v>0</v>
      </c>
      <c r="TP22" s="402">
        <v>13.09389</v>
      </c>
      <c r="TQ22" s="402">
        <v>0</v>
      </c>
      <c r="TR22" s="402">
        <v>0</v>
      </c>
      <c r="TS22" s="402">
        <v>8.02</v>
      </c>
      <c r="TT22" s="402">
        <v>8.33</v>
      </c>
      <c r="TU22" s="402">
        <v>8.33</v>
      </c>
      <c r="TV22" s="402">
        <v>-0.3100000000000005</v>
      </c>
      <c r="TW22" s="402">
        <v>10.1</v>
      </c>
      <c r="TX22" s="402">
        <v>9.6</v>
      </c>
      <c r="TY22" s="402">
        <v>9.6</v>
      </c>
      <c r="TZ22" s="402">
        <v>0.5</v>
      </c>
      <c r="UA22" s="402">
        <v>14.2</v>
      </c>
      <c r="UB22" s="402">
        <v>10.752689999999999</v>
      </c>
      <c r="UC22" s="402">
        <v>10.752689999999999</v>
      </c>
      <c r="UD22" s="402">
        <v>3.4473099999999999</v>
      </c>
      <c r="UE22" s="402">
        <v>16.8</v>
      </c>
      <c r="UF22" s="402">
        <v>15.640269999999999</v>
      </c>
      <c r="UG22" s="402">
        <v>15.640269999999999</v>
      </c>
      <c r="UH22" s="402">
        <v>1.1597300000000015</v>
      </c>
      <c r="UI22" s="402">
        <v>5</v>
      </c>
      <c r="UJ22" s="402">
        <v>7</v>
      </c>
      <c r="UK22" s="402">
        <v>7</v>
      </c>
      <c r="UL22" s="402">
        <v>-2</v>
      </c>
      <c r="UM22" s="402">
        <v>9.9</v>
      </c>
      <c r="UN22" s="402">
        <v>9</v>
      </c>
      <c r="UO22" s="402">
        <v>9</v>
      </c>
      <c r="UP22" s="402">
        <v>0.90000000000000036</v>
      </c>
      <c r="UQ22" s="402">
        <v>0.6</v>
      </c>
      <c r="UR22" s="402">
        <v>0.54</v>
      </c>
      <c r="US22" s="402">
        <v>0.54</v>
      </c>
      <c r="UT22" s="402">
        <v>5.9999999999999942E-2</v>
      </c>
      <c r="UU22" s="402">
        <v>1.2</v>
      </c>
      <c r="UV22" s="402">
        <v>1.05</v>
      </c>
      <c r="UW22" s="402">
        <v>1.05</v>
      </c>
      <c r="UX22" s="402">
        <v>0.14999999999999991</v>
      </c>
      <c r="UY22" s="402">
        <v>0</v>
      </c>
      <c r="UZ22" s="402">
        <v>0.80400000000000005</v>
      </c>
      <c r="VA22" s="402">
        <v>0.80400000000000005</v>
      </c>
      <c r="VB22" s="402">
        <v>-0.80400000000000005</v>
      </c>
      <c r="VC22" s="402">
        <v>0</v>
      </c>
      <c r="VD22" s="402">
        <v>0.89500000000000002</v>
      </c>
      <c r="VE22" s="402">
        <v>0.89500000000000002</v>
      </c>
      <c r="VF22" s="402">
        <v>-0.89500000000000002</v>
      </c>
      <c r="VG22" s="402">
        <v>1.8</v>
      </c>
      <c r="VH22" s="402">
        <v>0.372</v>
      </c>
      <c r="VI22" s="402">
        <v>0.372</v>
      </c>
      <c r="VJ22" s="402">
        <v>1.4279999999999999</v>
      </c>
      <c r="VK22" s="402">
        <v>1.5</v>
      </c>
      <c r="VL22" s="402">
        <v>1.8420000000000001</v>
      </c>
      <c r="VM22" s="402">
        <v>1.8420000000000001</v>
      </c>
      <c r="VN22" s="402">
        <v>-0.34200000000000008</v>
      </c>
      <c r="VO22" s="402">
        <v>1.4</v>
      </c>
      <c r="VP22" s="402">
        <v>1.4510000000000001</v>
      </c>
      <c r="VQ22" s="402">
        <v>1.4510000000000001</v>
      </c>
      <c r="VR22" s="402">
        <v>-5.1000000000000156E-2</v>
      </c>
      <c r="VS22" s="402">
        <v>0</v>
      </c>
      <c r="VT22" s="402">
        <v>0</v>
      </c>
      <c r="VU22" s="402">
        <v>0</v>
      </c>
      <c r="VV22" s="402">
        <v>0</v>
      </c>
      <c r="VW22" s="402">
        <v>20.9</v>
      </c>
      <c r="VX22" s="402">
        <v>12.218</v>
      </c>
      <c r="VY22" s="402">
        <v>12.218</v>
      </c>
      <c r="VZ22" s="402">
        <v>8.6819999999999986</v>
      </c>
      <c r="WA22" s="402">
        <v>59.6</v>
      </c>
      <c r="WB22" s="402">
        <v>12.8</v>
      </c>
      <c r="WC22" s="402">
        <v>32.561999999999998</v>
      </c>
      <c r="WD22" s="402">
        <v>27.038000000000004</v>
      </c>
      <c r="WE22" s="402">
        <v>7.6</v>
      </c>
      <c r="WF22" s="402"/>
      <c r="WG22" s="402">
        <v>7.9269999999999996</v>
      </c>
      <c r="WH22" s="402">
        <v>-0.32699999999999996</v>
      </c>
      <c r="WI22" s="402">
        <v>13.8</v>
      </c>
      <c r="WJ22" s="402"/>
      <c r="WK22" s="402">
        <v>12.023999999999999</v>
      </c>
      <c r="WL22" s="402">
        <v>1.7760000000000016</v>
      </c>
      <c r="WM22" s="402">
        <v>21.3</v>
      </c>
      <c r="WN22" s="402">
        <v>18.431000000000001</v>
      </c>
      <c r="WO22" s="402">
        <v>18.431000000000001</v>
      </c>
      <c r="WP22" s="402">
        <v>2.8689999999999998</v>
      </c>
      <c r="WQ22" s="402">
        <v>28.8</v>
      </c>
      <c r="WR22" s="402"/>
      <c r="WS22" s="402">
        <v>11.484999999999999</v>
      </c>
      <c r="WT22" s="402">
        <v>17.315000000000001</v>
      </c>
      <c r="XB22" s="403">
        <v>0.22916666666666666</v>
      </c>
      <c r="XC22" s="402">
        <v>6201.6369999999997</v>
      </c>
      <c r="XD22" s="402">
        <v>6169.4147299999977</v>
      </c>
      <c r="XE22" s="402">
        <v>32.222270000002027</v>
      </c>
      <c r="XF22" s="402">
        <v>6201.6369999999997</v>
      </c>
      <c r="XG22" s="402">
        <v>6169.4147299999977</v>
      </c>
      <c r="XH22" s="402">
        <v>32.222270000002027</v>
      </c>
      <c r="XI22" s="379">
        <f t="shared" si="0"/>
        <v>0.22916666666666666</v>
      </c>
    </row>
    <row r="23" spans="2:633" ht="15" customHeight="1" x14ac:dyDescent="0.2">
      <c r="B23" s="71">
        <v>0.25</v>
      </c>
      <c r="C23" s="402">
        <v>494.8</v>
      </c>
      <c r="D23" s="402">
        <v>451.64888000000002</v>
      </c>
      <c r="E23" s="402">
        <v>414.66239000000002</v>
      </c>
      <c r="F23" s="402">
        <v>80.137609999999995</v>
      </c>
      <c r="G23" s="402">
        <v>159.6</v>
      </c>
      <c r="H23" s="402">
        <v>143.92183</v>
      </c>
      <c r="I23" s="402">
        <v>132.13577000000001</v>
      </c>
      <c r="J23" s="402">
        <v>27.464229999999986</v>
      </c>
      <c r="K23" s="402"/>
      <c r="L23" s="402"/>
      <c r="M23" s="402"/>
      <c r="N23" s="402">
        <v>0</v>
      </c>
      <c r="O23" s="402">
        <v>120.5</v>
      </c>
      <c r="P23" s="402">
        <v>20.470829999999999</v>
      </c>
      <c r="Q23" s="402">
        <v>20.470829999999999</v>
      </c>
      <c r="R23" s="402">
        <v>100.02916999999999</v>
      </c>
      <c r="S23" s="402">
        <v>75.400000000000006</v>
      </c>
      <c r="T23" s="402">
        <v>72.637209999999996</v>
      </c>
      <c r="U23" s="402">
        <v>76.263339999999999</v>
      </c>
      <c r="V23" s="402">
        <v>-0.86333999999999378</v>
      </c>
      <c r="W23" s="402">
        <v>59.1</v>
      </c>
      <c r="X23" s="402">
        <v>65.984009999999998</v>
      </c>
      <c r="Y23" s="402">
        <v>65.984009999999998</v>
      </c>
      <c r="Z23" s="402">
        <v>-6.8840099999999964</v>
      </c>
      <c r="AA23" s="402">
        <v>62.9</v>
      </c>
      <c r="AB23" s="402">
        <v>67.593350000000001</v>
      </c>
      <c r="AC23" s="402">
        <v>67.593350000000001</v>
      </c>
      <c r="AD23" s="402">
        <v>-4.6933500000000024</v>
      </c>
      <c r="AE23" s="402">
        <v>30.2</v>
      </c>
      <c r="AF23" s="402">
        <v>27.49391</v>
      </c>
      <c r="AG23" s="402">
        <v>27.49391</v>
      </c>
      <c r="AH23" s="402">
        <v>2.7060899999999997</v>
      </c>
      <c r="AI23" s="402">
        <v>0.6</v>
      </c>
      <c r="AJ23" s="402">
        <v>0.6</v>
      </c>
      <c r="AK23" s="402">
        <v>0.6</v>
      </c>
      <c r="AL23" s="402">
        <v>0</v>
      </c>
      <c r="AM23" s="402"/>
      <c r="AN23" s="402"/>
      <c r="AO23" s="402"/>
      <c r="AP23" s="402">
        <v>0</v>
      </c>
      <c r="AQ23" s="402"/>
      <c r="AR23" s="402"/>
      <c r="AS23" s="402">
        <v>0</v>
      </c>
      <c r="AT23" s="402">
        <v>0</v>
      </c>
      <c r="AU23" s="402"/>
      <c r="AV23" s="402"/>
      <c r="AW23" s="402"/>
      <c r="AX23" s="402">
        <v>0</v>
      </c>
      <c r="AY23" s="402"/>
      <c r="AZ23" s="402"/>
      <c r="BA23" s="402"/>
      <c r="BB23" s="402">
        <v>0</v>
      </c>
      <c r="BC23" s="402">
        <v>145.5</v>
      </c>
      <c r="BD23" s="402">
        <v>149.11167</v>
      </c>
      <c r="BE23" s="402">
        <v>149.11167</v>
      </c>
      <c r="BF23" s="402">
        <v>-3.6116700000000037</v>
      </c>
      <c r="BG23" s="402">
        <v>148.19999999999999</v>
      </c>
      <c r="BH23" s="402">
        <v>149.11167</v>
      </c>
      <c r="BI23" s="402">
        <v>149.11167</v>
      </c>
      <c r="BJ23" s="402">
        <v>-0.91167000000001508</v>
      </c>
      <c r="BK23" s="402">
        <v>147.6</v>
      </c>
      <c r="BL23" s="402">
        <v>149.11167</v>
      </c>
      <c r="BM23" s="402">
        <v>149.11167</v>
      </c>
      <c r="BN23" s="402">
        <v>-1.5116700000000094</v>
      </c>
      <c r="BO23" s="402">
        <v>24</v>
      </c>
      <c r="BP23" s="402">
        <v>19</v>
      </c>
      <c r="BQ23" s="402">
        <v>19</v>
      </c>
      <c r="BR23" s="402">
        <v>5</v>
      </c>
      <c r="BS23" s="402">
        <v>14.9</v>
      </c>
      <c r="BT23" s="402">
        <v>16.102</v>
      </c>
      <c r="BU23" s="402">
        <v>16.102</v>
      </c>
      <c r="BV23" s="402">
        <v>-1.202</v>
      </c>
      <c r="BW23" s="402">
        <v>112.7</v>
      </c>
      <c r="BX23" s="402">
        <v>6</v>
      </c>
      <c r="BY23" s="402">
        <v>35</v>
      </c>
      <c r="BZ23" s="402">
        <v>77.7</v>
      </c>
      <c r="CA23" s="402">
        <v>72.900000000000006</v>
      </c>
      <c r="CB23" s="402">
        <v>73.019549999999995</v>
      </c>
      <c r="CC23" s="402">
        <v>73.019549999999995</v>
      </c>
      <c r="CD23" s="402">
        <v>-0.11954999999998961</v>
      </c>
      <c r="CE23" s="402">
        <v>26.7</v>
      </c>
      <c r="CF23" s="402">
        <v>16.95936</v>
      </c>
      <c r="CG23" s="402">
        <v>16.95936</v>
      </c>
      <c r="CH23" s="402">
        <v>9.7406399999999991</v>
      </c>
      <c r="CI23" s="402">
        <v>79.974000000000004</v>
      </c>
      <c r="CJ23" s="402">
        <v>61.412489999999998</v>
      </c>
      <c r="CK23" s="402">
        <v>20.470829999999999</v>
      </c>
      <c r="CL23" s="402">
        <v>59.503170000000004</v>
      </c>
      <c r="CM23" s="402">
        <v>105.152</v>
      </c>
      <c r="CN23" s="402">
        <v>98</v>
      </c>
      <c r="CO23" s="402">
        <v>98</v>
      </c>
      <c r="CP23" s="402">
        <v>7.152000000000001</v>
      </c>
      <c r="CQ23" s="402">
        <v>13.943</v>
      </c>
      <c r="CR23" s="402">
        <v>16</v>
      </c>
      <c r="CS23" s="402">
        <v>16</v>
      </c>
      <c r="CT23" s="402">
        <v>-2.0570000000000004</v>
      </c>
      <c r="CU23" s="402">
        <v>8.1</v>
      </c>
      <c r="CV23" s="402">
        <v>3.8533499999999998</v>
      </c>
      <c r="CW23" s="402">
        <v>3.8533499999999998</v>
      </c>
      <c r="CX23" s="402">
        <v>4.2466499999999998</v>
      </c>
      <c r="CY23" s="402"/>
      <c r="CZ23" s="402">
        <v>4.1034499999999996</v>
      </c>
      <c r="DA23" s="402">
        <v>4.1034499999999996</v>
      </c>
      <c r="DB23" s="402">
        <v>-4.1034499999999996</v>
      </c>
      <c r="DC23" s="402">
        <v>43.33</v>
      </c>
      <c r="DD23" s="402">
        <v>43.80059</v>
      </c>
      <c r="DE23" s="402">
        <v>43.80059</v>
      </c>
      <c r="DF23" s="402">
        <v>-0.4705900000000014</v>
      </c>
      <c r="DG23" s="402">
        <v>3.3</v>
      </c>
      <c r="DH23" s="402">
        <v>3.2822300000000002</v>
      </c>
      <c r="DI23" s="402">
        <v>3.2822300000000002</v>
      </c>
      <c r="DJ23" s="402">
        <v>1.7769999999999619E-2</v>
      </c>
      <c r="DK23" s="402">
        <v>3.5219999999999998</v>
      </c>
      <c r="DL23" s="402">
        <v>3.0992700000000002</v>
      </c>
      <c r="DM23" s="402">
        <v>3.0992700000000002</v>
      </c>
      <c r="DN23" s="402">
        <v>0.42272999999999961</v>
      </c>
      <c r="DO23" s="402"/>
      <c r="DP23" s="402"/>
      <c r="DQ23" s="402"/>
      <c r="DR23" s="402">
        <v>0</v>
      </c>
      <c r="DS23" s="402"/>
      <c r="DT23" s="402"/>
      <c r="DU23" s="402"/>
      <c r="DV23" s="402">
        <v>0</v>
      </c>
      <c r="DW23" s="402"/>
      <c r="DX23" s="402"/>
      <c r="DY23" s="402"/>
      <c r="DZ23" s="402">
        <v>0</v>
      </c>
      <c r="EA23" s="402"/>
      <c r="EB23" s="402"/>
      <c r="EC23" s="402"/>
      <c r="ED23" s="402">
        <v>0</v>
      </c>
      <c r="EE23" s="402"/>
      <c r="EF23" s="402"/>
      <c r="EG23" s="402"/>
      <c r="EH23" s="402">
        <v>0</v>
      </c>
      <c r="EI23" s="402"/>
      <c r="EJ23" s="402"/>
      <c r="EK23" s="402"/>
      <c r="EL23" s="402">
        <v>0</v>
      </c>
      <c r="EM23" s="402">
        <v>87.1</v>
      </c>
      <c r="EN23" s="402">
        <v>85</v>
      </c>
      <c r="EO23" s="402">
        <v>85</v>
      </c>
      <c r="EP23" s="402">
        <v>2.0999999999999943</v>
      </c>
      <c r="EQ23" s="402"/>
      <c r="ER23" s="402"/>
      <c r="ES23" s="402"/>
      <c r="ET23" s="402">
        <v>0</v>
      </c>
      <c r="EU23" s="402">
        <v>10.199999999999999</v>
      </c>
      <c r="EV23" s="402">
        <v>10.23541</v>
      </c>
      <c r="EW23" s="402">
        <v>67.096919999999997</v>
      </c>
      <c r="EX23" s="402">
        <v>-56.896919999999994</v>
      </c>
      <c r="EY23" s="402">
        <v>184.2</v>
      </c>
      <c r="EZ23" s="402">
        <v>126.13306</v>
      </c>
      <c r="FA23" s="402">
        <v>193.27</v>
      </c>
      <c r="FB23" s="402">
        <v>-9.0700000000000216</v>
      </c>
      <c r="FC23" s="402">
        <v>10</v>
      </c>
      <c r="FD23" s="402">
        <v>8</v>
      </c>
      <c r="FE23" s="402">
        <v>8</v>
      </c>
      <c r="FF23" s="402">
        <v>2</v>
      </c>
      <c r="FG23" s="402">
        <v>1.5</v>
      </c>
      <c r="FH23" s="402">
        <v>0</v>
      </c>
      <c r="FI23" s="402">
        <v>4.9640000000000004</v>
      </c>
      <c r="FJ23" s="402">
        <v>-3.4640000000000004</v>
      </c>
      <c r="FK23" s="402"/>
      <c r="FL23" s="402"/>
      <c r="FM23" s="402">
        <v>0</v>
      </c>
      <c r="FN23" s="402">
        <v>0</v>
      </c>
      <c r="FO23" s="402">
        <v>60.1</v>
      </c>
      <c r="FP23" s="402">
        <v>62</v>
      </c>
      <c r="FQ23" s="402">
        <v>88.020820000000001</v>
      </c>
      <c r="FR23" s="402">
        <v>-27.920819999999999</v>
      </c>
      <c r="FS23" s="402">
        <v>110.7</v>
      </c>
      <c r="FT23" s="402">
        <v>110.41591</v>
      </c>
      <c r="FU23" s="402">
        <v>110.41591</v>
      </c>
      <c r="FV23" s="402">
        <v>0.28409000000000617</v>
      </c>
      <c r="FW23" s="402">
        <v>7.5</v>
      </c>
      <c r="FX23" s="402">
        <v>3.8466300000000002</v>
      </c>
      <c r="FY23" s="402">
        <v>3.8466300000000002</v>
      </c>
      <c r="FZ23" s="402">
        <v>3.6533699999999998</v>
      </c>
      <c r="GA23" s="402"/>
      <c r="GB23" s="402"/>
      <c r="GC23" s="402"/>
      <c r="GD23" s="402">
        <v>0</v>
      </c>
      <c r="GE23" s="402">
        <v>0</v>
      </c>
      <c r="GF23" s="402">
        <v>21.477250000000002</v>
      </c>
      <c r="GG23" s="402">
        <v>21.477250000000002</v>
      </c>
      <c r="GH23" s="402">
        <v>-21.477250000000002</v>
      </c>
      <c r="GI23" s="402">
        <v>100.4</v>
      </c>
      <c r="GJ23" s="402">
        <v>110</v>
      </c>
      <c r="GK23" s="402">
        <v>63.415900000000001</v>
      </c>
      <c r="GL23" s="402">
        <v>36.984100000000005</v>
      </c>
      <c r="GM23" s="402"/>
      <c r="GN23" s="402"/>
      <c r="GO23" s="402"/>
      <c r="GP23" s="402">
        <v>0</v>
      </c>
      <c r="GQ23" s="402"/>
      <c r="GR23" s="402"/>
      <c r="GS23" s="402"/>
      <c r="GT23" s="402">
        <v>0</v>
      </c>
      <c r="GU23" s="402"/>
      <c r="GV23" s="402"/>
      <c r="GW23" s="402"/>
      <c r="GX23" s="402">
        <v>0</v>
      </c>
      <c r="GY23" s="402"/>
      <c r="GZ23" s="402"/>
      <c r="HA23" s="402"/>
      <c r="HB23" s="402">
        <v>0</v>
      </c>
      <c r="HC23" s="402"/>
      <c r="HD23" s="402"/>
      <c r="HE23" s="402"/>
      <c r="HF23" s="402">
        <v>0</v>
      </c>
      <c r="HG23" s="402">
        <v>171.8</v>
      </c>
      <c r="HH23" s="402">
        <v>178.52956</v>
      </c>
      <c r="HI23" s="402">
        <v>178.52956</v>
      </c>
      <c r="HJ23" s="402">
        <v>-6.7295599999999922</v>
      </c>
      <c r="HK23" s="402">
        <v>170.8</v>
      </c>
      <c r="HL23" s="402">
        <v>178.52956</v>
      </c>
      <c r="HM23" s="402">
        <v>178.52956</v>
      </c>
      <c r="HN23" s="402">
        <v>-7.7295599999999922</v>
      </c>
      <c r="HO23" s="402">
        <v>190.3</v>
      </c>
      <c r="HP23" s="402">
        <v>178.52956</v>
      </c>
      <c r="HQ23" s="402">
        <v>178.52956</v>
      </c>
      <c r="HR23" s="402">
        <v>11.770440000000008</v>
      </c>
      <c r="HS23" s="402"/>
      <c r="HT23" s="402"/>
      <c r="HU23" s="402"/>
      <c r="HV23" s="402">
        <v>0</v>
      </c>
      <c r="HW23" s="402"/>
      <c r="HX23" s="402"/>
      <c r="HY23" s="402"/>
      <c r="HZ23" s="402">
        <v>0</v>
      </c>
      <c r="IA23" s="402"/>
      <c r="IB23" s="402"/>
      <c r="IC23" s="402"/>
      <c r="ID23" s="402">
        <v>0</v>
      </c>
      <c r="IE23" s="402">
        <v>270.3</v>
      </c>
      <c r="IF23" s="402">
        <v>267.79433</v>
      </c>
      <c r="IG23" s="402">
        <v>267.79433</v>
      </c>
      <c r="IH23" s="402">
        <v>2.5056700000000092</v>
      </c>
      <c r="II23" s="402">
        <v>74.7</v>
      </c>
      <c r="IJ23" s="402">
        <v>69.971130000000002</v>
      </c>
      <c r="IK23" s="402">
        <v>69.971130000000002</v>
      </c>
      <c r="IL23" s="402">
        <v>4.7288700000000006</v>
      </c>
      <c r="IM23" s="402">
        <v>36.1</v>
      </c>
      <c r="IN23" s="402">
        <v>34.985570000000003</v>
      </c>
      <c r="IO23" s="402">
        <v>34.985570000000003</v>
      </c>
      <c r="IP23" s="402">
        <v>1.1144299999999987</v>
      </c>
      <c r="IQ23" s="402">
        <v>5</v>
      </c>
      <c r="IR23" s="402">
        <v>9.8179999999999996</v>
      </c>
      <c r="IS23" s="402">
        <v>9.8179999999999996</v>
      </c>
      <c r="IT23" s="402">
        <v>-4.8179999999999996</v>
      </c>
      <c r="IU23" s="402">
        <v>48.5</v>
      </c>
      <c r="IV23" s="402">
        <v>28.98</v>
      </c>
      <c r="IW23" s="402">
        <v>28.98</v>
      </c>
      <c r="IX23" s="402">
        <v>19.52</v>
      </c>
      <c r="IY23" s="402">
        <v>41.2</v>
      </c>
      <c r="IZ23" s="402">
        <v>28.88</v>
      </c>
      <c r="JA23" s="402">
        <v>28.88</v>
      </c>
      <c r="JB23" s="402">
        <v>12.320000000000004</v>
      </c>
      <c r="JC23" s="402">
        <v>6.5</v>
      </c>
      <c r="JD23" s="402">
        <v>4.38</v>
      </c>
      <c r="JE23" s="402">
        <v>4.38</v>
      </c>
      <c r="JF23" s="402">
        <v>2.12</v>
      </c>
      <c r="JG23" s="402">
        <v>6.9</v>
      </c>
      <c r="JH23" s="402">
        <v>0.98</v>
      </c>
      <c r="JI23" s="402">
        <v>0.98</v>
      </c>
      <c r="JJ23" s="402">
        <v>5.92</v>
      </c>
      <c r="JK23" s="402">
        <v>6.8</v>
      </c>
      <c r="JL23" s="402">
        <v>6.8787000000000003</v>
      </c>
      <c r="JM23" s="402">
        <v>6.8787000000000003</v>
      </c>
      <c r="JN23" s="402">
        <v>-7.8700000000000436E-2</v>
      </c>
      <c r="JO23" s="402">
        <v>9.9</v>
      </c>
      <c r="JP23" s="402">
        <v>15.021509999999999</v>
      </c>
      <c r="JQ23" s="402">
        <v>15.021509999999999</v>
      </c>
      <c r="JR23" s="402">
        <v>-5.1215099999999989</v>
      </c>
      <c r="JS23" s="402">
        <v>55.4</v>
      </c>
      <c r="JT23" s="402">
        <v>79.646590000000003</v>
      </c>
      <c r="JU23" s="402">
        <v>77.042400000000001</v>
      </c>
      <c r="JV23" s="402">
        <v>-21.642400000000002</v>
      </c>
      <c r="JW23" s="402"/>
      <c r="JX23" s="402"/>
      <c r="JY23" s="402"/>
      <c r="JZ23" s="402">
        <v>0</v>
      </c>
      <c r="KA23" s="402"/>
      <c r="KB23" s="402"/>
      <c r="KC23" s="402"/>
      <c r="KD23" s="402">
        <v>0</v>
      </c>
      <c r="KE23" s="402"/>
      <c r="KF23" s="402"/>
      <c r="KG23" s="402"/>
      <c r="KH23" s="402">
        <v>0</v>
      </c>
      <c r="KI23" s="402"/>
      <c r="KJ23" s="402"/>
      <c r="KK23" s="402"/>
      <c r="KL23" s="402">
        <v>0</v>
      </c>
      <c r="KM23" s="402">
        <v>46.3</v>
      </c>
      <c r="KN23" s="402">
        <v>0</v>
      </c>
      <c r="KO23" s="402">
        <v>49.839649999999999</v>
      </c>
      <c r="KP23" s="402">
        <v>-3.5396500000000017</v>
      </c>
      <c r="KQ23" s="402"/>
      <c r="KR23" s="402"/>
      <c r="KS23" s="402"/>
      <c r="KT23" s="402">
        <v>0</v>
      </c>
      <c r="KU23" s="402">
        <v>183.6</v>
      </c>
      <c r="KV23" s="402">
        <v>194.44479000000001</v>
      </c>
      <c r="KW23" s="402">
        <v>194.44479000000001</v>
      </c>
      <c r="KX23" s="402">
        <v>-10.844790000000017</v>
      </c>
      <c r="KY23" s="402">
        <v>198.2</v>
      </c>
      <c r="KZ23" s="402">
        <v>194.44479000000001</v>
      </c>
      <c r="LA23" s="402">
        <v>194.44479000000001</v>
      </c>
      <c r="LB23" s="402">
        <v>3.7552099999999768</v>
      </c>
      <c r="LC23" s="402">
        <v>203.7</v>
      </c>
      <c r="LD23" s="402">
        <v>194.44479000000001</v>
      </c>
      <c r="LE23" s="402">
        <v>194.44479000000001</v>
      </c>
      <c r="LF23" s="402">
        <v>9.2552099999999768</v>
      </c>
      <c r="LG23" s="402">
        <v>294.89999999999998</v>
      </c>
      <c r="LH23" s="402">
        <v>291.66717999999997</v>
      </c>
      <c r="LI23" s="402">
        <v>291.66717999999997</v>
      </c>
      <c r="LJ23" s="402">
        <v>3.2328200000000038</v>
      </c>
      <c r="LK23" s="402">
        <v>203.7</v>
      </c>
      <c r="LL23" s="402">
        <v>209.70738</v>
      </c>
      <c r="LM23" s="402">
        <v>209.70738</v>
      </c>
      <c r="LN23" s="402">
        <v>-6.0073800000000119</v>
      </c>
      <c r="LO23" s="402">
        <v>106.9</v>
      </c>
      <c r="LP23" s="402">
        <v>104.85369</v>
      </c>
      <c r="LQ23" s="402">
        <v>104.85369</v>
      </c>
      <c r="LR23" s="402">
        <v>2.0463100000000054</v>
      </c>
      <c r="LS23" s="402">
        <v>106.5</v>
      </c>
      <c r="LT23" s="402">
        <v>250.01841999999999</v>
      </c>
      <c r="LU23" s="402">
        <v>154.50013999999999</v>
      </c>
      <c r="LV23" s="402">
        <v>-48.000139999999988</v>
      </c>
      <c r="LW23" s="402">
        <v>3.4</v>
      </c>
      <c r="LX23" s="402">
        <v>3.2402199999999999</v>
      </c>
      <c r="LY23" s="402">
        <v>3.2402199999999999</v>
      </c>
      <c r="LZ23" s="402">
        <v>0.15978000000000003</v>
      </c>
      <c r="MA23" s="402">
        <v>123.7</v>
      </c>
      <c r="MB23" s="402">
        <v>170</v>
      </c>
      <c r="MC23" s="402">
        <v>185.73103</v>
      </c>
      <c r="MD23" s="402">
        <v>-62.031030000000001</v>
      </c>
      <c r="ME23" s="402">
        <v>123.9</v>
      </c>
      <c r="MF23" s="402">
        <v>170</v>
      </c>
      <c r="MG23" s="402">
        <v>185.73103</v>
      </c>
      <c r="MH23" s="402">
        <v>-61.831029999999998</v>
      </c>
      <c r="MI23" s="402">
        <v>153.6</v>
      </c>
      <c r="MJ23" s="402">
        <v>217.19309000000001</v>
      </c>
      <c r="MK23" s="402">
        <v>185.73103</v>
      </c>
      <c r="ML23" s="402">
        <v>-32.13103000000001</v>
      </c>
      <c r="MM23" s="402">
        <v>136.19999999999999</v>
      </c>
      <c r="MN23" s="402">
        <v>189.51328000000001</v>
      </c>
      <c r="MO23" s="402">
        <v>189.51328000000001</v>
      </c>
      <c r="MP23" s="402">
        <v>-53.31328000000002</v>
      </c>
      <c r="MQ23" s="402">
        <v>81.5</v>
      </c>
      <c r="MR23" s="402">
        <v>94.756640000000004</v>
      </c>
      <c r="MS23" s="402">
        <v>94.756640000000004</v>
      </c>
      <c r="MT23" s="402">
        <v>-13.256640000000004</v>
      </c>
      <c r="MU23" s="402"/>
      <c r="MV23" s="402"/>
      <c r="MW23" s="402"/>
      <c r="MX23" s="402">
        <v>0</v>
      </c>
      <c r="MY23" s="402"/>
      <c r="MZ23" s="402"/>
      <c r="NA23" s="402"/>
      <c r="NB23" s="402">
        <v>0</v>
      </c>
      <c r="NC23" s="402"/>
      <c r="ND23" s="402"/>
      <c r="NE23" s="402"/>
      <c r="NF23" s="402">
        <v>0</v>
      </c>
      <c r="NG23" s="402"/>
      <c r="NH23" s="402"/>
      <c r="NI23" s="402"/>
      <c r="NJ23" s="402">
        <v>0</v>
      </c>
      <c r="NK23" s="402"/>
      <c r="NL23" s="402"/>
      <c r="NM23" s="402"/>
      <c r="NN23" s="402">
        <v>0</v>
      </c>
      <c r="NO23" s="402"/>
      <c r="NP23" s="402"/>
      <c r="NQ23" s="402"/>
      <c r="NR23" s="402">
        <v>0</v>
      </c>
      <c r="NS23" s="402"/>
      <c r="NT23" s="402"/>
      <c r="NU23" s="402"/>
      <c r="NV23" s="402">
        <v>0</v>
      </c>
      <c r="NW23" s="402">
        <v>20.3</v>
      </c>
      <c r="NX23" s="402">
        <v>0</v>
      </c>
      <c r="NY23" s="402">
        <v>107.0147</v>
      </c>
      <c r="NZ23" s="402">
        <v>-86.714700000000008</v>
      </c>
      <c r="OA23" s="402">
        <v>0</v>
      </c>
      <c r="OB23" s="402">
        <v>80.138750000000002</v>
      </c>
      <c r="OC23" s="402">
        <v>0</v>
      </c>
      <c r="OD23" s="402">
        <v>0</v>
      </c>
      <c r="OE23" s="402">
        <v>15.9</v>
      </c>
      <c r="OF23" s="402">
        <v>15.73725</v>
      </c>
      <c r="OG23" s="402">
        <v>15.91408</v>
      </c>
      <c r="OH23" s="402">
        <v>-1.407999999999987E-2</v>
      </c>
      <c r="OI23" s="402">
        <v>57</v>
      </c>
      <c r="OJ23" s="402">
        <v>60.427019999999999</v>
      </c>
      <c r="OK23" s="402">
        <v>60.427019999999999</v>
      </c>
      <c r="OL23" s="402">
        <v>-3.4270199999999988</v>
      </c>
      <c r="OM23" s="402">
        <v>6.5</v>
      </c>
      <c r="ON23" s="402">
        <v>6.39</v>
      </c>
      <c r="OO23" s="402">
        <v>6.39</v>
      </c>
      <c r="OP23" s="402">
        <v>0.11000000000000032</v>
      </c>
      <c r="OQ23" s="402">
        <v>8.6999999999999993</v>
      </c>
      <c r="OR23" s="402">
        <v>0</v>
      </c>
      <c r="OS23" s="402"/>
      <c r="OT23" s="402">
        <v>8.6999999999999993</v>
      </c>
      <c r="OU23" s="402"/>
      <c r="OV23" s="402"/>
      <c r="OW23" s="402"/>
      <c r="OX23" s="402">
        <v>0</v>
      </c>
      <c r="OY23" s="402"/>
      <c r="OZ23" s="402"/>
      <c r="PA23" s="402"/>
      <c r="PB23" s="402">
        <v>0</v>
      </c>
      <c r="PC23" s="402">
        <v>29.4</v>
      </c>
      <c r="PD23" s="402">
        <v>30</v>
      </c>
      <c r="PE23" s="402">
        <v>30</v>
      </c>
      <c r="PF23" s="402">
        <v>-0.60000000000000142</v>
      </c>
      <c r="PG23" s="402"/>
      <c r="PH23" s="402"/>
      <c r="PI23" s="402"/>
      <c r="PJ23" s="402">
        <v>0</v>
      </c>
      <c r="PK23" s="402">
        <v>15.5</v>
      </c>
      <c r="PL23" s="402">
        <v>13</v>
      </c>
      <c r="PM23" s="402">
        <v>13</v>
      </c>
      <c r="PN23" s="402">
        <v>2.5</v>
      </c>
      <c r="PO23" s="402">
        <v>12.9</v>
      </c>
      <c r="PP23" s="402">
        <v>15</v>
      </c>
      <c r="PQ23" s="402">
        <v>15</v>
      </c>
      <c r="PR23" s="402">
        <v>-2.0999999999999996</v>
      </c>
      <c r="PS23" s="402">
        <v>3</v>
      </c>
      <c r="PT23" s="402">
        <v>2.7989999999999999</v>
      </c>
      <c r="PU23" s="402">
        <v>2.7989999999999999</v>
      </c>
      <c r="PV23" s="402">
        <v>0.20100000000000007</v>
      </c>
      <c r="PW23" s="402">
        <v>1.6</v>
      </c>
      <c r="PX23" s="402">
        <v>1.4</v>
      </c>
      <c r="PY23" s="402">
        <v>1.4</v>
      </c>
      <c r="PZ23" s="402">
        <v>0.20000000000000018</v>
      </c>
      <c r="QA23" s="402">
        <v>1.1000000000000001</v>
      </c>
      <c r="QB23" s="402">
        <v>1.2</v>
      </c>
      <c r="QC23" s="402">
        <v>1.2</v>
      </c>
      <c r="QD23" s="402">
        <v>-9.9999999999999867E-2</v>
      </c>
      <c r="QE23" s="402">
        <v>2.1</v>
      </c>
      <c r="QF23" s="402">
        <v>2.2000000000000002</v>
      </c>
      <c r="QG23" s="402">
        <v>2.2000000000000002</v>
      </c>
      <c r="QH23" s="402">
        <v>-0.10000000000000009</v>
      </c>
      <c r="QI23" s="402">
        <v>8</v>
      </c>
      <c r="QJ23" s="402">
        <v>7.2</v>
      </c>
      <c r="QK23" s="402">
        <v>7.2</v>
      </c>
      <c r="QL23" s="402">
        <v>0.79999999999999982</v>
      </c>
      <c r="QM23" s="402">
        <v>12</v>
      </c>
      <c r="QN23" s="402">
        <v>11.143700000000001</v>
      </c>
      <c r="QO23" s="402">
        <v>11.143700000000001</v>
      </c>
      <c r="QP23" s="402">
        <v>0.85629999999999917</v>
      </c>
      <c r="QQ23" s="402">
        <v>7.5</v>
      </c>
      <c r="QR23" s="402">
        <v>8</v>
      </c>
      <c r="QS23" s="402">
        <v>8</v>
      </c>
      <c r="QT23" s="402">
        <v>-0.5</v>
      </c>
      <c r="QU23" s="402">
        <v>11.3</v>
      </c>
      <c r="QV23" s="402">
        <v>10.752689999999999</v>
      </c>
      <c r="QW23" s="402">
        <v>10.752689999999999</v>
      </c>
      <c r="QX23" s="402">
        <v>0.5473100000000013</v>
      </c>
      <c r="QY23" s="402">
        <v>5.9</v>
      </c>
      <c r="QZ23" s="402">
        <v>6.4</v>
      </c>
      <c r="RA23" s="402">
        <v>6.4</v>
      </c>
      <c r="RB23" s="402">
        <v>-0.5</v>
      </c>
      <c r="RC23" s="402">
        <v>18.100000000000001</v>
      </c>
      <c r="RD23" s="402">
        <v>16.617789999999999</v>
      </c>
      <c r="RE23" s="402">
        <v>16.617789999999999</v>
      </c>
      <c r="RF23" s="402">
        <v>1.482210000000002</v>
      </c>
      <c r="RG23" s="402">
        <v>3.7</v>
      </c>
      <c r="RH23" s="402">
        <v>3.6</v>
      </c>
      <c r="RI23" s="402">
        <v>3.6</v>
      </c>
      <c r="RJ23" s="402">
        <v>0.10000000000000009</v>
      </c>
      <c r="RK23" s="402">
        <v>5.2</v>
      </c>
      <c r="RL23" s="402">
        <v>6</v>
      </c>
      <c r="RM23" s="402">
        <v>6</v>
      </c>
      <c r="RN23" s="402">
        <v>-0.79999999999999982</v>
      </c>
      <c r="RO23" s="402">
        <v>3.1</v>
      </c>
      <c r="RP23" s="402">
        <v>2.8</v>
      </c>
      <c r="RQ23" s="402">
        <v>2.8</v>
      </c>
      <c r="RR23" s="402">
        <v>0.30000000000000027</v>
      </c>
      <c r="RS23" s="402">
        <v>0.9</v>
      </c>
      <c r="RT23" s="402">
        <v>1.5</v>
      </c>
      <c r="RU23" s="402">
        <v>1.5</v>
      </c>
      <c r="RV23" s="402">
        <v>-0.6</v>
      </c>
      <c r="RW23" s="402">
        <v>3.5</v>
      </c>
      <c r="RX23" s="402">
        <v>5.6</v>
      </c>
      <c r="RY23" s="402">
        <v>5.6</v>
      </c>
      <c r="RZ23" s="402">
        <v>-2.0999999999999996</v>
      </c>
      <c r="SA23" s="402">
        <v>3.6</v>
      </c>
      <c r="SB23" s="402">
        <v>5</v>
      </c>
      <c r="SC23" s="402">
        <v>5</v>
      </c>
      <c r="SD23" s="402">
        <v>-1.4</v>
      </c>
      <c r="SE23" s="402">
        <v>4.7</v>
      </c>
      <c r="SF23" s="402">
        <v>5.5</v>
      </c>
      <c r="SG23" s="402">
        <v>5.5</v>
      </c>
      <c r="SH23" s="402">
        <v>-0.79999999999999982</v>
      </c>
      <c r="SI23" s="402">
        <v>5</v>
      </c>
      <c r="SJ23" s="402">
        <v>5.7</v>
      </c>
      <c r="SK23" s="402">
        <v>5.7</v>
      </c>
      <c r="SL23" s="402">
        <v>-0.70000000000000018</v>
      </c>
      <c r="SM23" s="402">
        <v>3.5</v>
      </c>
      <c r="SN23" s="402">
        <v>3.5</v>
      </c>
      <c r="SO23" s="402">
        <v>3.5</v>
      </c>
      <c r="SP23" s="402">
        <v>0</v>
      </c>
      <c r="SQ23" s="402">
        <v>2.5</v>
      </c>
      <c r="SR23" s="402">
        <v>2.5</v>
      </c>
      <c r="SS23" s="402">
        <v>2.5</v>
      </c>
      <c r="ST23" s="402">
        <v>0</v>
      </c>
      <c r="SU23" s="402">
        <v>10</v>
      </c>
      <c r="SV23" s="402">
        <v>10</v>
      </c>
      <c r="SW23" s="402">
        <v>10</v>
      </c>
      <c r="SX23" s="402">
        <v>0</v>
      </c>
      <c r="SY23" s="402">
        <v>19.5</v>
      </c>
      <c r="SZ23" s="402">
        <v>12.218959999999999</v>
      </c>
      <c r="TA23" s="402">
        <v>12.218959999999999</v>
      </c>
      <c r="TB23" s="402">
        <v>7.2810400000000008</v>
      </c>
      <c r="TC23" s="402">
        <v>16.899999999999999</v>
      </c>
      <c r="TD23" s="402">
        <v>16.813289999999999</v>
      </c>
      <c r="TE23" s="402">
        <v>16.813289999999999</v>
      </c>
      <c r="TF23" s="402">
        <v>8.6710000000000065E-2</v>
      </c>
      <c r="TG23" s="402">
        <v>20.8</v>
      </c>
      <c r="TH23" s="402">
        <v>19.550339999999998</v>
      </c>
      <c r="TI23" s="402">
        <v>19.550339999999998</v>
      </c>
      <c r="TJ23" s="402">
        <v>1.2496600000000022</v>
      </c>
      <c r="TK23" s="402">
        <v>44</v>
      </c>
      <c r="TL23" s="402">
        <v>37.57996</v>
      </c>
      <c r="TM23" s="402">
        <v>37.57996</v>
      </c>
      <c r="TN23" s="402">
        <v>6.4200400000000002</v>
      </c>
      <c r="TO23" s="402">
        <v>0</v>
      </c>
      <c r="TP23" s="402">
        <v>18.66356</v>
      </c>
      <c r="TQ23" s="402">
        <v>0</v>
      </c>
      <c r="TR23" s="402">
        <v>0</v>
      </c>
      <c r="TS23" s="402">
        <v>6.73</v>
      </c>
      <c r="TT23" s="402">
        <v>8.33</v>
      </c>
      <c r="TU23" s="402">
        <v>8.33</v>
      </c>
      <c r="TV23" s="402">
        <v>-1.5999999999999996</v>
      </c>
      <c r="TW23" s="402">
        <v>10.6</v>
      </c>
      <c r="TX23" s="402">
        <v>9.6</v>
      </c>
      <c r="TY23" s="402">
        <v>9.6</v>
      </c>
      <c r="TZ23" s="402">
        <v>1</v>
      </c>
      <c r="UA23" s="402">
        <v>13.6</v>
      </c>
      <c r="UB23" s="402">
        <v>10.752689999999999</v>
      </c>
      <c r="UC23" s="402">
        <v>10.752689999999999</v>
      </c>
      <c r="UD23" s="402">
        <v>2.8473100000000002</v>
      </c>
      <c r="UE23" s="402">
        <v>16.8</v>
      </c>
      <c r="UF23" s="402">
        <v>15.640269999999999</v>
      </c>
      <c r="UG23" s="402">
        <v>15.640269999999999</v>
      </c>
      <c r="UH23" s="402">
        <v>1.1597300000000015</v>
      </c>
      <c r="UI23" s="402">
        <v>5</v>
      </c>
      <c r="UJ23" s="402">
        <v>7</v>
      </c>
      <c r="UK23" s="402">
        <v>7</v>
      </c>
      <c r="UL23" s="402">
        <v>-2</v>
      </c>
      <c r="UM23" s="402">
        <v>10</v>
      </c>
      <c r="UN23" s="402">
        <v>9</v>
      </c>
      <c r="UO23" s="402">
        <v>9</v>
      </c>
      <c r="UP23" s="402">
        <v>1</v>
      </c>
      <c r="UQ23" s="402">
        <v>0.6</v>
      </c>
      <c r="UR23" s="402">
        <v>0.54</v>
      </c>
      <c r="US23" s="402">
        <v>0.54</v>
      </c>
      <c r="UT23" s="402">
        <v>5.9999999999999942E-2</v>
      </c>
      <c r="UU23" s="402">
        <v>1.2</v>
      </c>
      <c r="UV23" s="402">
        <v>1.05</v>
      </c>
      <c r="UW23" s="402">
        <v>1.05</v>
      </c>
      <c r="UX23" s="402">
        <v>0.14999999999999991</v>
      </c>
      <c r="UY23" s="402">
        <v>0.2</v>
      </c>
      <c r="UZ23" s="402">
        <v>3.133</v>
      </c>
      <c r="VA23" s="402">
        <v>3.133</v>
      </c>
      <c r="VB23" s="402">
        <v>-2.9329999999999998</v>
      </c>
      <c r="VC23" s="402">
        <v>0.3</v>
      </c>
      <c r="VD23" s="402">
        <v>3.032</v>
      </c>
      <c r="VE23" s="402">
        <v>3.032</v>
      </c>
      <c r="VF23" s="402">
        <v>-2.7320000000000002</v>
      </c>
      <c r="VG23" s="402">
        <v>7</v>
      </c>
      <c r="VH23" s="402">
        <v>1.133</v>
      </c>
      <c r="VI23" s="402">
        <v>1.133</v>
      </c>
      <c r="VJ23" s="402">
        <v>5.867</v>
      </c>
      <c r="VK23" s="402">
        <v>3.4</v>
      </c>
      <c r="VL23" s="402">
        <v>6.9930000000000003</v>
      </c>
      <c r="VM23" s="402">
        <v>6.9930000000000003</v>
      </c>
      <c r="VN23" s="402">
        <v>-3.5930000000000004</v>
      </c>
      <c r="VO23" s="402">
        <v>3.7</v>
      </c>
      <c r="VP23" s="402">
        <v>6.1340000000000003</v>
      </c>
      <c r="VQ23" s="402">
        <v>6.1340000000000003</v>
      </c>
      <c r="VR23" s="402">
        <v>-2.4340000000000002</v>
      </c>
      <c r="VS23" s="402">
        <v>0</v>
      </c>
      <c r="VT23" s="402">
        <v>0</v>
      </c>
      <c r="VU23" s="402">
        <v>0</v>
      </c>
      <c r="VV23" s="402">
        <v>0</v>
      </c>
      <c r="VW23" s="402">
        <v>20</v>
      </c>
      <c r="VX23" s="402">
        <v>12.391999999999999</v>
      </c>
      <c r="VY23" s="402">
        <v>12.391999999999999</v>
      </c>
      <c r="VZ23" s="402">
        <v>7.6080000000000005</v>
      </c>
      <c r="WA23" s="402">
        <v>55.6</v>
      </c>
      <c r="WB23" s="402">
        <v>23.23</v>
      </c>
      <c r="WC23" s="402">
        <v>32.229999999999997</v>
      </c>
      <c r="WD23" s="402">
        <v>23.370000000000005</v>
      </c>
      <c r="WE23" s="402">
        <v>7</v>
      </c>
      <c r="WF23" s="402"/>
      <c r="WG23" s="402">
        <v>8.1509999999999998</v>
      </c>
      <c r="WH23" s="402">
        <v>-1.1509999999999998</v>
      </c>
      <c r="WI23" s="402">
        <v>12.6</v>
      </c>
      <c r="WJ23" s="402"/>
      <c r="WK23" s="402">
        <v>12.223000000000001</v>
      </c>
      <c r="WL23" s="402">
        <v>0.37699999999999889</v>
      </c>
      <c r="WM23" s="402">
        <v>15.4</v>
      </c>
      <c r="WN23" s="402">
        <v>17.193000000000001</v>
      </c>
      <c r="WO23" s="402">
        <v>17.193000000000001</v>
      </c>
      <c r="WP23" s="402">
        <v>-1.793000000000001</v>
      </c>
      <c r="WQ23" s="402">
        <v>24.3</v>
      </c>
      <c r="WR23" s="402"/>
      <c r="WS23" s="402">
        <v>12.045</v>
      </c>
      <c r="WT23" s="402">
        <v>12.255000000000001</v>
      </c>
      <c r="XB23" s="403">
        <v>0.25</v>
      </c>
      <c r="XC23" s="402">
        <v>6182.6509999999989</v>
      </c>
      <c r="XD23" s="402">
        <v>6199.5561199999984</v>
      </c>
      <c r="XE23" s="402">
        <v>-16.905119999999442</v>
      </c>
      <c r="XF23" s="402">
        <v>6182.6509999999989</v>
      </c>
      <c r="XG23" s="402">
        <v>6199.5561199999984</v>
      </c>
      <c r="XH23" s="402">
        <v>-16.905119999999442</v>
      </c>
      <c r="XI23" s="379">
        <f t="shared" si="0"/>
        <v>0.25</v>
      </c>
    </row>
    <row r="24" spans="2:633" ht="15" customHeight="1" x14ac:dyDescent="0.2">
      <c r="B24" s="71">
        <v>0.27083333333333331</v>
      </c>
      <c r="C24" s="402">
        <v>491.5</v>
      </c>
      <c r="D24" s="402">
        <v>539.28287999999998</v>
      </c>
      <c r="E24" s="402">
        <v>455.92424</v>
      </c>
      <c r="F24" s="402">
        <v>35.575760000000002</v>
      </c>
      <c r="G24" s="402">
        <v>149.6</v>
      </c>
      <c r="H24" s="402">
        <v>171.84717000000001</v>
      </c>
      <c r="I24" s="402">
        <v>145.28421</v>
      </c>
      <c r="J24" s="402">
        <v>4.3157899999999927</v>
      </c>
      <c r="K24" s="402"/>
      <c r="L24" s="402"/>
      <c r="M24" s="402"/>
      <c r="N24" s="402">
        <v>0</v>
      </c>
      <c r="O24" s="402">
        <v>119.5</v>
      </c>
      <c r="P24" s="402">
        <v>110</v>
      </c>
      <c r="Q24" s="402">
        <v>110</v>
      </c>
      <c r="R24" s="402">
        <v>9.5</v>
      </c>
      <c r="S24" s="402">
        <v>87.7</v>
      </c>
      <c r="T24" s="402">
        <v>76.263339999999999</v>
      </c>
      <c r="U24" s="402">
        <v>74.15625</v>
      </c>
      <c r="V24" s="402">
        <v>13.543750000000003</v>
      </c>
      <c r="W24" s="402">
        <v>59.1</v>
      </c>
      <c r="X24" s="402">
        <v>65.984009999999998</v>
      </c>
      <c r="Y24" s="402">
        <v>65.984009999999998</v>
      </c>
      <c r="Z24" s="402">
        <v>-6.8840099999999964</v>
      </c>
      <c r="AA24" s="402">
        <v>62.8</v>
      </c>
      <c r="AB24" s="402">
        <v>67.593350000000001</v>
      </c>
      <c r="AC24" s="402">
        <v>67.593350000000001</v>
      </c>
      <c r="AD24" s="402">
        <v>-4.7933500000000038</v>
      </c>
      <c r="AE24" s="402">
        <v>30.4</v>
      </c>
      <c r="AF24" s="402">
        <v>27.49391</v>
      </c>
      <c r="AG24" s="402">
        <v>27.49391</v>
      </c>
      <c r="AH24" s="402">
        <v>2.906089999999999</v>
      </c>
      <c r="AI24" s="402">
        <v>0.6</v>
      </c>
      <c r="AJ24" s="402">
        <v>0.6</v>
      </c>
      <c r="AK24" s="402">
        <v>0.6</v>
      </c>
      <c r="AL24" s="402">
        <v>0</v>
      </c>
      <c r="AM24" s="402"/>
      <c r="AN24" s="402"/>
      <c r="AO24" s="402"/>
      <c r="AP24" s="402">
        <v>0</v>
      </c>
      <c r="AQ24" s="402"/>
      <c r="AR24" s="402"/>
      <c r="AS24" s="402">
        <v>0</v>
      </c>
      <c r="AT24" s="402">
        <v>0</v>
      </c>
      <c r="AU24" s="402"/>
      <c r="AV24" s="402"/>
      <c r="AW24" s="402"/>
      <c r="AX24" s="402">
        <v>0</v>
      </c>
      <c r="AY24" s="402"/>
      <c r="AZ24" s="402"/>
      <c r="BA24" s="402"/>
      <c r="BB24" s="402">
        <v>0</v>
      </c>
      <c r="BC24" s="402">
        <v>144.69999999999999</v>
      </c>
      <c r="BD24" s="402">
        <v>149.11167</v>
      </c>
      <c r="BE24" s="402">
        <v>149.11167</v>
      </c>
      <c r="BF24" s="402">
        <v>-4.4116700000000151</v>
      </c>
      <c r="BG24" s="402">
        <v>147.30000000000001</v>
      </c>
      <c r="BH24" s="402">
        <v>149.11167</v>
      </c>
      <c r="BI24" s="402">
        <v>149.11167</v>
      </c>
      <c r="BJ24" s="402">
        <v>-1.8116699999999923</v>
      </c>
      <c r="BK24" s="402">
        <v>148</v>
      </c>
      <c r="BL24" s="402">
        <v>149.11167</v>
      </c>
      <c r="BM24" s="402">
        <v>149.11167</v>
      </c>
      <c r="BN24" s="402">
        <v>-1.1116700000000037</v>
      </c>
      <c r="BO24" s="402">
        <v>18.7</v>
      </c>
      <c r="BP24" s="402">
        <v>46</v>
      </c>
      <c r="BQ24" s="402">
        <v>46</v>
      </c>
      <c r="BR24" s="402">
        <v>-27.3</v>
      </c>
      <c r="BS24" s="402">
        <v>12.7</v>
      </c>
      <c r="BT24" s="402">
        <v>38.982999999999997</v>
      </c>
      <c r="BU24" s="402">
        <v>38.982999999999997</v>
      </c>
      <c r="BV24" s="402">
        <v>-26.282999999999998</v>
      </c>
      <c r="BW24" s="402">
        <v>109.8</v>
      </c>
      <c r="BX24" s="402">
        <v>9</v>
      </c>
      <c r="BY24" s="402">
        <v>38</v>
      </c>
      <c r="BZ24" s="402">
        <v>71.8</v>
      </c>
      <c r="CA24" s="402">
        <v>73</v>
      </c>
      <c r="CB24" s="402">
        <v>73.019549999999995</v>
      </c>
      <c r="CC24" s="402">
        <v>73.019549999999995</v>
      </c>
      <c r="CD24" s="402">
        <v>-1.9549999999995293E-2</v>
      </c>
      <c r="CE24" s="402">
        <v>27</v>
      </c>
      <c r="CF24" s="402">
        <v>16.95936</v>
      </c>
      <c r="CG24" s="402">
        <v>16.95936</v>
      </c>
      <c r="CH24" s="402">
        <v>10.04064</v>
      </c>
      <c r="CI24" s="402">
        <v>79.89</v>
      </c>
      <c r="CJ24" s="402">
        <v>26.612079999999999</v>
      </c>
      <c r="CK24" s="402">
        <v>81.883319999999998</v>
      </c>
      <c r="CL24" s="402">
        <v>-1.9933199999999971</v>
      </c>
      <c r="CM24" s="402">
        <v>104.917</v>
      </c>
      <c r="CN24" s="402">
        <v>98</v>
      </c>
      <c r="CO24" s="402">
        <v>98</v>
      </c>
      <c r="CP24" s="402">
        <v>6.9170000000000016</v>
      </c>
      <c r="CQ24" s="402">
        <v>13.945</v>
      </c>
      <c r="CR24" s="402">
        <v>16</v>
      </c>
      <c r="CS24" s="402">
        <v>16</v>
      </c>
      <c r="CT24" s="402">
        <v>-2.0549999999999997</v>
      </c>
      <c r="CU24" s="402">
        <v>8.1999999999999993</v>
      </c>
      <c r="CV24" s="402">
        <v>3.8533499999999998</v>
      </c>
      <c r="CW24" s="402">
        <v>3.8533499999999998</v>
      </c>
      <c r="CX24" s="402">
        <v>4.3466499999999995</v>
      </c>
      <c r="CY24" s="402"/>
      <c r="CZ24" s="402">
        <v>4.1034499999999996</v>
      </c>
      <c r="DA24" s="402">
        <v>4.1034499999999996</v>
      </c>
      <c r="DB24" s="402">
        <v>-4.1034499999999996</v>
      </c>
      <c r="DC24" s="402">
        <v>42.83</v>
      </c>
      <c r="DD24" s="402">
        <v>43.80059</v>
      </c>
      <c r="DE24" s="402">
        <v>43.80059</v>
      </c>
      <c r="DF24" s="402">
        <v>-0.9705900000000014</v>
      </c>
      <c r="DG24" s="402">
        <v>3.2050000000000001</v>
      </c>
      <c r="DH24" s="402">
        <v>3.2822300000000002</v>
      </c>
      <c r="DI24" s="402">
        <v>3.2822300000000002</v>
      </c>
      <c r="DJ24" s="402">
        <v>-7.7230000000000132E-2</v>
      </c>
      <c r="DK24" s="402">
        <v>3.53</v>
      </c>
      <c r="DL24" s="402">
        <v>3.0992700000000002</v>
      </c>
      <c r="DM24" s="402">
        <v>3.0992700000000002</v>
      </c>
      <c r="DN24" s="402">
        <v>0.43072999999999961</v>
      </c>
      <c r="DO24" s="402"/>
      <c r="DP24" s="402"/>
      <c r="DQ24" s="402"/>
      <c r="DR24" s="402">
        <v>0</v>
      </c>
      <c r="DS24" s="402"/>
      <c r="DT24" s="402"/>
      <c r="DU24" s="402"/>
      <c r="DV24" s="402">
        <v>0</v>
      </c>
      <c r="DW24" s="402"/>
      <c r="DX24" s="402"/>
      <c r="DY24" s="402"/>
      <c r="DZ24" s="402">
        <v>0</v>
      </c>
      <c r="EA24" s="402"/>
      <c r="EB24" s="402"/>
      <c r="EC24" s="402"/>
      <c r="ED24" s="402">
        <v>0</v>
      </c>
      <c r="EE24" s="402"/>
      <c r="EF24" s="402"/>
      <c r="EG24" s="402"/>
      <c r="EH24" s="402">
        <v>0</v>
      </c>
      <c r="EI24" s="402"/>
      <c r="EJ24" s="402"/>
      <c r="EK24" s="402"/>
      <c r="EL24" s="402">
        <v>0</v>
      </c>
      <c r="EM24" s="402">
        <v>68.400000000000006</v>
      </c>
      <c r="EN24" s="402">
        <v>85</v>
      </c>
      <c r="EO24" s="402">
        <v>85</v>
      </c>
      <c r="EP24" s="402">
        <v>-16.599999999999994</v>
      </c>
      <c r="EQ24" s="402"/>
      <c r="ER24" s="402"/>
      <c r="ES24" s="402"/>
      <c r="ET24" s="402">
        <v>0</v>
      </c>
      <c r="EU24" s="402">
        <v>10.9</v>
      </c>
      <c r="EV24" s="402">
        <v>10.23541</v>
      </c>
      <c r="EW24" s="402">
        <v>67.096919999999997</v>
      </c>
      <c r="EX24" s="402">
        <v>-56.196919999999999</v>
      </c>
      <c r="EY24" s="402">
        <v>213</v>
      </c>
      <c r="EZ24" s="402">
        <v>137.05903000000001</v>
      </c>
      <c r="FA24" s="402">
        <v>193.27</v>
      </c>
      <c r="FB24" s="402">
        <v>19.72999999999999</v>
      </c>
      <c r="FC24" s="402">
        <v>9.9</v>
      </c>
      <c r="FD24" s="402">
        <v>8</v>
      </c>
      <c r="FE24" s="402">
        <v>8</v>
      </c>
      <c r="FF24" s="402">
        <v>1.9000000000000004</v>
      </c>
      <c r="FG24" s="402">
        <v>0.9</v>
      </c>
      <c r="FH24" s="402">
        <v>1.2644500000000001</v>
      </c>
      <c r="FI24" s="402">
        <v>4.9640000000000004</v>
      </c>
      <c r="FJ24" s="402">
        <v>-4.0640000000000001</v>
      </c>
      <c r="FK24" s="402"/>
      <c r="FL24" s="402"/>
      <c r="FM24" s="402">
        <v>0</v>
      </c>
      <c r="FN24" s="402">
        <v>0</v>
      </c>
      <c r="FO24" s="402">
        <v>60.2</v>
      </c>
      <c r="FP24" s="402">
        <v>0</v>
      </c>
      <c r="FQ24" s="402">
        <v>0</v>
      </c>
      <c r="FR24" s="402">
        <v>60.2</v>
      </c>
      <c r="FS24" s="402">
        <v>105.3</v>
      </c>
      <c r="FT24" s="402">
        <v>110.41591</v>
      </c>
      <c r="FU24" s="402">
        <v>110.41591</v>
      </c>
      <c r="FV24" s="402">
        <v>-5.1159099999999995</v>
      </c>
      <c r="FW24" s="402">
        <v>7.3</v>
      </c>
      <c r="FX24" s="402">
        <v>3.8466300000000002</v>
      </c>
      <c r="FY24" s="402">
        <v>3.8466300000000002</v>
      </c>
      <c r="FZ24" s="402">
        <v>3.4533699999999996</v>
      </c>
      <c r="GA24" s="402"/>
      <c r="GB24" s="402"/>
      <c r="GC24" s="402"/>
      <c r="GD24" s="402">
        <v>0</v>
      </c>
      <c r="GE24" s="402">
        <v>0</v>
      </c>
      <c r="GF24" s="402">
        <v>21.477250000000002</v>
      </c>
      <c r="GG24" s="402">
        <v>21.477250000000002</v>
      </c>
      <c r="GH24" s="402">
        <v>-21.477250000000002</v>
      </c>
      <c r="GI24" s="402">
        <v>100.5</v>
      </c>
      <c r="GJ24" s="402">
        <v>110</v>
      </c>
      <c r="GK24" s="402">
        <v>63.415900000000001</v>
      </c>
      <c r="GL24" s="402">
        <v>37.084099999999999</v>
      </c>
      <c r="GM24" s="402"/>
      <c r="GN24" s="402"/>
      <c r="GO24" s="402"/>
      <c r="GP24" s="402">
        <v>0</v>
      </c>
      <c r="GQ24" s="402"/>
      <c r="GR24" s="402"/>
      <c r="GS24" s="402"/>
      <c r="GT24" s="402">
        <v>0</v>
      </c>
      <c r="GU24" s="402"/>
      <c r="GV24" s="402"/>
      <c r="GW24" s="402"/>
      <c r="GX24" s="402">
        <v>0</v>
      </c>
      <c r="GY24" s="402"/>
      <c r="GZ24" s="402"/>
      <c r="HA24" s="402"/>
      <c r="HB24" s="402">
        <v>0</v>
      </c>
      <c r="HC24" s="402"/>
      <c r="HD24" s="402"/>
      <c r="HE24" s="402"/>
      <c r="HF24" s="402">
        <v>0</v>
      </c>
      <c r="HG24" s="402">
        <v>172</v>
      </c>
      <c r="HH24" s="402">
        <v>178.52956</v>
      </c>
      <c r="HI24" s="402">
        <v>178.52956</v>
      </c>
      <c r="HJ24" s="402">
        <v>-6.5295600000000036</v>
      </c>
      <c r="HK24" s="402">
        <v>171.1</v>
      </c>
      <c r="HL24" s="402">
        <v>178.52956</v>
      </c>
      <c r="HM24" s="402">
        <v>178.52956</v>
      </c>
      <c r="HN24" s="402">
        <v>-7.4295600000000093</v>
      </c>
      <c r="HO24" s="402">
        <v>190.1</v>
      </c>
      <c r="HP24" s="402">
        <v>178.52956</v>
      </c>
      <c r="HQ24" s="402">
        <v>178.52956</v>
      </c>
      <c r="HR24" s="402">
        <v>11.570439999999991</v>
      </c>
      <c r="HS24" s="402"/>
      <c r="HT24" s="402"/>
      <c r="HU24" s="402"/>
      <c r="HV24" s="402">
        <v>0</v>
      </c>
      <c r="HW24" s="402"/>
      <c r="HX24" s="402"/>
      <c r="HY24" s="402"/>
      <c r="HZ24" s="402">
        <v>0</v>
      </c>
      <c r="IA24" s="402"/>
      <c r="IB24" s="402"/>
      <c r="IC24" s="402"/>
      <c r="ID24" s="402">
        <v>0</v>
      </c>
      <c r="IE24" s="402">
        <v>270.60000000000002</v>
      </c>
      <c r="IF24" s="402">
        <v>267.79433</v>
      </c>
      <c r="IG24" s="402">
        <v>267.79433</v>
      </c>
      <c r="IH24" s="402">
        <v>2.8056700000000205</v>
      </c>
      <c r="II24" s="402">
        <v>74.7</v>
      </c>
      <c r="IJ24" s="402">
        <v>69.971130000000002</v>
      </c>
      <c r="IK24" s="402">
        <v>69.971130000000002</v>
      </c>
      <c r="IL24" s="402">
        <v>4.7288700000000006</v>
      </c>
      <c r="IM24" s="402">
        <v>36.200000000000003</v>
      </c>
      <c r="IN24" s="402">
        <v>34.985570000000003</v>
      </c>
      <c r="IO24" s="402">
        <v>34.985570000000003</v>
      </c>
      <c r="IP24" s="402">
        <v>1.2144300000000001</v>
      </c>
      <c r="IQ24" s="402">
        <v>21.7</v>
      </c>
      <c r="IR24" s="402">
        <v>18.082000000000001</v>
      </c>
      <c r="IS24" s="402">
        <v>18.082000000000001</v>
      </c>
      <c r="IT24" s="402">
        <v>3.6179999999999986</v>
      </c>
      <c r="IU24" s="402">
        <v>59.5</v>
      </c>
      <c r="IV24" s="402">
        <v>39.19</v>
      </c>
      <c r="IW24" s="402">
        <v>39.19</v>
      </c>
      <c r="IX24" s="402">
        <v>20.310000000000002</v>
      </c>
      <c r="IY24" s="402">
        <v>46.6</v>
      </c>
      <c r="IZ24" s="402">
        <v>40.299999999999997</v>
      </c>
      <c r="JA24" s="402">
        <v>40.299999999999997</v>
      </c>
      <c r="JB24" s="402">
        <v>6.3000000000000043</v>
      </c>
      <c r="JC24" s="402">
        <v>9.3000000000000007</v>
      </c>
      <c r="JD24" s="402">
        <v>5.9</v>
      </c>
      <c r="JE24" s="402">
        <v>5.9</v>
      </c>
      <c r="JF24" s="402">
        <v>3.4000000000000004</v>
      </c>
      <c r="JG24" s="402">
        <v>9</v>
      </c>
      <c r="JH24" s="402">
        <v>1.27</v>
      </c>
      <c r="JI24" s="402">
        <v>1.27</v>
      </c>
      <c r="JJ24" s="402">
        <v>7.73</v>
      </c>
      <c r="JK24" s="402">
        <v>6.8</v>
      </c>
      <c r="JL24" s="402">
        <v>6.8787000000000003</v>
      </c>
      <c r="JM24" s="402">
        <v>6.8787000000000003</v>
      </c>
      <c r="JN24" s="402">
        <v>-7.8700000000000436E-2</v>
      </c>
      <c r="JO24" s="402">
        <v>9</v>
      </c>
      <c r="JP24" s="402">
        <v>15.021509999999999</v>
      </c>
      <c r="JQ24" s="402">
        <v>15.02148</v>
      </c>
      <c r="JR24" s="402">
        <v>-6.0214800000000004</v>
      </c>
      <c r="JS24" s="402">
        <v>55.6</v>
      </c>
      <c r="JT24" s="402">
        <v>74.838660000000004</v>
      </c>
      <c r="JU24" s="402">
        <v>66.503410000000002</v>
      </c>
      <c r="JV24" s="402">
        <v>-10.903410000000001</v>
      </c>
      <c r="JW24" s="402"/>
      <c r="JX24" s="402"/>
      <c r="JY24" s="402"/>
      <c r="JZ24" s="402">
        <v>0</v>
      </c>
      <c r="KA24" s="402"/>
      <c r="KB24" s="402"/>
      <c r="KC24" s="402"/>
      <c r="KD24" s="402">
        <v>0</v>
      </c>
      <c r="KE24" s="402"/>
      <c r="KF24" s="402"/>
      <c r="KG24" s="402"/>
      <c r="KH24" s="402">
        <v>0</v>
      </c>
      <c r="KI24" s="402"/>
      <c r="KJ24" s="402"/>
      <c r="KK24" s="402"/>
      <c r="KL24" s="402">
        <v>0</v>
      </c>
      <c r="KM24" s="402">
        <v>46.2</v>
      </c>
      <c r="KN24" s="402">
        <v>0</v>
      </c>
      <c r="KO24" s="402">
        <v>49.742959999999997</v>
      </c>
      <c r="KP24" s="402">
        <v>-3.5429599999999937</v>
      </c>
      <c r="KQ24" s="402"/>
      <c r="KR24" s="402"/>
      <c r="KS24" s="402"/>
      <c r="KT24" s="402">
        <v>0</v>
      </c>
      <c r="KU24" s="402">
        <v>183.1</v>
      </c>
      <c r="KV24" s="402">
        <v>194.44479000000001</v>
      </c>
      <c r="KW24" s="402">
        <v>194.44479000000001</v>
      </c>
      <c r="KX24" s="402">
        <v>-11.344790000000017</v>
      </c>
      <c r="KY24" s="402">
        <v>198.7</v>
      </c>
      <c r="KZ24" s="402">
        <v>194.44479000000001</v>
      </c>
      <c r="LA24" s="402">
        <v>194.44479000000001</v>
      </c>
      <c r="LB24" s="402">
        <v>4.2552099999999768</v>
      </c>
      <c r="LC24" s="402">
        <v>204.2</v>
      </c>
      <c r="LD24" s="402">
        <v>194.44479000000001</v>
      </c>
      <c r="LE24" s="402">
        <v>194.44479000000001</v>
      </c>
      <c r="LF24" s="402">
        <v>9.7552099999999768</v>
      </c>
      <c r="LG24" s="402">
        <v>294.39999999999998</v>
      </c>
      <c r="LH24" s="402">
        <v>291.66717999999997</v>
      </c>
      <c r="LI24" s="402">
        <v>291.66717999999997</v>
      </c>
      <c r="LJ24" s="402">
        <v>2.7328200000000038</v>
      </c>
      <c r="LK24" s="402">
        <v>203.3</v>
      </c>
      <c r="LL24" s="402">
        <v>209.70738</v>
      </c>
      <c r="LM24" s="402">
        <v>209.70738</v>
      </c>
      <c r="LN24" s="402">
        <v>-6.4073799999999892</v>
      </c>
      <c r="LO24" s="402">
        <v>104.7</v>
      </c>
      <c r="LP24" s="402">
        <v>104.85369</v>
      </c>
      <c r="LQ24" s="402">
        <v>104.85369</v>
      </c>
      <c r="LR24" s="402">
        <v>-0.15368999999999744</v>
      </c>
      <c r="LS24" s="402">
        <v>71.2</v>
      </c>
      <c r="LT24" s="402">
        <v>184</v>
      </c>
      <c r="LU24" s="402">
        <v>90.847470000000001</v>
      </c>
      <c r="LV24" s="402">
        <v>-19.647469999999998</v>
      </c>
      <c r="LW24" s="402">
        <v>3.4</v>
      </c>
      <c r="LX24" s="402">
        <v>3.2402199999999999</v>
      </c>
      <c r="LY24" s="402">
        <v>3.2402199999999999</v>
      </c>
      <c r="LZ24" s="402">
        <v>0.15978000000000003</v>
      </c>
      <c r="MA24" s="402">
        <v>125.6</v>
      </c>
      <c r="MB24" s="402">
        <v>170</v>
      </c>
      <c r="MC24" s="402">
        <v>185.73103</v>
      </c>
      <c r="MD24" s="402">
        <v>-60.13103000000001</v>
      </c>
      <c r="ME24" s="402">
        <v>126.2</v>
      </c>
      <c r="MF24" s="402">
        <v>170</v>
      </c>
      <c r="MG24" s="402">
        <v>185.73103</v>
      </c>
      <c r="MH24" s="402">
        <v>-59.531030000000001</v>
      </c>
      <c r="MI24" s="402">
        <v>153.80000000000001</v>
      </c>
      <c r="MJ24" s="402">
        <v>217.19309000000001</v>
      </c>
      <c r="MK24" s="402">
        <v>185.73103</v>
      </c>
      <c r="ML24" s="402">
        <v>-31.931029999999993</v>
      </c>
      <c r="MM24" s="402">
        <v>136.6</v>
      </c>
      <c r="MN24" s="402">
        <v>189.51328000000001</v>
      </c>
      <c r="MO24" s="402">
        <v>189.51328000000001</v>
      </c>
      <c r="MP24" s="402">
        <v>-52.913280000000015</v>
      </c>
      <c r="MQ24" s="402">
        <v>81</v>
      </c>
      <c r="MR24" s="402">
        <v>94.756640000000004</v>
      </c>
      <c r="MS24" s="402">
        <v>94.756640000000004</v>
      </c>
      <c r="MT24" s="402">
        <v>-13.756640000000004</v>
      </c>
      <c r="MU24" s="402"/>
      <c r="MV24" s="402"/>
      <c r="MW24" s="402"/>
      <c r="MX24" s="402">
        <v>0</v>
      </c>
      <c r="MY24" s="402"/>
      <c r="MZ24" s="402"/>
      <c r="NA24" s="402"/>
      <c r="NB24" s="402">
        <v>0</v>
      </c>
      <c r="NC24" s="402"/>
      <c r="ND24" s="402"/>
      <c r="NE24" s="402"/>
      <c r="NF24" s="402">
        <v>0</v>
      </c>
      <c r="NG24" s="402"/>
      <c r="NH24" s="402"/>
      <c r="NI24" s="402"/>
      <c r="NJ24" s="402">
        <v>0</v>
      </c>
      <c r="NK24" s="402"/>
      <c r="NL24" s="402"/>
      <c r="NM24" s="402"/>
      <c r="NN24" s="402">
        <v>0</v>
      </c>
      <c r="NO24" s="402"/>
      <c r="NP24" s="402"/>
      <c r="NQ24" s="402"/>
      <c r="NR24" s="402">
        <v>0</v>
      </c>
      <c r="NS24" s="402"/>
      <c r="NT24" s="402"/>
      <c r="NU24" s="402"/>
      <c r="NV24" s="402">
        <v>0</v>
      </c>
      <c r="NW24" s="402">
        <v>72.7</v>
      </c>
      <c r="NX24" s="402">
        <v>74.444220000000001</v>
      </c>
      <c r="NY24" s="402">
        <v>112.32550999999999</v>
      </c>
      <c r="NZ24" s="402">
        <v>-39.625509999999991</v>
      </c>
      <c r="OA24" s="402">
        <v>0</v>
      </c>
      <c r="OB24" s="402">
        <v>16.261299999999999</v>
      </c>
      <c r="OC24" s="402">
        <v>0</v>
      </c>
      <c r="OD24" s="402">
        <v>0</v>
      </c>
      <c r="OE24" s="402">
        <v>16.3</v>
      </c>
      <c r="OF24" s="402">
        <v>15.73725</v>
      </c>
      <c r="OG24" s="402">
        <v>15.91408</v>
      </c>
      <c r="OH24" s="402">
        <v>0.38592000000000048</v>
      </c>
      <c r="OI24" s="402">
        <v>56.6</v>
      </c>
      <c r="OJ24" s="402">
        <v>60.427019999999999</v>
      </c>
      <c r="OK24" s="402">
        <v>60.427019999999999</v>
      </c>
      <c r="OL24" s="402">
        <v>-3.8270199999999974</v>
      </c>
      <c r="OM24" s="402">
        <v>6.5</v>
      </c>
      <c r="ON24" s="402">
        <v>6.39</v>
      </c>
      <c r="OO24" s="402">
        <v>6.39</v>
      </c>
      <c r="OP24" s="402">
        <v>0.11000000000000032</v>
      </c>
      <c r="OQ24" s="402">
        <v>148.5</v>
      </c>
      <c r="OR24" s="402">
        <v>0</v>
      </c>
      <c r="OS24" s="402"/>
      <c r="OT24" s="402">
        <v>148.5</v>
      </c>
      <c r="OU24" s="402"/>
      <c r="OV24" s="402"/>
      <c r="OW24" s="402"/>
      <c r="OX24" s="402">
        <v>0</v>
      </c>
      <c r="OY24" s="402"/>
      <c r="OZ24" s="402"/>
      <c r="PA24" s="402"/>
      <c r="PB24" s="402">
        <v>0</v>
      </c>
      <c r="PC24" s="402">
        <v>29.5</v>
      </c>
      <c r="PD24" s="402">
        <v>30</v>
      </c>
      <c r="PE24" s="402">
        <v>30</v>
      </c>
      <c r="PF24" s="402">
        <v>-0.5</v>
      </c>
      <c r="PG24" s="402"/>
      <c r="PH24" s="402"/>
      <c r="PI24" s="402"/>
      <c r="PJ24" s="402">
        <v>0</v>
      </c>
      <c r="PK24" s="402">
        <v>15.6</v>
      </c>
      <c r="PL24" s="402">
        <v>13</v>
      </c>
      <c r="PM24" s="402">
        <v>13</v>
      </c>
      <c r="PN24" s="402">
        <v>2.5999999999999996</v>
      </c>
      <c r="PO24" s="402">
        <v>14</v>
      </c>
      <c r="PP24" s="402">
        <v>15</v>
      </c>
      <c r="PQ24" s="402">
        <v>15</v>
      </c>
      <c r="PR24" s="402">
        <v>-1</v>
      </c>
      <c r="PS24" s="402">
        <v>3</v>
      </c>
      <c r="PT24" s="402">
        <v>2.7989999999999999</v>
      </c>
      <c r="PU24" s="402">
        <v>2.7989999999999999</v>
      </c>
      <c r="PV24" s="402">
        <v>0.20100000000000007</v>
      </c>
      <c r="PW24" s="402">
        <v>1.6</v>
      </c>
      <c r="PX24" s="402">
        <v>1.4</v>
      </c>
      <c r="PY24" s="402">
        <v>1.4</v>
      </c>
      <c r="PZ24" s="402">
        <v>0.20000000000000018</v>
      </c>
      <c r="QA24" s="402">
        <v>1.1000000000000001</v>
      </c>
      <c r="QB24" s="402">
        <v>1.2</v>
      </c>
      <c r="QC24" s="402">
        <v>1.2</v>
      </c>
      <c r="QD24" s="402">
        <v>-9.9999999999999867E-2</v>
      </c>
      <c r="QE24" s="402">
        <v>2.1</v>
      </c>
      <c r="QF24" s="402">
        <v>2.2000000000000002</v>
      </c>
      <c r="QG24" s="402">
        <v>2.2000000000000002</v>
      </c>
      <c r="QH24" s="402">
        <v>-0.10000000000000009</v>
      </c>
      <c r="QI24" s="402">
        <v>7.5</v>
      </c>
      <c r="QJ24" s="402">
        <v>7.2</v>
      </c>
      <c r="QK24" s="402">
        <v>7.2</v>
      </c>
      <c r="QL24" s="402">
        <v>0.29999999999999982</v>
      </c>
      <c r="QM24" s="402">
        <v>12.3</v>
      </c>
      <c r="QN24" s="402">
        <v>11.143700000000001</v>
      </c>
      <c r="QO24" s="402">
        <v>11.143700000000001</v>
      </c>
      <c r="QP24" s="402">
        <v>1.1562999999999999</v>
      </c>
      <c r="QQ24" s="402">
        <v>7.4</v>
      </c>
      <c r="QR24" s="402">
        <v>8</v>
      </c>
      <c r="QS24" s="402">
        <v>8</v>
      </c>
      <c r="QT24" s="402">
        <v>-0.59999999999999964</v>
      </c>
      <c r="QU24" s="402">
        <v>11.1</v>
      </c>
      <c r="QV24" s="402">
        <v>10.752689999999999</v>
      </c>
      <c r="QW24" s="402">
        <v>10.752689999999999</v>
      </c>
      <c r="QX24" s="402">
        <v>0.34731000000000023</v>
      </c>
      <c r="QY24" s="402">
        <v>5.8</v>
      </c>
      <c r="QZ24" s="402">
        <v>6.4</v>
      </c>
      <c r="RA24" s="402">
        <v>6.4</v>
      </c>
      <c r="RB24" s="402">
        <v>-0.60000000000000053</v>
      </c>
      <c r="RC24" s="402">
        <v>17.899999999999999</v>
      </c>
      <c r="RD24" s="402">
        <v>16.617789999999999</v>
      </c>
      <c r="RE24" s="402">
        <v>16.617789999999999</v>
      </c>
      <c r="RF24" s="402">
        <v>1.2822099999999992</v>
      </c>
      <c r="RG24" s="402">
        <v>3.7</v>
      </c>
      <c r="RH24" s="402">
        <v>3.6</v>
      </c>
      <c r="RI24" s="402">
        <v>3.6</v>
      </c>
      <c r="RJ24" s="402">
        <v>0.10000000000000009</v>
      </c>
      <c r="RK24" s="402">
        <v>5.2</v>
      </c>
      <c r="RL24" s="402">
        <v>6</v>
      </c>
      <c r="RM24" s="402">
        <v>6</v>
      </c>
      <c r="RN24" s="402">
        <v>-0.79999999999999982</v>
      </c>
      <c r="RO24" s="402">
        <v>3.1</v>
      </c>
      <c r="RP24" s="402">
        <v>2.8</v>
      </c>
      <c r="RQ24" s="402">
        <v>2.8</v>
      </c>
      <c r="RR24" s="402">
        <v>0.30000000000000027</v>
      </c>
      <c r="RS24" s="402">
        <v>1.1000000000000001</v>
      </c>
      <c r="RT24" s="402">
        <v>1.5</v>
      </c>
      <c r="RU24" s="402">
        <v>1.5</v>
      </c>
      <c r="RV24" s="402">
        <v>-0.39999999999999991</v>
      </c>
      <c r="RW24" s="402">
        <v>3.5</v>
      </c>
      <c r="RX24" s="402">
        <v>5.6</v>
      </c>
      <c r="RY24" s="402">
        <v>5.6</v>
      </c>
      <c r="RZ24" s="402">
        <v>-2.0999999999999996</v>
      </c>
      <c r="SA24" s="402">
        <v>3.6</v>
      </c>
      <c r="SB24" s="402">
        <v>5</v>
      </c>
      <c r="SC24" s="402">
        <v>5</v>
      </c>
      <c r="SD24" s="402">
        <v>-1.4</v>
      </c>
      <c r="SE24" s="402">
        <v>4.7</v>
      </c>
      <c r="SF24" s="402">
        <v>5.5</v>
      </c>
      <c r="SG24" s="402">
        <v>5.5</v>
      </c>
      <c r="SH24" s="402">
        <v>-0.79999999999999982</v>
      </c>
      <c r="SI24" s="402">
        <v>5</v>
      </c>
      <c r="SJ24" s="402">
        <v>5.7</v>
      </c>
      <c r="SK24" s="402">
        <v>5.7</v>
      </c>
      <c r="SL24" s="402">
        <v>-0.70000000000000018</v>
      </c>
      <c r="SM24" s="402">
        <v>3.5</v>
      </c>
      <c r="SN24" s="402">
        <v>3.5</v>
      </c>
      <c r="SO24" s="402">
        <v>3.5</v>
      </c>
      <c r="SP24" s="402">
        <v>0</v>
      </c>
      <c r="SQ24" s="402">
        <v>2.5</v>
      </c>
      <c r="SR24" s="402">
        <v>2.5</v>
      </c>
      <c r="SS24" s="402">
        <v>2.5</v>
      </c>
      <c r="ST24" s="402">
        <v>0</v>
      </c>
      <c r="SU24" s="402">
        <v>10</v>
      </c>
      <c r="SV24" s="402">
        <v>10</v>
      </c>
      <c r="SW24" s="402">
        <v>10</v>
      </c>
      <c r="SX24" s="402">
        <v>0</v>
      </c>
      <c r="SY24" s="402">
        <v>19.7</v>
      </c>
      <c r="SZ24" s="402">
        <v>12.218959999999999</v>
      </c>
      <c r="TA24" s="402">
        <v>12.218959999999999</v>
      </c>
      <c r="TB24" s="402">
        <v>7.4810400000000001</v>
      </c>
      <c r="TC24" s="402">
        <v>16.899999999999999</v>
      </c>
      <c r="TD24" s="402">
        <v>16.813289999999999</v>
      </c>
      <c r="TE24" s="402">
        <v>16.813289999999999</v>
      </c>
      <c r="TF24" s="402">
        <v>8.6710000000000065E-2</v>
      </c>
      <c r="TG24" s="402">
        <v>20.7</v>
      </c>
      <c r="TH24" s="402">
        <v>19.550339999999998</v>
      </c>
      <c r="TI24" s="402">
        <v>19.550339999999998</v>
      </c>
      <c r="TJ24" s="402">
        <v>1.1496600000000008</v>
      </c>
      <c r="TK24" s="402">
        <v>43.8</v>
      </c>
      <c r="TL24" s="402">
        <v>37.57996</v>
      </c>
      <c r="TM24" s="402">
        <v>37.57996</v>
      </c>
      <c r="TN24" s="402">
        <v>6.2200399999999973</v>
      </c>
      <c r="TO24" s="402">
        <v>0</v>
      </c>
      <c r="TP24" s="402">
        <v>3.7871000000000001</v>
      </c>
      <c r="TQ24" s="402">
        <v>0</v>
      </c>
      <c r="TR24" s="402">
        <v>0</v>
      </c>
      <c r="TS24" s="402">
        <v>7.77</v>
      </c>
      <c r="TT24" s="402">
        <v>8.33</v>
      </c>
      <c r="TU24" s="402">
        <v>8.33</v>
      </c>
      <c r="TV24" s="402">
        <v>-0.5600000000000005</v>
      </c>
      <c r="TW24" s="402">
        <v>10.5</v>
      </c>
      <c r="TX24" s="402">
        <v>9.6</v>
      </c>
      <c r="TY24" s="402">
        <v>9.6</v>
      </c>
      <c r="TZ24" s="402">
        <v>0.90000000000000036</v>
      </c>
      <c r="UA24" s="402">
        <v>13.2</v>
      </c>
      <c r="UB24" s="402">
        <v>10.752689999999999</v>
      </c>
      <c r="UC24" s="402">
        <v>10.752689999999999</v>
      </c>
      <c r="UD24" s="402">
        <v>2.4473099999999999</v>
      </c>
      <c r="UE24" s="402">
        <v>16.8</v>
      </c>
      <c r="UF24" s="402">
        <v>15.640269999999999</v>
      </c>
      <c r="UG24" s="402">
        <v>15.640269999999999</v>
      </c>
      <c r="UH24" s="402">
        <v>1.1597300000000015</v>
      </c>
      <c r="UI24" s="402">
        <v>5</v>
      </c>
      <c r="UJ24" s="402">
        <v>7</v>
      </c>
      <c r="UK24" s="402">
        <v>7</v>
      </c>
      <c r="UL24" s="402">
        <v>-2</v>
      </c>
      <c r="UM24" s="402">
        <v>9.9</v>
      </c>
      <c r="UN24" s="402">
        <v>9</v>
      </c>
      <c r="UO24" s="402">
        <v>9</v>
      </c>
      <c r="UP24" s="402">
        <v>0.90000000000000036</v>
      </c>
      <c r="UQ24" s="402">
        <v>0.2</v>
      </c>
      <c r="UR24" s="402">
        <v>0.54</v>
      </c>
      <c r="US24" s="402">
        <v>0.54</v>
      </c>
      <c r="UT24" s="402">
        <v>-0.34</v>
      </c>
      <c r="UU24" s="402">
        <v>0.1</v>
      </c>
      <c r="UV24" s="402">
        <v>1.05</v>
      </c>
      <c r="UW24" s="402">
        <v>1.05</v>
      </c>
      <c r="UX24" s="402">
        <v>-0.95000000000000007</v>
      </c>
      <c r="UY24" s="402">
        <v>1.1000000000000001</v>
      </c>
      <c r="UZ24" s="402">
        <v>5.8620000000000001</v>
      </c>
      <c r="VA24" s="402">
        <v>5.8620000000000001</v>
      </c>
      <c r="VB24" s="402">
        <v>-4.7620000000000005</v>
      </c>
      <c r="VC24" s="402">
        <v>1.2</v>
      </c>
      <c r="VD24" s="402">
        <v>5.6050000000000004</v>
      </c>
      <c r="VE24" s="402">
        <v>5.6050000000000004</v>
      </c>
      <c r="VF24" s="402">
        <v>-4.4050000000000002</v>
      </c>
      <c r="VG24" s="402">
        <v>10.7</v>
      </c>
      <c r="VH24" s="402">
        <v>2.3220000000000001</v>
      </c>
      <c r="VI24" s="402">
        <v>2.3220000000000001</v>
      </c>
      <c r="VJ24" s="402">
        <v>8.3780000000000001</v>
      </c>
      <c r="VK24" s="402">
        <v>3.2</v>
      </c>
      <c r="VL24" s="402">
        <v>13.291</v>
      </c>
      <c r="VM24" s="402">
        <v>13.291</v>
      </c>
      <c r="VN24" s="402">
        <v>-10.091000000000001</v>
      </c>
      <c r="VO24" s="402">
        <v>2.6</v>
      </c>
      <c r="VP24" s="402">
        <v>11.162000000000001</v>
      </c>
      <c r="VQ24" s="402">
        <v>11.162000000000001</v>
      </c>
      <c r="VR24" s="402">
        <v>-8.5620000000000012</v>
      </c>
      <c r="VS24" s="402">
        <v>0.1</v>
      </c>
      <c r="VT24" s="402">
        <v>0.03</v>
      </c>
      <c r="VU24" s="402">
        <v>0.03</v>
      </c>
      <c r="VV24" s="402">
        <v>7.0000000000000007E-2</v>
      </c>
      <c r="VW24" s="402">
        <v>15.4</v>
      </c>
      <c r="VX24" s="402">
        <v>12.372999999999999</v>
      </c>
      <c r="VY24" s="402">
        <v>12.372999999999999</v>
      </c>
      <c r="VZ24" s="402">
        <v>3.027000000000001</v>
      </c>
      <c r="WA24" s="402">
        <v>44.9</v>
      </c>
      <c r="WB24" s="402">
        <v>22.92</v>
      </c>
      <c r="WC24" s="402">
        <v>29.791</v>
      </c>
      <c r="WD24" s="402">
        <v>15.108999999999998</v>
      </c>
      <c r="WE24" s="402">
        <v>8.9</v>
      </c>
      <c r="WF24" s="402"/>
      <c r="WG24" s="402">
        <v>8.2070000000000007</v>
      </c>
      <c r="WH24" s="402">
        <v>0.69299999999999962</v>
      </c>
      <c r="WI24" s="402">
        <v>13.3</v>
      </c>
      <c r="WJ24" s="402"/>
      <c r="WK24" s="402">
        <v>12.363</v>
      </c>
      <c r="WL24" s="402">
        <v>0.93700000000000117</v>
      </c>
      <c r="WM24" s="402">
        <v>16</v>
      </c>
      <c r="WN24" s="402">
        <v>15.734</v>
      </c>
      <c r="WO24" s="402">
        <v>15.734</v>
      </c>
      <c r="WP24" s="402">
        <v>0.26600000000000001</v>
      </c>
      <c r="WQ24" s="402">
        <v>17.5</v>
      </c>
      <c r="WR24" s="402"/>
      <c r="WS24" s="402">
        <v>9.923</v>
      </c>
      <c r="WT24" s="402">
        <v>7.577</v>
      </c>
      <c r="XB24" s="403">
        <v>0.27083333333333331</v>
      </c>
      <c r="XC24" s="402">
        <v>6354.7870000000003</v>
      </c>
      <c r="XD24" s="402">
        <v>6342.3915899999993</v>
      </c>
      <c r="XE24" s="402">
        <v>12.395410000000993</v>
      </c>
      <c r="XF24" s="402">
        <v>6354.7870000000012</v>
      </c>
      <c r="XG24" s="402">
        <v>6342.3915899999993</v>
      </c>
      <c r="XH24" s="402">
        <v>12.395410000001903</v>
      </c>
      <c r="XI24" s="379">
        <f t="shared" si="0"/>
        <v>0.27083333333333331</v>
      </c>
    </row>
    <row r="25" spans="2:633" ht="15" customHeight="1" x14ac:dyDescent="0.2">
      <c r="B25" s="71">
        <v>0.29166666666666669</v>
      </c>
      <c r="C25" s="402">
        <v>493.7</v>
      </c>
      <c r="D25" s="402">
        <v>514.19730000000004</v>
      </c>
      <c r="E25" s="402">
        <v>469.76137</v>
      </c>
      <c r="F25" s="402">
        <v>23.938629999999989</v>
      </c>
      <c r="G25" s="402">
        <v>159.1</v>
      </c>
      <c r="H25" s="402">
        <v>163.85343</v>
      </c>
      <c r="I25" s="402">
        <v>149.69353000000001</v>
      </c>
      <c r="J25" s="402">
        <v>9.4064699999999846</v>
      </c>
      <c r="K25" s="402"/>
      <c r="L25" s="402"/>
      <c r="M25" s="402"/>
      <c r="N25" s="402">
        <v>0</v>
      </c>
      <c r="O25" s="402">
        <v>130.6</v>
      </c>
      <c r="P25" s="402">
        <v>110</v>
      </c>
      <c r="Q25" s="402">
        <v>110</v>
      </c>
      <c r="R25" s="402">
        <v>20.599999999999994</v>
      </c>
      <c r="S25" s="402">
        <v>92.1</v>
      </c>
      <c r="T25" s="402">
        <v>81.069109999999995</v>
      </c>
      <c r="U25" s="402">
        <v>77.8536</v>
      </c>
      <c r="V25" s="402">
        <v>14.246399999999994</v>
      </c>
      <c r="W25" s="402">
        <v>55.2</v>
      </c>
      <c r="X25" s="402">
        <v>65.984009999999998</v>
      </c>
      <c r="Y25" s="402">
        <v>65.984009999999998</v>
      </c>
      <c r="Z25" s="402">
        <v>-10.784009999999995</v>
      </c>
      <c r="AA25" s="402">
        <v>63.7</v>
      </c>
      <c r="AB25" s="402">
        <v>67.593350000000001</v>
      </c>
      <c r="AC25" s="402">
        <v>67.593350000000001</v>
      </c>
      <c r="AD25" s="402">
        <v>-3.8933499999999981</v>
      </c>
      <c r="AE25" s="402">
        <v>30.5</v>
      </c>
      <c r="AF25" s="402">
        <v>27.49391</v>
      </c>
      <c r="AG25" s="402">
        <v>27.49391</v>
      </c>
      <c r="AH25" s="402">
        <v>3.0060900000000004</v>
      </c>
      <c r="AI25" s="402">
        <v>0.6</v>
      </c>
      <c r="AJ25" s="402">
        <v>0.6</v>
      </c>
      <c r="AK25" s="402">
        <v>0.6</v>
      </c>
      <c r="AL25" s="402">
        <v>0</v>
      </c>
      <c r="AM25" s="402"/>
      <c r="AN25" s="402"/>
      <c r="AO25" s="402"/>
      <c r="AP25" s="402">
        <v>0</v>
      </c>
      <c r="AQ25" s="402"/>
      <c r="AR25" s="402"/>
      <c r="AS25" s="402">
        <v>0</v>
      </c>
      <c r="AT25" s="402">
        <v>0</v>
      </c>
      <c r="AU25" s="402"/>
      <c r="AV25" s="402"/>
      <c r="AW25" s="402"/>
      <c r="AX25" s="402">
        <v>0</v>
      </c>
      <c r="AY25" s="402"/>
      <c r="AZ25" s="402"/>
      <c r="BA25" s="402"/>
      <c r="BB25" s="402">
        <v>0</v>
      </c>
      <c r="BC25" s="402">
        <v>144.6</v>
      </c>
      <c r="BD25" s="402">
        <v>149.11167</v>
      </c>
      <c r="BE25" s="402">
        <v>149.11167</v>
      </c>
      <c r="BF25" s="402">
        <v>-4.5116700000000094</v>
      </c>
      <c r="BG25" s="402">
        <v>147</v>
      </c>
      <c r="BH25" s="402">
        <v>149.11167</v>
      </c>
      <c r="BI25" s="402">
        <v>149.11167</v>
      </c>
      <c r="BJ25" s="402">
        <v>-2.1116700000000037</v>
      </c>
      <c r="BK25" s="402">
        <v>148.19999999999999</v>
      </c>
      <c r="BL25" s="402">
        <v>149.11167</v>
      </c>
      <c r="BM25" s="402">
        <v>149.11167</v>
      </c>
      <c r="BN25" s="402">
        <v>-0.91167000000001508</v>
      </c>
      <c r="BO25" s="402">
        <v>22.2</v>
      </c>
      <c r="BP25" s="402">
        <v>85</v>
      </c>
      <c r="BQ25" s="402">
        <v>85</v>
      </c>
      <c r="BR25" s="402">
        <v>-62.8</v>
      </c>
      <c r="BS25" s="402">
        <v>15.9</v>
      </c>
      <c r="BT25" s="402">
        <v>72.034000000000006</v>
      </c>
      <c r="BU25" s="402">
        <v>72.034000000000006</v>
      </c>
      <c r="BV25" s="402">
        <v>-56.134000000000007</v>
      </c>
      <c r="BW25" s="402">
        <v>103.7</v>
      </c>
      <c r="BX25" s="402">
        <v>16.899999999999999</v>
      </c>
      <c r="BY25" s="402">
        <v>41</v>
      </c>
      <c r="BZ25" s="402">
        <v>62.7</v>
      </c>
      <c r="CA25" s="402">
        <v>73.5</v>
      </c>
      <c r="CB25" s="402">
        <v>73.019549999999995</v>
      </c>
      <c r="CC25" s="402">
        <v>73.019549999999995</v>
      </c>
      <c r="CD25" s="402">
        <v>0.48045000000000471</v>
      </c>
      <c r="CE25" s="402">
        <v>26.7</v>
      </c>
      <c r="CF25" s="402">
        <v>16.95936</v>
      </c>
      <c r="CG25" s="402">
        <v>16.95936</v>
      </c>
      <c r="CH25" s="402">
        <v>9.7406399999999991</v>
      </c>
      <c r="CI25" s="402">
        <v>80.215000000000003</v>
      </c>
      <c r="CJ25" s="402">
        <v>69.302769999999995</v>
      </c>
      <c r="CK25" s="402">
        <v>81.883319999999998</v>
      </c>
      <c r="CL25" s="402">
        <v>-1.6683199999999943</v>
      </c>
      <c r="CM25" s="402">
        <v>106.53700000000001</v>
      </c>
      <c r="CN25" s="402">
        <v>98</v>
      </c>
      <c r="CO25" s="402">
        <v>98</v>
      </c>
      <c r="CP25" s="402">
        <v>8.5370000000000061</v>
      </c>
      <c r="CQ25" s="402">
        <v>24.582999999999998</v>
      </c>
      <c r="CR25" s="402">
        <v>16</v>
      </c>
      <c r="CS25" s="402">
        <v>16</v>
      </c>
      <c r="CT25" s="402">
        <v>8.5829999999999984</v>
      </c>
      <c r="CU25" s="402">
        <v>8.1999999999999993</v>
      </c>
      <c r="CV25" s="402">
        <v>3.8533499999999998</v>
      </c>
      <c r="CW25" s="402">
        <v>3.8533499999999998</v>
      </c>
      <c r="CX25" s="402">
        <v>4.3466499999999995</v>
      </c>
      <c r="CY25" s="402"/>
      <c r="CZ25" s="402">
        <v>4.1034499999999996</v>
      </c>
      <c r="DA25" s="402">
        <v>4.1034499999999996</v>
      </c>
      <c r="DB25" s="402">
        <v>-4.1034499999999996</v>
      </c>
      <c r="DC25" s="402">
        <v>44.25</v>
      </c>
      <c r="DD25" s="402">
        <v>43.80059</v>
      </c>
      <c r="DE25" s="402">
        <v>43.80059</v>
      </c>
      <c r="DF25" s="402">
        <v>0.44941000000000031</v>
      </c>
      <c r="DG25" s="402">
        <v>3.2</v>
      </c>
      <c r="DH25" s="402">
        <v>3.2822300000000002</v>
      </c>
      <c r="DI25" s="402">
        <v>3.2822300000000002</v>
      </c>
      <c r="DJ25" s="402">
        <v>-8.2230000000000025E-2</v>
      </c>
      <c r="DK25" s="402">
        <v>3.58</v>
      </c>
      <c r="DL25" s="402">
        <v>3.0992700000000002</v>
      </c>
      <c r="DM25" s="402">
        <v>3.0992700000000002</v>
      </c>
      <c r="DN25" s="402">
        <v>0.48072999999999988</v>
      </c>
      <c r="DO25" s="402"/>
      <c r="DP25" s="402"/>
      <c r="DQ25" s="402"/>
      <c r="DR25" s="402">
        <v>0</v>
      </c>
      <c r="DS25" s="402"/>
      <c r="DT25" s="402"/>
      <c r="DU25" s="402"/>
      <c r="DV25" s="402">
        <v>0</v>
      </c>
      <c r="DW25" s="402"/>
      <c r="DX25" s="402"/>
      <c r="DY25" s="402"/>
      <c r="DZ25" s="402">
        <v>0</v>
      </c>
      <c r="EA25" s="402"/>
      <c r="EB25" s="402"/>
      <c r="EC25" s="402"/>
      <c r="ED25" s="402">
        <v>0</v>
      </c>
      <c r="EE25" s="402"/>
      <c r="EF25" s="402"/>
      <c r="EG25" s="402"/>
      <c r="EH25" s="402">
        <v>0</v>
      </c>
      <c r="EI25" s="402"/>
      <c r="EJ25" s="402"/>
      <c r="EK25" s="402"/>
      <c r="EL25" s="402">
        <v>0</v>
      </c>
      <c r="EM25" s="402">
        <v>40.5</v>
      </c>
      <c r="EN25" s="402">
        <v>85</v>
      </c>
      <c r="EO25" s="402">
        <v>85</v>
      </c>
      <c r="EP25" s="402">
        <v>-44.5</v>
      </c>
      <c r="EQ25" s="402"/>
      <c r="ER25" s="402"/>
      <c r="ES25" s="402"/>
      <c r="ET25" s="402">
        <v>0</v>
      </c>
      <c r="EU25" s="402">
        <v>20.399999999999999</v>
      </c>
      <c r="EV25" s="402">
        <v>13.511620000000001</v>
      </c>
      <c r="EW25" s="402">
        <v>67.096919999999997</v>
      </c>
      <c r="EX25" s="402">
        <v>-46.696919999999999</v>
      </c>
      <c r="EY25" s="402">
        <v>222.2</v>
      </c>
      <c r="EZ25" s="402">
        <v>138.4384</v>
      </c>
      <c r="FA25" s="402">
        <v>193.27</v>
      </c>
      <c r="FB25" s="402">
        <v>28.929999999999978</v>
      </c>
      <c r="FC25" s="402">
        <v>9.9</v>
      </c>
      <c r="FD25" s="402">
        <v>8</v>
      </c>
      <c r="FE25" s="402">
        <v>8</v>
      </c>
      <c r="FF25" s="402">
        <v>1.9000000000000004</v>
      </c>
      <c r="FG25" s="402">
        <v>1.9</v>
      </c>
      <c r="FH25" s="402">
        <v>1.4776100000000001</v>
      </c>
      <c r="FI25" s="402">
        <v>4.9640000000000004</v>
      </c>
      <c r="FJ25" s="402">
        <v>-3.0640000000000005</v>
      </c>
      <c r="FK25" s="402"/>
      <c r="FL25" s="402"/>
      <c r="FM25" s="402">
        <v>0</v>
      </c>
      <c r="FN25" s="402">
        <v>0</v>
      </c>
      <c r="FO25" s="402">
        <v>0</v>
      </c>
      <c r="FP25" s="402">
        <v>0</v>
      </c>
      <c r="FQ25" s="402">
        <v>0</v>
      </c>
      <c r="FR25" s="402">
        <v>0</v>
      </c>
      <c r="FS25" s="402">
        <v>107.3</v>
      </c>
      <c r="FT25" s="402">
        <v>110.41591</v>
      </c>
      <c r="FU25" s="402">
        <v>110.41591</v>
      </c>
      <c r="FV25" s="402">
        <v>-3.1159099999999995</v>
      </c>
      <c r="FW25" s="402">
        <v>7.5</v>
      </c>
      <c r="FX25" s="402">
        <v>3.8466300000000002</v>
      </c>
      <c r="FY25" s="402">
        <v>3.8466300000000002</v>
      </c>
      <c r="FZ25" s="402">
        <v>3.6533699999999998</v>
      </c>
      <c r="GA25" s="402"/>
      <c r="GB25" s="402"/>
      <c r="GC25" s="402"/>
      <c r="GD25" s="402">
        <v>0</v>
      </c>
      <c r="GE25" s="402">
        <v>0</v>
      </c>
      <c r="GF25" s="402">
        <v>21.477250000000002</v>
      </c>
      <c r="GG25" s="402">
        <v>21.477250000000002</v>
      </c>
      <c r="GH25" s="402">
        <v>-21.477250000000002</v>
      </c>
      <c r="GI25" s="402">
        <v>101.5</v>
      </c>
      <c r="GJ25" s="402">
        <v>110</v>
      </c>
      <c r="GK25" s="402">
        <v>67.380319999999998</v>
      </c>
      <c r="GL25" s="402">
        <v>34.119680000000002</v>
      </c>
      <c r="GM25" s="402"/>
      <c r="GN25" s="402"/>
      <c r="GO25" s="402"/>
      <c r="GP25" s="402">
        <v>0</v>
      </c>
      <c r="GQ25" s="402"/>
      <c r="GR25" s="402"/>
      <c r="GS25" s="402"/>
      <c r="GT25" s="402">
        <v>0</v>
      </c>
      <c r="GU25" s="402"/>
      <c r="GV25" s="402"/>
      <c r="GW25" s="402"/>
      <c r="GX25" s="402">
        <v>0</v>
      </c>
      <c r="GY25" s="402"/>
      <c r="GZ25" s="402"/>
      <c r="HA25" s="402"/>
      <c r="HB25" s="402">
        <v>0</v>
      </c>
      <c r="HC25" s="402"/>
      <c r="HD25" s="402"/>
      <c r="HE25" s="402"/>
      <c r="HF25" s="402">
        <v>0</v>
      </c>
      <c r="HG25" s="402">
        <v>171.3</v>
      </c>
      <c r="HH25" s="402">
        <v>178.52956</v>
      </c>
      <c r="HI25" s="402">
        <v>178.52956</v>
      </c>
      <c r="HJ25" s="402">
        <v>-7.2295599999999922</v>
      </c>
      <c r="HK25" s="402">
        <v>170.5</v>
      </c>
      <c r="HL25" s="402">
        <v>178.52956</v>
      </c>
      <c r="HM25" s="402">
        <v>178.52956</v>
      </c>
      <c r="HN25" s="402">
        <v>-8.0295600000000036</v>
      </c>
      <c r="HO25" s="402">
        <v>189.5</v>
      </c>
      <c r="HP25" s="402">
        <v>178.52956</v>
      </c>
      <c r="HQ25" s="402">
        <v>178.52956</v>
      </c>
      <c r="HR25" s="402">
        <v>10.970439999999996</v>
      </c>
      <c r="HS25" s="402"/>
      <c r="HT25" s="402"/>
      <c r="HU25" s="402"/>
      <c r="HV25" s="402">
        <v>0</v>
      </c>
      <c r="HW25" s="402"/>
      <c r="HX25" s="402"/>
      <c r="HY25" s="402"/>
      <c r="HZ25" s="402">
        <v>0</v>
      </c>
      <c r="IA25" s="402"/>
      <c r="IB25" s="402"/>
      <c r="IC25" s="402"/>
      <c r="ID25" s="402">
        <v>0</v>
      </c>
      <c r="IE25" s="402">
        <v>270.60000000000002</v>
      </c>
      <c r="IF25" s="402">
        <v>267.79433</v>
      </c>
      <c r="IG25" s="402">
        <v>267.79433</v>
      </c>
      <c r="IH25" s="402">
        <v>2.8056700000000205</v>
      </c>
      <c r="II25" s="402">
        <v>74.5</v>
      </c>
      <c r="IJ25" s="402">
        <v>69.971130000000002</v>
      </c>
      <c r="IK25" s="402">
        <v>69.971130000000002</v>
      </c>
      <c r="IL25" s="402">
        <v>4.5288699999999977</v>
      </c>
      <c r="IM25" s="402">
        <v>36.1</v>
      </c>
      <c r="IN25" s="402">
        <v>34.985570000000003</v>
      </c>
      <c r="IO25" s="402">
        <v>34.985570000000003</v>
      </c>
      <c r="IP25" s="402">
        <v>1.1144299999999987</v>
      </c>
      <c r="IQ25" s="402">
        <v>9.6</v>
      </c>
      <c r="IR25" s="402">
        <v>26.712</v>
      </c>
      <c r="IS25" s="402">
        <v>26.712</v>
      </c>
      <c r="IT25" s="402">
        <v>-17.112000000000002</v>
      </c>
      <c r="IU25" s="402">
        <v>56.1</v>
      </c>
      <c r="IV25" s="402">
        <v>39.19</v>
      </c>
      <c r="IW25" s="402">
        <v>39.19</v>
      </c>
      <c r="IX25" s="402">
        <v>16.910000000000004</v>
      </c>
      <c r="IY25" s="402">
        <v>47.1</v>
      </c>
      <c r="IZ25" s="402">
        <v>40.299999999999997</v>
      </c>
      <c r="JA25" s="402">
        <v>40.299999999999997</v>
      </c>
      <c r="JB25" s="402">
        <v>6.8000000000000043</v>
      </c>
      <c r="JC25" s="402">
        <v>8</v>
      </c>
      <c r="JD25" s="402">
        <v>5.9</v>
      </c>
      <c r="JE25" s="402">
        <v>5.9</v>
      </c>
      <c r="JF25" s="402">
        <v>2.0999999999999996</v>
      </c>
      <c r="JG25" s="402">
        <v>7.5</v>
      </c>
      <c r="JH25" s="402">
        <v>1.27</v>
      </c>
      <c r="JI25" s="402">
        <v>1.27</v>
      </c>
      <c r="JJ25" s="402">
        <v>6.23</v>
      </c>
      <c r="JK25" s="402">
        <v>6.8</v>
      </c>
      <c r="JL25" s="402">
        <v>6.8787000000000003</v>
      </c>
      <c r="JM25" s="402">
        <v>6.8787000000000003</v>
      </c>
      <c r="JN25" s="402">
        <v>-7.8700000000000436E-2</v>
      </c>
      <c r="JO25" s="402">
        <v>9.4</v>
      </c>
      <c r="JP25" s="402">
        <v>15.021509999999999</v>
      </c>
      <c r="JQ25" s="402">
        <v>8.1736000000000004</v>
      </c>
      <c r="JR25" s="402">
        <v>1.2263999999999999</v>
      </c>
      <c r="JS25" s="402">
        <v>56</v>
      </c>
      <c r="JT25" s="402">
        <v>25.603909999999999</v>
      </c>
      <c r="JU25" s="402">
        <v>50.312089999999998</v>
      </c>
      <c r="JV25" s="402">
        <v>5.6879100000000022</v>
      </c>
      <c r="JW25" s="402"/>
      <c r="JX25" s="402"/>
      <c r="JY25" s="402"/>
      <c r="JZ25" s="402">
        <v>0</v>
      </c>
      <c r="KA25" s="402"/>
      <c r="KB25" s="402"/>
      <c r="KC25" s="402"/>
      <c r="KD25" s="402">
        <v>0</v>
      </c>
      <c r="KE25" s="402"/>
      <c r="KF25" s="402"/>
      <c r="KG25" s="402"/>
      <c r="KH25" s="402">
        <v>0</v>
      </c>
      <c r="KI25" s="402"/>
      <c r="KJ25" s="402"/>
      <c r="KK25" s="402"/>
      <c r="KL25" s="402">
        <v>0</v>
      </c>
      <c r="KM25" s="402">
        <v>46.6</v>
      </c>
      <c r="KN25" s="402">
        <v>73.401079999999993</v>
      </c>
      <c r="KO25" s="402">
        <v>46.81277</v>
      </c>
      <c r="KP25" s="402">
        <v>-0.21276999999999902</v>
      </c>
      <c r="KQ25" s="402"/>
      <c r="KR25" s="402"/>
      <c r="KS25" s="402"/>
      <c r="KT25" s="402">
        <v>0</v>
      </c>
      <c r="KU25" s="402">
        <v>183.3</v>
      </c>
      <c r="KV25" s="402">
        <v>194.44479000000001</v>
      </c>
      <c r="KW25" s="402">
        <v>194.44479000000001</v>
      </c>
      <c r="KX25" s="402">
        <v>-11.14479</v>
      </c>
      <c r="KY25" s="402">
        <v>198.9</v>
      </c>
      <c r="KZ25" s="402">
        <v>194.44479000000001</v>
      </c>
      <c r="LA25" s="402">
        <v>194.44479000000001</v>
      </c>
      <c r="LB25" s="402">
        <v>4.4552099999999939</v>
      </c>
      <c r="LC25" s="402">
        <v>202.7</v>
      </c>
      <c r="LD25" s="402">
        <v>194.44479000000001</v>
      </c>
      <c r="LE25" s="402">
        <v>194.44479000000001</v>
      </c>
      <c r="LF25" s="402">
        <v>8.2552099999999768</v>
      </c>
      <c r="LG25" s="402">
        <v>293.8</v>
      </c>
      <c r="LH25" s="402">
        <v>291.66717999999997</v>
      </c>
      <c r="LI25" s="402">
        <v>291.66717999999997</v>
      </c>
      <c r="LJ25" s="402">
        <v>2.1328200000000379</v>
      </c>
      <c r="LK25" s="402">
        <v>204.2</v>
      </c>
      <c r="LL25" s="402">
        <v>209.70738</v>
      </c>
      <c r="LM25" s="402">
        <v>209.70738</v>
      </c>
      <c r="LN25" s="402">
        <v>-5.5073800000000119</v>
      </c>
      <c r="LO25" s="402">
        <v>106.7</v>
      </c>
      <c r="LP25" s="402">
        <v>104.85369</v>
      </c>
      <c r="LQ25" s="402">
        <v>104.85369</v>
      </c>
      <c r="LR25" s="402">
        <v>1.8463100000000026</v>
      </c>
      <c r="LS25" s="402">
        <v>142.6</v>
      </c>
      <c r="LT25" s="402">
        <v>110.54248</v>
      </c>
      <c r="LU25" s="402">
        <v>90.847470000000001</v>
      </c>
      <c r="LV25" s="402">
        <v>51.752529999999993</v>
      </c>
      <c r="LW25" s="402">
        <v>3.3</v>
      </c>
      <c r="LX25" s="402">
        <v>3.2402199999999999</v>
      </c>
      <c r="LY25" s="402">
        <v>3.2402199999999999</v>
      </c>
      <c r="LZ25" s="402">
        <v>5.9779999999999944E-2</v>
      </c>
      <c r="MA25" s="402">
        <v>126.5</v>
      </c>
      <c r="MB25" s="402">
        <v>170</v>
      </c>
      <c r="MC25" s="402">
        <v>185.73103</v>
      </c>
      <c r="MD25" s="402">
        <v>-59.231030000000004</v>
      </c>
      <c r="ME25" s="402">
        <v>126.6</v>
      </c>
      <c r="MF25" s="402">
        <v>170</v>
      </c>
      <c r="MG25" s="402">
        <v>185.73103</v>
      </c>
      <c r="MH25" s="402">
        <v>-59.13103000000001</v>
      </c>
      <c r="MI25" s="402">
        <v>153.6</v>
      </c>
      <c r="MJ25" s="402">
        <v>217.19309000000001</v>
      </c>
      <c r="MK25" s="402">
        <v>185.73103</v>
      </c>
      <c r="ML25" s="402">
        <v>-32.13103000000001</v>
      </c>
      <c r="MM25" s="402">
        <v>135.69999999999999</v>
      </c>
      <c r="MN25" s="402">
        <v>189.51328000000001</v>
      </c>
      <c r="MO25" s="402">
        <v>189.51328000000001</v>
      </c>
      <c r="MP25" s="402">
        <v>-53.81328000000002</v>
      </c>
      <c r="MQ25" s="402">
        <v>81.2</v>
      </c>
      <c r="MR25" s="402">
        <v>94.756640000000004</v>
      </c>
      <c r="MS25" s="402">
        <v>94.756640000000004</v>
      </c>
      <c r="MT25" s="402">
        <v>-13.556640000000002</v>
      </c>
      <c r="MU25" s="402"/>
      <c r="MV25" s="402"/>
      <c r="MW25" s="402"/>
      <c r="MX25" s="402">
        <v>0</v>
      </c>
      <c r="MY25" s="402"/>
      <c r="MZ25" s="402"/>
      <c r="NA25" s="402"/>
      <c r="NB25" s="402">
        <v>0</v>
      </c>
      <c r="NC25" s="402"/>
      <c r="ND25" s="402"/>
      <c r="NE25" s="402"/>
      <c r="NF25" s="402">
        <v>0</v>
      </c>
      <c r="NG25" s="402"/>
      <c r="NH25" s="402"/>
      <c r="NI25" s="402"/>
      <c r="NJ25" s="402">
        <v>0</v>
      </c>
      <c r="NK25" s="402"/>
      <c r="NL25" s="402"/>
      <c r="NM25" s="402"/>
      <c r="NN25" s="402">
        <v>0</v>
      </c>
      <c r="NO25" s="402"/>
      <c r="NP25" s="402"/>
      <c r="NQ25" s="402"/>
      <c r="NR25" s="402">
        <v>0</v>
      </c>
      <c r="NS25" s="402"/>
      <c r="NT25" s="402"/>
      <c r="NU25" s="402"/>
      <c r="NV25" s="402">
        <v>0</v>
      </c>
      <c r="NW25" s="402">
        <v>111.7</v>
      </c>
      <c r="NX25" s="402">
        <v>113.10133</v>
      </c>
      <c r="NY25" s="402">
        <v>112.32550999999999</v>
      </c>
      <c r="NZ25" s="402">
        <v>-0.62550999999999135</v>
      </c>
      <c r="OA25" s="402">
        <v>0</v>
      </c>
      <c r="OB25" s="402">
        <v>16.261299999999999</v>
      </c>
      <c r="OC25" s="402">
        <v>20.42876</v>
      </c>
      <c r="OD25" s="402">
        <v>-20.42876</v>
      </c>
      <c r="OE25" s="402">
        <v>16</v>
      </c>
      <c r="OF25" s="402">
        <v>15.73725</v>
      </c>
      <c r="OG25" s="402">
        <v>15.91408</v>
      </c>
      <c r="OH25" s="402">
        <v>8.5919999999999774E-2</v>
      </c>
      <c r="OI25" s="402">
        <v>56.6</v>
      </c>
      <c r="OJ25" s="402">
        <v>60.427019999999999</v>
      </c>
      <c r="OK25" s="402">
        <v>60.427019999999999</v>
      </c>
      <c r="OL25" s="402">
        <v>-3.8270199999999974</v>
      </c>
      <c r="OM25" s="402">
        <v>6.5</v>
      </c>
      <c r="ON25" s="402">
        <v>6.39</v>
      </c>
      <c r="OO25" s="402">
        <v>6.39</v>
      </c>
      <c r="OP25" s="402">
        <v>0.11000000000000032</v>
      </c>
      <c r="OQ25" s="402">
        <v>232.6</v>
      </c>
      <c r="OR25" s="402">
        <v>0</v>
      </c>
      <c r="OS25" s="402"/>
      <c r="OT25" s="402">
        <v>232.6</v>
      </c>
      <c r="OU25" s="402"/>
      <c r="OV25" s="402"/>
      <c r="OW25" s="402"/>
      <c r="OX25" s="402">
        <v>0</v>
      </c>
      <c r="OY25" s="402"/>
      <c r="OZ25" s="402"/>
      <c r="PA25" s="402"/>
      <c r="PB25" s="402">
        <v>0</v>
      </c>
      <c r="PC25" s="402">
        <v>29.5</v>
      </c>
      <c r="PD25" s="402">
        <v>30</v>
      </c>
      <c r="PE25" s="402">
        <v>30</v>
      </c>
      <c r="PF25" s="402">
        <v>-0.5</v>
      </c>
      <c r="PG25" s="402"/>
      <c r="PH25" s="402"/>
      <c r="PI25" s="402"/>
      <c r="PJ25" s="402">
        <v>0</v>
      </c>
      <c r="PK25" s="402">
        <v>15.7</v>
      </c>
      <c r="PL25" s="402">
        <v>13</v>
      </c>
      <c r="PM25" s="402">
        <v>13</v>
      </c>
      <c r="PN25" s="402">
        <v>2.6999999999999993</v>
      </c>
      <c r="PO25" s="402">
        <v>10.4</v>
      </c>
      <c r="PP25" s="402">
        <v>15</v>
      </c>
      <c r="PQ25" s="402">
        <v>15</v>
      </c>
      <c r="PR25" s="402">
        <v>-4.5999999999999996</v>
      </c>
      <c r="PS25" s="402">
        <v>3</v>
      </c>
      <c r="PT25" s="402">
        <v>2.7989999999999999</v>
      </c>
      <c r="PU25" s="402">
        <v>2.7989999999999999</v>
      </c>
      <c r="PV25" s="402">
        <v>0.20100000000000007</v>
      </c>
      <c r="PW25" s="402">
        <v>1.6</v>
      </c>
      <c r="PX25" s="402">
        <v>1.4</v>
      </c>
      <c r="PY25" s="402">
        <v>1.4</v>
      </c>
      <c r="PZ25" s="402">
        <v>0.20000000000000018</v>
      </c>
      <c r="QA25" s="402">
        <v>1.1000000000000001</v>
      </c>
      <c r="QB25" s="402">
        <v>1.2</v>
      </c>
      <c r="QC25" s="402">
        <v>1.2</v>
      </c>
      <c r="QD25" s="402">
        <v>-9.9999999999999867E-2</v>
      </c>
      <c r="QE25" s="402">
        <v>2</v>
      </c>
      <c r="QF25" s="402">
        <v>2.2000000000000002</v>
      </c>
      <c r="QG25" s="402">
        <v>2.2000000000000002</v>
      </c>
      <c r="QH25" s="402">
        <v>-0.20000000000000018</v>
      </c>
      <c r="QI25" s="402">
        <v>7.5</v>
      </c>
      <c r="QJ25" s="402">
        <v>7.2</v>
      </c>
      <c r="QK25" s="402">
        <v>7.2</v>
      </c>
      <c r="QL25" s="402">
        <v>0.29999999999999982</v>
      </c>
      <c r="QM25" s="402">
        <v>12.3</v>
      </c>
      <c r="QN25" s="402">
        <v>11.143700000000001</v>
      </c>
      <c r="QO25" s="402">
        <v>11.143700000000001</v>
      </c>
      <c r="QP25" s="402">
        <v>1.1562999999999999</v>
      </c>
      <c r="QQ25" s="402">
        <v>7.3</v>
      </c>
      <c r="QR25" s="402">
        <v>8</v>
      </c>
      <c r="QS25" s="402">
        <v>8</v>
      </c>
      <c r="QT25" s="402">
        <v>-0.70000000000000018</v>
      </c>
      <c r="QU25" s="402">
        <v>10.199999999999999</v>
      </c>
      <c r="QV25" s="402">
        <v>10.752689999999999</v>
      </c>
      <c r="QW25" s="402">
        <v>10.752689999999999</v>
      </c>
      <c r="QX25" s="402">
        <v>-0.55269000000000013</v>
      </c>
      <c r="QY25" s="402">
        <v>5.9</v>
      </c>
      <c r="QZ25" s="402">
        <v>6.4</v>
      </c>
      <c r="RA25" s="402">
        <v>6.4</v>
      </c>
      <c r="RB25" s="402">
        <v>-0.5</v>
      </c>
      <c r="RC25" s="402">
        <v>18</v>
      </c>
      <c r="RD25" s="402">
        <v>16.617789999999999</v>
      </c>
      <c r="RE25" s="402">
        <v>16.617789999999999</v>
      </c>
      <c r="RF25" s="402">
        <v>1.3822100000000006</v>
      </c>
      <c r="RG25" s="402">
        <v>3.7</v>
      </c>
      <c r="RH25" s="402">
        <v>3.6</v>
      </c>
      <c r="RI25" s="402">
        <v>3.6</v>
      </c>
      <c r="RJ25" s="402">
        <v>0.10000000000000009</v>
      </c>
      <c r="RK25" s="402">
        <v>5.6</v>
      </c>
      <c r="RL25" s="402">
        <v>6</v>
      </c>
      <c r="RM25" s="402">
        <v>6</v>
      </c>
      <c r="RN25" s="402">
        <v>-0.40000000000000036</v>
      </c>
      <c r="RO25" s="402">
        <v>3.1</v>
      </c>
      <c r="RP25" s="402">
        <v>2.8</v>
      </c>
      <c r="RQ25" s="402">
        <v>2.8</v>
      </c>
      <c r="RR25" s="402">
        <v>0.30000000000000027</v>
      </c>
      <c r="RS25" s="402">
        <v>1.1000000000000001</v>
      </c>
      <c r="RT25" s="402">
        <v>1.5</v>
      </c>
      <c r="RU25" s="402">
        <v>1.5</v>
      </c>
      <c r="RV25" s="402">
        <v>-0.39999999999999991</v>
      </c>
      <c r="RW25" s="402">
        <v>3.5</v>
      </c>
      <c r="RX25" s="402">
        <v>5.6</v>
      </c>
      <c r="RY25" s="402">
        <v>5.6</v>
      </c>
      <c r="RZ25" s="402">
        <v>-2.0999999999999996</v>
      </c>
      <c r="SA25" s="402">
        <v>3.7</v>
      </c>
      <c r="SB25" s="402">
        <v>5</v>
      </c>
      <c r="SC25" s="402">
        <v>5</v>
      </c>
      <c r="SD25" s="402">
        <v>-1.2999999999999998</v>
      </c>
      <c r="SE25" s="402">
        <v>4.7</v>
      </c>
      <c r="SF25" s="402">
        <v>5.5</v>
      </c>
      <c r="SG25" s="402">
        <v>5.5</v>
      </c>
      <c r="SH25" s="402">
        <v>-0.79999999999999982</v>
      </c>
      <c r="SI25" s="402">
        <v>5</v>
      </c>
      <c r="SJ25" s="402">
        <v>5.7</v>
      </c>
      <c r="SK25" s="402">
        <v>5.7</v>
      </c>
      <c r="SL25" s="402">
        <v>-0.70000000000000018</v>
      </c>
      <c r="SM25" s="402">
        <v>3.5</v>
      </c>
      <c r="SN25" s="402">
        <v>3.5</v>
      </c>
      <c r="SO25" s="402">
        <v>3.5</v>
      </c>
      <c r="SP25" s="402">
        <v>0</v>
      </c>
      <c r="SQ25" s="402">
        <v>2.5</v>
      </c>
      <c r="SR25" s="402">
        <v>2.5</v>
      </c>
      <c r="SS25" s="402">
        <v>2.5</v>
      </c>
      <c r="ST25" s="402">
        <v>0</v>
      </c>
      <c r="SU25" s="402">
        <v>10</v>
      </c>
      <c r="SV25" s="402">
        <v>10</v>
      </c>
      <c r="SW25" s="402">
        <v>10</v>
      </c>
      <c r="SX25" s="402">
        <v>0</v>
      </c>
      <c r="SY25" s="402">
        <v>19.7</v>
      </c>
      <c r="SZ25" s="402">
        <v>12.218959999999999</v>
      </c>
      <c r="TA25" s="402">
        <v>12.218959999999999</v>
      </c>
      <c r="TB25" s="402">
        <v>7.4810400000000001</v>
      </c>
      <c r="TC25" s="402">
        <v>16.899999999999999</v>
      </c>
      <c r="TD25" s="402">
        <v>16.813289999999999</v>
      </c>
      <c r="TE25" s="402">
        <v>16.813289999999999</v>
      </c>
      <c r="TF25" s="402">
        <v>8.6710000000000065E-2</v>
      </c>
      <c r="TG25" s="402">
        <v>20.7</v>
      </c>
      <c r="TH25" s="402">
        <v>19.550339999999998</v>
      </c>
      <c r="TI25" s="402">
        <v>19.550339999999998</v>
      </c>
      <c r="TJ25" s="402">
        <v>1.1496600000000008</v>
      </c>
      <c r="TK25" s="402">
        <v>44</v>
      </c>
      <c r="TL25" s="402">
        <v>37.57996</v>
      </c>
      <c r="TM25" s="402">
        <v>37.57996</v>
      </c>
      <c r="TN25" s="402">
        <v>6.4200400000000002</v>
      </c>
      <c r="TO25" s="402">
        <v>0</v>
      </c>
      <c r="TP25" s="402">
        <v>3.7871000000000001</v>
      </c>
      <c r="TQ25" s="402">
        <v>4.7576700000000001</v>
      </c>
      <c r="TR25" s="402">
        <v>-4.7576700000000001</v>
      </c>
      <c r="TS25" s="402">
        <v>7.74</v>
      </c>
      <c r="TT25" s="402">
        <v>8.33</v>
      </c>
      <c r="TU25" s="402">
        <v>8.33</v>
      </c>
      <c r="TV25" s="402">
        <v>-0.58999999999999986</v>
      </c>
      <c r="TW25" s="402">
        <v>10.1</v>
      </c>
      <c r="TX25" s="402">
        <v>9.6</v>
      </c>
      <c r="TY25" s="402">
        <v>9.6</v>
      </c>
      <c r="TZ25" s="402">
        <v>0.5</v>
      </c>
      <c r="UA25" s="402">
        <v>13.6</v>
      </c>
      <c r="UB25" s="402">
        <v>10.752689999999999</v>
      </c>
      <c r="UC25" s="402">
        <v>10.752689999999999</v>
      </c>
      <c r="UD25" s="402">
        <v>2.8473100000000002</v>
      </c>
      <c r="UE25" s="402">
        <v>16.399999999999999</v>
      </c>
      <c r="UF25" s="402">
        <v>15.640269999999999</v>
      </c>
      <c r="UG25" s="402">
        <v>15.640269999999999</v>
      </c>
      <c r="UH25" s="402">
        <v>0.75972999999999935</v>
      </c>
      <c r="UI25" s="402">
        <v>4.9000000000000004</v>
      </c>
      <c r="UJ25" s="402">
        <v>7</v>
      </c>
      <c r="UK25" s="402">
        <v>7</v>
      </c>
      <c r="UL25" s="402">
        <v>-2.0999999999999996</v>
      </c>
      <c r="UM25" s="402">
        <v>9.6999999999999993</v>
      </c>
      <c r="UN25" s="402">
        <v>9</v>
      </c>
      <c r="UO25" s="402">
        <v>9</v>
      </c>
      <c r="UP25" s="402">
        <v>0.69999999999999929</v>
      </c>
      <c r="UQ25" s="402">
        <v>0.6</v>
      </c>
      <c r="UR25" s="402">
        <v>0.54</v>
      </c>
      <c r="US25" s="402">
        <v>0.54</v>
      </c>
      <c r="UT25" s="402">
        <v>5.9999999999999942E-2</v>
      </c>
      <c r="UU25" s="402">
        <v>0.6</v>
      </c>
      <c r="UV25" s="402">
        <v>1.05</v>
      </c>
      <c r="UW25" s="402">
        <v>1.05</v>
      </c>
      <c r="UX25" s="402">
        <v>-0.45000000000000007</v>
      </c>
      <c r="UY25" s="402">
        <v>1.8</v>
      </c>
      <c r="UZ25" s="402">
        <v>8.4429999999999996</v>
      </c>
      <c r="VA25" s="402">
        <v>8.4429999999999996</v>
      </c>
      <c r="VB25" s="402">
        <v>-6.6429999999999998</v>
      </c>
      <c r="VC25" s="402">
        <v>2</v>
      </c>
      <c r="VD25" s="402">
        <v>8.1579999999999995</v>
      </c>
      <c r="VE25" s="402">
        <v>8.1579999999999995</v>
      </c>
      <c r="VF25" s="402">
        <v>-6.1579999999999995</v>
      </c>
      <c r="VG25" s="402">
        <v>7.6</v>
      </c>
      <c r="VH25" s="402">
        <v>4.3049999999999997</v>
      </c>
      <c r="VI25" s="402">
        <v>4.3049999999999997</v>
      </c>
      <c r="VJ25" s="402">
        <v>3.2949999999999999</v>
      </c>
      <c r="VK25" s="402">
        <v>7.1</v>
      </c>
      <c r="VL25" s="402">
        <v>16.006</v>
      </c>
      <c r="VM25" s="402">
        <v>16.006</v>
      </c>
      <c r="VN25" s="402">
        <v>-8.9060000000000006</v>
      </c>
      <c r="VO25" s="402">
        <v>6.3</v>
      </c>
      <c r="VP25" s="402">
        <v>13.282999999999999</v>
      </c>
      <c r="VQ25" s="402">
        <v>13.282999999999999</v>
      </c>
      <c r="VR25" s="402">
        <v>-6.9829999999999997</v>
      </c>
      <c r="VS25" s="402">
        <v>0.1</v>
      </c>
      <c r="VT25" s="402">
        <v>0.06</v>
      </c>
      <c r="VU25" s="402">
        <v>0.06</v>
      </c>
      <c r="VV25" s="402">
        <v>4.0000000000000008E-2</v>
      </c>
      <c r="VW25" s="402">
        <v>15.3</v>
      </c>
      <c r="VX25" s="402">
        <v>12.398</v>
      </c>
      <c r="VY25" s="402">
        <v>12.398</v>
      </c>
      <c r="VZ25" s="402">
        <v>2.902000000000001</v>
      </c>
      <c r="WA25" s="402">
        <v>47.4</v>
      </c>
      <c r="WB25" s="402">
        <v>23.36</v>
      </c>
      <c r="WC25" s="402">
        <v>28.297000000000001</v>
      </c>
      <c r="WD25" s="402">
        <v>19.102999999999998</v>
      </c>
      <c r="WE25" s="402">
        <v>11.3</v>
      </c>
      <c r="WF25" s="402"/>
      <c r="WG25" s="402">
        <v>8.4770000000000003</v>
      </c>
      <c r="WH25" s="402">
        <v>2.8230000000000004</v>
      </c>
      <c r="WI25" s="402">
        <v>14.7</v>
      </c>
      <c r="WJ25" s="402"/>
      <c r="WK25" s="402">
        <v>12.605</v>
      </c>
      <c r="WL25" s="402">
        <v>2.0949999999999989</v>
      </c>
      <c r="WM25" s="402">
        <v>11.9</v>
      </c>
      <c r="WN25" s="402">
        <v>14.523</v>
      </c>
      <c r="WO25" s="402">
        <v>14.523</v>
      </c>
      <c r="WP25" s="402">
        <v>-2.6229999999999993</v>
      </c>
      <c r="WQ25" s="402">
        <v>14.2</v>
      </c>
      <c r="WR25" s="402"/>
      <c r="WS25" s="402">
        <v>8.9640000000000004</v>
      </c>
      <c r="WT25" s="402">
        <v>5.2359999999999989</v>
      </c>
      <c r="XB25" s="403">
        <v>0.29166666666666669</v>
      </c>
      <c r="XC25" s="402">
        <v>6506.704999999999</v>
      </c>
      <c r="XD25" s="402">
        <v>6460.0538499999975</v>
      </c>
      <c r="XE25" s="402">
        <v>46.651150000001508</v>
      </c>
      <c r="XF25" s="402">
        <v>6506.7050000000027</v>
      </c>
      <c r="XG25" s="402">
        <v>6460.0538499999975</v>
      </c>
      <c r="XH25" s="402">
        <v>46.651150000005146</v>
      </c>
      <c r="XI25" s="379">
        <f t="shared" si="0"/>
        <v>0.29166666666666669</v>
      </c>
    </row>
    <row r="26" spans="2:633" ht="15" customHeight="1" x14ac:dyDescent="0.2">
      <c r="B26" s="71">
        <v>0.3125</v>
      </c>
      <c r="C26" s="402">
        <v>544.20000000000005</v>
      </c>
      <c r="D26" s="402">
        <v>535.97685999999999</v>
      </c>
      <c r="E26" s="402">
        <v>473.74803000000003</v>
      </c>
      <c r="F26" s="402">
        <v>70.451970000000017</v>
      </c>
      <c r="G26" s="402">
        <v>180.7</v>
      </c>
      <c r="H26" s="402">
        <v>170.79366999999999</v>
      </c>
      <c r="I26" s="402">
        <v>150.96392</v>
      </c>
      <c r="J26" s="402">
        <v>29.736079999999987</v>
      </c>
      <c r="K26" s="402"/>
      <c r="L26" s="402"/>
      <c r="M26" s="402"/>
      <c r="N26" s="402">
        <v>0</v>
      </c>
      <c r="O26" s="402">
        <v>127.2</v>
      </c>
      <c r="P26" s="402">
        <v>110</v>
      </c>
      <c r="Q26" s="402">
        <v>110</v>
      </c>
      <c r="R26" s="402">
        <v>17.200000000000003</v>
      </c>
      <c r="S26" s="402">
        <v>78.099999999999994</v>
      </c>
      <c r="T26" s="402">
        <v>59.628540000000001</v>
      </c>
      <c r="U26" s="402">
        <v>77.8536</v>
      </c>
      <c r="V26" s="402">
        <v>0.24639999999999418</v>
      </c>
      <c r="W26" s="402">
        <v>54.8</v>
      </c>
      <c r="X26" s="402">
        <v>59.415019999999998</v>
      </c>
      <c r="Y26" s="402">
        <v>66.407910000000001</v>
      </c>
      <c r="Z26" s="402">
        <v>-11.607910000000004</v>
      </c>
      <c r="AA26" s="402">
        <v>63.3</v>
      </c>
      <c r="AB26" s="402">
        <v>60.864139999999999</v>
      </c>
      <c r="AC26" s="402">
        <v>67.593350000000001</v>
      </c>
      <c r="AD26" s="402">
        <v>-4.2933500000000038</v>
      </c>
      <c r="AE26" s="402">
        <v>30.2</v>
      </c>
      <c r="AF26" s="402">
        <v>24.756769999999999</v>
      </c>
      <c r="AG26" s="402">
        <v>27.670529999999999</v>
      </c>
      <c r="AH26" s="402">
        <v>2.5294699999999999</v>
      </c>
      <c r="AI26" s="402">
        <v>0.6</v>
      </c>
      <c r="AJ26" s="402">
        <v>0.6</v>
      </c>
      <c r="AK26" s="402">
        <v>0.6</v>
      </c>
      <c r="AL26" s="402">
        <v>0</v>
      </c>
      <c r="AM26" s="402"/>
      <c r="AN26" s="402"/>
      <c r="AO26" s="402"/>
      <c r="AP26" s="402">
        <v>0</v>
      </c>
      <c r="AQ26" s="402"/>
      <c r="AR26" s="402"/>
      <c r="AS26" s="402">
        <v>0</v>
      </c>
      <c r="AT26" s="402">
        <v>0</v>
      </c>
      <c r="AU26" s="402"/>
      <c r="AV26" s="402"/>
      <c r="AW26" s="402"/>
      <c r="AX26" s="402">
        <v>0</v>
      </c>
      <c r="AY26" s="402"/>
      <c r="AZ26" s="402"/>
      <c r="BA26" s="402"/>
      <c r="BB26" s="402">
        <v>0</v>
      </c>
      <c r="BC26" s="402">
        <v>145.1</v>
      </c>
      <c r="BD26" s="402">
        <v>158.72166999999999</v>
      </c>
      <c r="BE26" s="402">
        <v>149.11167</v>
      </c>
      <c r="BF26" s="402">
        <v>-4.0116700000000094</v>
      </c>
      <c r="BG26" s="402">
        <v>147.69999999999999</v>
      </c>
      <c r="BH26" s="402">
        <v>158.72166999999999</v>
      </c>
      <c r="BI26" s="402">
        <v>149.11167</v>
      </c>
      <c r="BJ26" s="402">
        <v>-1.4116700000000151</v>
      </c>
      <c r="BK26" s="402">
        <v>148.9</v>
      </c>
      <c r="BL26" s="402">
        <v>158.72166999999999</v>
      </c>
      <c r="BM26" s="402">
        <v>149.11167</v>
      </c>
      <c r="BN26" s="402">
        <v>-0.21166999999999803</v>
      </c>
      <c r="BO26" s="402">
        <v>39.4</v>
      </c>
      <c r="BP26" s="402">
        <v>113</v>
      </c>
      <c r="BQ26" s="402">
        <v>113</v>
      </c>
      <c r="BR26" s="402">
        <v>-73.599999999999994</v>
      </c>
      <c r="BS26" s="402">
        <v>29.6</v>
      </c>
      <c r="BT26" s="402">
        <v>97.716999999999999</v>
      </c>
      <c r="BU26" s="402">
        <v>97.716999999999999</v>
      </c>
      <c r="BV26" s="402">
        <v>-68.11699999999999</v>
      </c>
      <c r="BW26" s="402">
        <v>92.2</v>
      </c>
      <c r="BX26" s="402">
        <v>19.559999999999999</v>
      </c>
      <c r="BY26" s="402">
        <v>40</v>
      </c>
      <c r="BZ26" s="402">
        <v>52.2</v>
      </c>
      <c r="CA26" s="402">
        <v>72.400000000000006</v>
      </c>
      <c r="CB26" s="402">
        <v>73.019549999999995</v>
      </c>
      <c r="CC26" s="402">
        <v>73.019549999999995</v>
      </c>
      <c r="CD26" s="402">
        <v>-0.61954999999998961</v>
      </c>
      <c r="CE26" s="402">
        <v>27.6</v>
      </c>
      <c r="CF26" s="402">
        <v>16.95936</v>
      </c>
      <c r="CG26" s="402">
        <v>16.95936</v>
      </c>
      <c r="CH26" s="402">
        <v>10.640640000000001</v>
      </c>
      <c r="CI26" s="402">
        <v>78.641000000000005</v>
      </c>
      <c r="CJ26" s="402">
        <v>85</v>
      </c>
      <c r="CK26" s="402">
        <v>40.941659999999999</v>
      </c>
      <c r="CL26" s="402">
        <v>37.699340000000007</v>
      </c>
      <c r="CM26" s="402">
        <v>104.423</v>
      </c>
      <c r="CN26" s="402">
        <v>98</v>
      </c>
      <c r="CO26" s="402">
        <v>98</v>
      </c>
      <c r="CP26" s="402">
        <v>6.4230000000000018</v>
      </c>
      <c r="CQ26" s="402">
        <v>13.707000000000001</v>
      </c>
      <c r="CR26" s="402">
        <v>16</v>
      </c>
      <c r="CS26" s="402">
        <v>16</v>
      </c>
      <c r="CT26" s="402">
        <v>-2.2929999999999993</v>
      </c>
      <c r="CU26" s="402">
        <v>7.8</v>
      </c>
      <c r="CV26" s="402">
        <v>3.8533499999999998</v>
      </c>
      <c r="CW26" s="402">
        <v>3.8533499999999998</v>
      </c>
      <c r="CX26" s="402">
        <v>3.94665</v>
      </c>
      <c r="CY26" s="402"/>
      <c r="CZ26" s="402">
        <v>4.1034499999999996</v>
      </c>
      <c r="DA26" s="402">
        <v>4.1034499999999996</v>
      </c>
      <c r="DB26" s="402">
        <v>-4.1034499999999996</v>
      </c>
      <c r="DC26" s="402">
        <v>42.91</v>
      </c>
      <c r="DD26" s="402">
        <v>43.80059</v>
      </c>
      <c r="DE26" s="402">
        <v>43.80059</v>
      </c>
      <c r="DF26" s="402">
        <v>-0.8905900000000031</v>
      </c>
      <c r="DG26" s="402">
        <v>3.206</v>
      </c>
      <c r="DH26" s="402">
        <v>3.2822300000000002</v>
      </c>
      <c r="DI26" s="402">
        <v>3.2822300000000002</v>
      </c>
      <c r="DJ26" s="402">
        <v>-7.6230000000000242E-2</v>
      </c>
      <c r="DK26" s="402">
        <v>3.58</v>
      </c>
      <c r="DL26" s="402">
        <v>3.0992700000000002</v>
      </c>
      <c r="DM26" s="402">
        <v>3.0992700000000002</v>
      </c>
      <c r="DN26" s="402">
        <v>0.48072999999999988</v>
      </c>
      <c r="DO26" s="402"/>
      <c r="DP26" s="402"/>
      <c r="DQ26" s="402"/>
      <c r="DR26" s="402">
        <v>0</v>
      </c>
      <c r="DS26" s="402"/>
      <c r="DT26" s="402"/>
      <c r="DU26" s="402"/>
      <c r="DV26" s="402">
        <v>0</v>
      </c>
      <c r="DW26" s="402"/>
      <c r="DX26" s="402"/>
      <c r="DY26" s="402"/>
      <c r="DZ26" s="402">
        <v>0</v>
      </c>
      <c r="EA26" s="402"/>
      <c r="EB26" s="402"/>
      <c r="EC26" s="402"/>
      <c r="ED26" s="402">
        <v>0</v>
      </c>
      <c r="EE26" s="402"/>
      <c r="EF26" s="402"/>
      <c r="EG26" s="402"/>
      <c r="EH26" s="402">
        <v>0</v>
      </c>
      <c r="EI26" s="402"/>
      <c r="EJ26" s="402"/>
      <c r="EK26" s="402"/>
      <c r="EL26" s="402">
        <v>0</v>
      </c>
      <c r="EM26" s="402">
        <v>45.7</v>
      </c>
      <c r="EN26" s="402">
        <v>85</v>
      </c>
      <c r="EO26" s="402">
        <v>85</v>
      </c>
      <c r="EP26" s="402">
        <v>-39.299999999999997</v>
      </c>
      <c r="EQ26" s="402"/>
      <c r="ER26" s="402"/>
      <c r="ES26" s="402"/>
      <c r="ET26" s="402">
        <v>0</v>
      </c>
      <c r="EU26" s="402">
        <v>19.5</v>
      </c>
      <c r="EV26" s="402">
        <v>38.914850000000001</v>
      </c>
      <c r="EW26" s="402">
        <v>67.096919999999997</v>
      </c>
      <c r="EX26" s="402">
        <v>-47.596919999999997</v>
      </c>
      <c r="EY26" s="402">
        <v>183.7</v>
      </c>
      <c r="EZ26" s="402">
        <v>157.31394</v>
      </c>
      <c r="FA26" s="402">
        <v>193.27</v>
      </c>
      <c r="FB26" s="402">
        <v>-9.5700000000000216</v>
      </c>
      <c r="FC26" s="402">
        <v>9.9</v>
      </c>
      <c r="FD26" s="402">
        <v>8</v>
      </c>
      <c r="FE26" s="402">
        <v>8</v>
      </c>
      <c r="FF26" s="402">
        <v>1.9000000000000004</v>
      </c>
      <c r="FG26" s="402">
        <v>2.2000000000000002</v>
      </c>
      <c r="FH26" s="402">
        <v>3.1304099999999999</v>
      </c>
      <c r="FI26" s="402">
        <v>4.9640000000000004</v>
      </c>
      <c r="FJ26" s="402">
        <v>-2.7640000000000002</v>
      </c>
      <c r="FK26" s="402"/>
      <c r="FL26" s="402"/>
      <c r="FM26" s="402">
        <v>0</v>
      </c>
      <c r="FN26" s="402">
        <v>0</v>
      </c>
      <c r="FO26" s="402">
        <v>0</v>
      </c>
      <c r="FP26" s="402">
        <v>0</v>
      </c>
      <c r="FQ26" s="402">
        <v>0</v>
      </c>
      <c r="FR26" s="402">
        <v>0</v>
      </c>
      <c r="FS26" s="402">
        <v>105.9</v>
      </c>
      <c r="FT26" s="402">
        <v>110.41591</v>
      </c>
      <c r="FU26" s="402">
        <v>110.41591</v>
      </c>
      <c r="FV26" s="402">
        <v>-4.515909999999991</v>
      </c>
      <c r="FW26" s="402">
        <v>7.1</v>
      </c>
      <c r="FX26" s="402">
        <v>3.8466300000000002</v>
      </c>
      <c r="FY26" s="402">
        <v>3.8466300000000002</v>
      </c>
      <c r="FZ26" s="402">
        <v>3.2533699999999994</v>
      </c>
      <c r="GA26" s="402"/>
      <c r="GB26" s="402"/>
      <c r="GC26" s="402"/>
      <c r="GD26" s="402">
        <v>0</v>
      </c>
      <c r="GE26" s="402">
        <v>0</v>
      </c>
      <c r="GF26" s="402">
        <v>21.477250000000002</v>
      </c>
      <c r="GG26" s="402">
        <v>21.477250000000002</v>
      </c>
      <c r="GH26" s="402">
        <v>-21.477250000000002</v>
      </c>
      <c r="GI26" s="402">
        <v>99.7</v>
      </c>
      <c r="GJ26" s="402">
        <v>110</v>
      </c>
      <c r="GK26" s="402">
        <v>101.50570999999999</v>
      </c>
      <c r="GL26" s="402">
        <v>-1.8057099999999906</v>
      </c>
      <c r="GM26" s="402"/>
      <c r="GN26" s="402"/>
      <c r="GO26" s="402"/>
      <c r="GP26" s="402">
        <v>0</v>
      </c>
      <c r="GQ26" s="402"/>
      <c r="GR26" s="402"/>
      <c r="GS26" s="402"/>
      <c r="GT26" s="402">
        <v>0</v>
      </c>
      <c r="GU26" s="402"/>
      <c r="GV26" s="402"/>
      <c r="GW26" s="402"/>
      <c r="GX26" s="402">
        <v>0</v>
      </c>
      <c r="GY26" s="402"/>
      <c r="GZ26" s="402"/>
      <c r="HA26" s="402"/>
      <c r="HB26" s="402">
        <v>0</v>
      </c>
      <c r="HC26" s="402"/>
      <c r="HD26" s="402"/>
      <c r="HE26" s="402"/>
      <c r="HF26" s="402">
        <v>0</v>
      </c>
      <c r="HG26" s="402">
        <v>171.4</v>
      </c>
      <c r="HH26" s="402">
        <v>178.52956</v>
      </c>
      <c r="HI26" s="402">
        <v>178.52956</v>
      </c>
      <c r="HJ26" s="402">
        <v>-7.1295599999999979</v>
      </c>
      <c r="HK26" s="402">
        <v>170.7</v>
      </c>
      <c r="HL26" s="402">
        <v>178.52956</v>
      </c>
      <c r="HM26" s="402">
        <v>178.52956</v>
      </c>
      <c r="HN26" s="402">
        <v>-7.829560000000015</v>
      </c>
      <c r="HO26" s="402">
        <v>188.8</v>
      </c>
      <c r="HP26" s="402">
        <v>178.52956</v>
      </c>
      <c r="HQ26" s="402">
        <v>178.52956</v>
      </c>
      <c r="HR26" s="402">
        <v>10.270440000000008</v>
      </c>
      <c r="HS26" s="402"/>
      <c r="HT26" s="402"/>
      <c r="HU26" s="402"/>
      <c r="HV26" s="402">
        <v>0</v>
      </c>
      <c r="HW26" s="402"/>
      <c r="HX26" s="402"/>
      <c r="HY26" s="402"/>
      <c r="HZ26" s="402">
        <v>0</v>
      </c>
      <c r="IA26" s="402"/>
      <c r="IB26" s="402"/>
      <c r="IC26" s="402"/>
      <c r="ID26" s="402">
        <v>0</v>
      </c>
      <c r="IE26" s="402">
        <v>270.60000000000002</v>
      </c>
      <c r="IF26" s="402">
        <v>267.79433</v>
      </c>
      <c r="IG26" s="402">
        <v>267.79433</v>
      </c>
      <c r="IH26" s="402">
        <v>2.8056700000000205</v>
      </c>
      <c r="II26" s="402">
        <v>74.8</v>
      </c>
      <c r="IJ26" s="402">
        <v>69.971130000000002</v>
      </c>
      <c r="IK26" s="402">
        <v>69.971130000000002</v>
      </c>
      <c r="IL26" s="402">
        <v>4.8288699999999949</v>
      </c>
      <c r="IM26" s="402">
        <v>36.200000000000003</v>
      </c>
      <c r="IN26" s="402">
        <v>34.985570000000003</v>
      </c>
      <c r="IO26" s="402">
        <v>34.985570000000003</v>
      </c>
      <c r="IP26" s="402">
        <v>1.2144300000000001</v>
      </c>
      <c r="IQ26" s="402">
        <v>25.3</v>
      </c>
      <c r="IR26" s="402">
        <v>31.931999999999999</v>
      </c>
      <c r="IS26" s="402">
        <v>31.931999999999999</v>
      </c>
      <c r="IT26" s="402">
        <v>-6.6319999999999979</v>
      </c>
      <c r="IU26" s="402">
        <v>71.400000000000006</v>
      </c>
      <c r="IV26" s="402">
        <v>52.8</v>
      </c>
      <c r="IW26" s="402">
        <v>52.8</v>
      </c>
      <c r="IX26" s="402">
        <v>18.600000000000009</v>
      </c>
      <c r="IY26" s="402">
        <v>54.5</v>
      </c>
      <c r="IZ26" s="402">
        <v>51.19</v>
      </c>
      <c r="JA26" s="402">
        <v>51.19</v>
      </c>
      <c r="JB26" s="402">
        <v>3.3100000000000023</v>
      </c>
      <c r="JC26" s="402">
        <v>10.1</v>
      </c>
      <c r="JD26" s="402">
        <v>8.24</v>
      </c>
      <c r="JE26" s="402">
        <v>8.24</v>
      </c>
      <c r="JF26" s="402">
        <v>1.8599999999999994</v>
      </c>
      <c r="JG26" s="402">
        <v>8.4</v>
      </c>
      <c r="JH26" s="402">
        <v>1.98</v>
      </c>
      <c r="JI26" s="402">
        <v>1.98</v>
      </c>
      <c r="JJ26" s="402">
        <v>6.42</v>
      </c>
      <c r="JK26" s="402">
        <v>6.8</v>
      </c>
      <c r="JL26" s="402">
        <v>6.8787000000000003</v>
      </c>
      <c r="JM26" s="402">
        <v>6.8787000000000003</v>
      </c>
      <c r="JN26" s="402">
        <v>-7.8700000000000436E-2</v>
      </c>
      <c r="JO26" s="402">
        <v>9.3000000000000007</v>
      </c>
      <c r="JP26" s="402">
        <v>15.021509999999999</v>
      </c>
      <c r="JQ26" s="402">
        <v>8.1736000000000004</v>
      </c>
      <c r="JR26" s="402">
        <v>1.1264000000000003</v>
      </c>
      <c r="JS26" s="402">
        <v>54.7</v>
      </c>
      <c r="JT26" s="402">
        <v>15.95368</v>
      </c>
      <c r="JU26" s="402">
        <v>37.7089</v>
      </c>
      <c r="JV26" s="402">
        <v>16.991100000000003</v>
      </c>
      <c r="JW26" s="402"/>
      <c r="JX26" s="402"/>
      <c r="JY26" s="402"/>
      <c r="JZ26" s="402">
        <v>0</v>
      </c>
      <c r="KA26" s="402"/>
      <c r="KB26" s="402"/>
      <c r="KC26" s="402"/>
      <c r="KD26" s="402">
        <v>0</v>
      </c>
      <c r="KE26" s="402"/>
      <c r="KF26" s="402"/>
      <c r="KG26" s="402"/>
      <c r="KH26" s="402">
        <v>0</v>
      </c>
      <c r="KI26" s="402"/>
      <c r="KJ26" s="402"/>
      <c r="KK26" s="402"/>
      <c r="KL26" s="402">
        <v>0</v>
      </c>
      <c r="KM26" s="402">
        <v>69.3</v>
      </c>
      <c r="KN26" s="402">
        <v>73.034559999999999</v>
      </c>
      <c r="KO26" s="402">
        <v>45.952449999999999</v>
      </c>
      <c r="KP26" s="402">
        <v>23.347549999999998</v>
      </c>
      <c r="KQ26" s="402"/>
      <c r="KR26" s="402"/>
      <c r="KS26" s="402"/>
      <c r="KT26" s="402">
        <v>0</v>
      </c>
      <c r="KU26" s="402">
        <v>182.5</v>
      </c>
      <c r="KV26" s="402">
        <v>194.44479000000001</v>
      </c>
      <c r="KW26" s="402">
        <v>194.44479000000001</v>
      </c>
      <c r="KX26" s="402">
        <v>-11.944790000000012</v>
      </c>
      <c r="KY26" s="402">
        <v>199.4</v>
      </c>
      <c r="KZ26" s="402">
        <v>194.44479000000001</v>
      </c>
      <c r="LA26" s="402">
        <v>194.44479000000001</v>
      </c>
      <c r="LB26" s="402">
        <v>4.9552099999999939</v>
      </c>
      <c r="LC26" s="402">
        <v>203.6</v>
      </c>
      <c r="LD26" s="402">
        <v>194.44479000000001</v>
      </c>
      <c r="LE26" s="402">
        <v>194.44479000000001</v>
      </c>
      <c r="LF26" s="402">
        <v>9.1552099999999825</v>
      </c>
      <c r="LG26" s="402">
        <v>294.89999999999998</v>
      </c>
      <c r="LH26" s="402">
        <v>291.66717999999997</v>
      </c>
      <c r="LI26" s="402">
        <v>291.66717999999997</v>
      </c>
      <c r="LJ26" s="402">
        <v>3.2328200000000038</v>
      </c>
      <c r="LK26" s="402">
        <v>204.4</v>
      </c>
      <c r="LL26" s="402">
        <v>209.70738</v>
      </c>
      <c r="LM26" s="402">
        <v>209.70738</v>
      </c>
      <c r="LN26" s="402">
        <v>-5.3073799999999949</v>
      </c>
      <c r="LO26" s="402">
        <v>106.7</v>
      </c>
      <c r="LP26" s="402">
        <v>104.85369</v>
      </c>
      <c r="LQ26" s="402">
        <v>104.85369</v>
      </c>
      <c r="LR26" s="402">
        <v>1.8463100000000026</v>
      </c>
      <c r="LS26" s="402">
        <v>134.5</v>
      </c>
      <c r="LT26" s="402">
        <v>86.95496</v>
      </c>
      <c r="LU26" s="402">
        <v>152.54510999999999</v>
      </c>
      <c r="LV26" s="402">
        <v>-18.045109999999994</v>
      </c>
      <c r="LW26" s="402">
        <v>3.4</v>
      </c>
      <c r="LX26" s="402">
        <v>3.2402199999999999</v>
      </c>
      <c r="LY26" s="402">
        <v>3.2402199999999999</v>
      </c>
      <c r="LZ26" s="402">
        <v>0.15978000000000003</v>
      </c>
      <c r="MA26" s="402">
        <v>170.2</v>
      </c>
      <c r="MB26" s="402">
        <v>170</v>
      </c>
      <c r="MC26" s="402">
        <v>185.73103</v>
      </c>
      <c r="MD26" s="402">
        <v>-15.531030000000015</v>
      </c>
      <c r="ME26" s="402">
        <v>170.3</v>
      </c>
      <c r="MF26" s="402">
        <v>170</v>
      </c>
      <c r="MG26" s="402">
        <v>185.73103</v>
      </c>
      <c r="MH26" s="402">
        <v>-15.431029999999993</v>
      </c>
      <c r="MI26" s="402">
        <v>172.2</v>
      </c>
      <c r="MJ26" s="402">
        <v>217.19309000000001</v>
      </c>
      <c r="MK26" s="402">
        <v>185.73103</v>
      </c>
      <c r="ML26" s="402">
        <v>-13.531030000000015</v>
      </c>
      <c r="MM26" s="402">
        <v>136.6</v>
      </c>
      <c r="MN26" s="402">
        <v>189.51328000000001</v>
      </c>
      <c r="MO26" s="402">
        <v>189.51328000000001</v>
      </c>
      <c r="MP26" s="402">
        <v>-52.913280000000015</v>
      </c>
      <c r="MQ26" s="402">
        <v>81.2</v>
      </c>
      <c r="MR26" s="402">
        <v>94.756640000000004</v>
      </c>
      <c r="MS26" s="402">
        <v>94.756640000000004</v>
      </c>
      <c r="MT26" s="402">
        <v>-13.556640000000002</v>
      </c>
      <c r="MU26" s="402"/>
      <c r="MV26" s="402"/>
      <c r="MW26" s="402"/>
      <c r="MX26" s="402">
        <v>0</v>
      </c>
      <c r="MY26" s="402"/>
      <c r="MZ26" s="402"/>
      <c r="NA26" s="402"/>
      <c r="NB26" s="402">
        <v>0</v>
      </c>
      <c r="NC26" s="402"/>
      <c r="ND26" s="402"/>
      <c r="NE26" s="402"/>
      <c r="NF26" s="402">
        <v>0</v>
      </c>
      <c r="NG26" s="402"/>
      <c r="NH26" s="402"/>
      <c r="NI26" s="402"/>
      <c r="NJ26" s="402">
        <v>0</v>
      </c>
      <c r="NK26" s="402"/>
      <c r="NL26" s="402"/>
      <c r="NM26" s="402"/>
      <c r="NN26" s="402">
        <v>0</v>
      </c>
      <c r="NO26" s="402"/>
      <c r="NP26" s="402"/>
      <c r="NQ26" s="402"/>
      <c r="NR26" s="402">
        <v>0</v>
      </c>
      <c r="NS26" s="402"/>
      <c r="NT26" s="402"/>
      <c r="NU26" s="402"/>
      <c r="NV26" s="402">
        <v>0</v>
      </c>
      <c r="NW26" s="402">
        <v>97.7</v>
      </c>
      <c r="NX26" s="402">
        <v>113.10133</v>
      </c>
      <c r="NY26" s="402">
        <v>112.04036000000001</v>
      </c>
      <c r="NZ26" s="402">
        <v>-14.340360000000004</v>
      </c>
      <c r="OA26" s="402">
        <v>0</v>
      </c>
      <c r="OB26" s="402">
        <v>30.837759999999999</v>
      </c>
      <c r="OC26" s="402">
        <v>43.516120000000001</v>
      </c>
      <c r="OD26" s="402">
        <v>-43.516120000000001</v>
      </c>
      <c r="OE26" s="402">
        <v>15.9</v>
      </c>
      <c r="OF26" s="402">
        <v>15.73725</v>
      </c>
      <c r="OG26" s="402">
        <v>15.91408</v>
      </c>
      <c r="OH26" s="402">
        <v>-1.407999999999987E-2</v>
      </c>
      <c r="OI26" s="402">
        <v>55.6</v>
      </c>
      <c r="OJ26" s="402">
        <v>60.427019999999999</v>
      </c>
      <c r="OK26" s="402">
        <v>60.427019999999999</v>
      </c>
      <c r="OL26" s="402">
        <v>-4.8270199999999974</v>
      </c>
      <c r="OM26" s="402">
        <v>6.5</v>
      </c>
      <c r="ON26" s="402">
        <v>6.39</v>
      </c>
      <c r="OO26" s="402">
        <v>6.39</v>
      </c>
      <c r="OP26" s="402">
        <v>0.11000000000000032</v>
      </c>
      <c r="OQ26" s="402">
        <v>228.9</v>
      </c>
      <c r="OR26" s="402">
        <v>0</v>
      </c>
      <c r="OS26" s="402"/>
      <c r="OT26" s="402">
        <v>228.9</v>
      </c>
      <c r="OU26" s="402"/>
      <c r="OV26" s="402"/>
      <c r="OW26" s="402"/>
      <c r="OX26" s="402">
        <v>0</v>
      </c>
      <c r="OY26" s="402"/>
      <c r="OZ26" s="402"/>
      <c r="PA26" s="402"/>
      <c r="PB26" s="402">
        <v>0</v>
      </c>
      <c r="PC26" s="402">
        <v>29.5</v>
      </c>
      <c r="PD26" s="402">
        <v>30</v>
      </c>
      <c r="PE26" s="402">
        <v>30</v>
      </c>
      <c r="PF26" s="402">
        <v>-0.5</v>
      </c>
      <c r="PG26" s="402"/>
      <c r="PH26" s="402"/>
      <c r="PI26" s="402"/>
      <c r="PJ26" s="402">
        <v>0</v>
      </c>
      <c r="PK26" s="402">
        <v>15.7</v>
      </c>
      <c r="PL26" s="402">
        <v>13</v>
      </c>
      <c r="PM26" s="402">
        <v>13</v>
      </c>
      <c r="PN26" s="402">
        <v>2.6999999999999993</v>
      </c>
      <c r="PO26" s="402">
        <v>13</v>
      </c>
      <c r="PP26" s="402">
        <v>15</v>
      </c>
      <c r="PQ26" s="402">
        <v>15</v>
      </c>
      <c r="PR26" s="402">
        <v>-2</v>
      </c>
      <c r="PS26" s="402">
        <v>3</v>
      </c>
      <c r="PT26" s="402">
        <v>2.7989999999999999</v>
      </c>
      <c r="PU26" s="402">
        <v>2.7989999999999999</v>
      </c>
      <c r="PV26" s="402">
        <v>0.20100000000000007</v>
      </c>
      <c r="PW26" s="402">
        <v>1.6</v>
      </c>
      <c r="PX26" s="402">
        <v>1.4</v>
      </c>
      <c r="PY26" s="402">
        <v>1.4</v>
      </c>
      <c r="PZ26" s="402">
        <v>0.20000000000000018</v>
      </c>
      <c r="QA26" s="402">
        <v>1.1000000000000001</v>
      </c>
      <c r="QB26" s="402">
        <v>1.2</v>
      </c>
      <c r="QC26" s="402">
        <v>1.2</v>
      </c>
      <c r="QD26" s="402">
        <v>-9.9999999999999867E-2</v>
      </c>
      <c r="QE26" s="402">
        <v>2</v>
      </c>
      <c r="QF26" s="402">
        <v>2.2000000000000002</v>
      </c>
      <c r="QG26" s="402">
        <v>2.2000000000000002</v>
      </c>
      <c r="QH26" s="402">
        <v>-0.20000000000000018</v>
      </c>
      <c r="QI26" s="402">
        <v>7.4</v>
      </c>
      <c r="QJ26" s="402">
        <v>7.2</v>
      </c>
      <c r="QK26" s="402">
        <v>7.2</v>
      </c>
      <c r="QL26" s="402">
        <v>0.20000000000000018</v>
      </c>
      <c r="QM26" s="402">
        <v>12.3</v>
      </c>
      <c r="QN26" s="402">
        <v>11.143700000000001</v>
      </c>
      <c r="QO26" s="402">
        <v>11.143700000000001</v>
      </c>
      <c r="QP26" s="402">
        <v>1.1562999999999999</v>
      </c>
      <c r="QQ26" s="402">
        <v>7.5</v>
      </c>
      <c r="QR26" s="402">
        <v>8</v>
      </c>
      <c r="QS26" s="402">
        <v>8</v>
      </c>
      <c r="QT26" s="402">
        <v>-0.5</v>
      </c>
      <c r="QU26" s="402">
        <v>9.8000000000000007</v>
      </c>
      <c r="QV26" s="402">
        <v>10.752689999999999</v>
      </c>
      <c r="QW26" s="402">
        <v>10.752689999999999</v>
      </c>
      <c r="QX26" s="402">
        <v>-0.9526899999999987</v>
      </c>
      <c r="QY26" s="402">
        <v>5.8</v>
      </c>
      <c r="QZ26" s="402">
        <v>6.4</v>
      </c>
      <c r="RA26" s="402">
        <v>6.4</v>
      </c>
      <c r="RB26" s="402">
        <v>-0.60000000000000053</v>
      </c>
      <c r="RC26" s="402">
        <v>18</v>
      </c>
      <c r="RD26" s="402">
        <v>16.617789999999999</v>
      </c>
      <c r="RE26" s="402">
        <v>16.617789999999999</v>
      </c>
      <c r="RF26" s="402">
        <v>1.3822100000000006</v>
      </c>
      <c r="RG26" s="402">
        <v>3.7</v>
      </c>
      <c r="RH26" s="402">
        <v>3.6</v>
      </c>
      <c r="RI26" s="402">
        <v>3.6</v>
      </c>
      <c r="RJ26" s="402">
        <v>0.10000000000000009</v>
      </c>
      <c r="RK26" s="402">
        <v>5.9</v>
      </c>
      <c r="RL26" s="402">
        <v>6</v>
      </c>
      <c r="RM26" s="402">
        <v>6</v>
      </c>
      <c r="RN26" s="402">
        <v>-9.9999999999999645E-2</v>
      </c>
      <c r="RO26" s="402">
        <v>3.1</v>
      </c>
      <c r="RP26" s="402">
        <v>2.8</v>
      </c>
      <c r="RQ26" s="402">
        <v>2.8</v>
      </c>
      <c r="RR26" s="402">
        <v>0.30000000000000027</v>
      </c>
      <c r="RS26" s="402">
        <v>1.1000000000000001</v>
      </c>
      <c r="RT26" s="402">
        <v>1.5</v>
      </c>
      <c r="RU26" s="402">
        <v>1.5</v>
      </c>
      <c r="RV26" s="402">
        <v>-0.39999999999999991</v>
      </c>
      <c r="RW26" s="402">
        <v>3.5</v>
      </c>
      <c r="RX26" s="402">
        <v>5.6</v>
      </c>
      <c r="RY26" s="402">
        <v>5.6</v>
      </c>
      <c r="RZ26" s="402">
        <v>-2.0999999999999996</v>
      </c>
      <c r="SA26" s="402">
        <v>3.7</v>
      </c>
      <c r="SB26" s="402">
        <v>5</v>
      </c>
      <c r="SC26" s="402">
        <v>5</v>
      </c>
      <c r="SD26" s="402">
        <v>-1.2999999999999998</v>
      </c>
      <c r="SE26" s="402">
        <v>4.7</v>
      </c>
      <c r="SF26" s="402">
        <v>5.5</v>
      </c>
      <c r="SG26" s="402">
        <v>5.5</v>
      </c>
      <c r="SH26" s="402">
        <v>-0.79999999999999982</v>
      </c>
      <c r="SI26" s="402">
        <v>5</v>
      </c>
      <c r="SJ26" s="402">
        <v>5.7</v>
      </c>
      <c r="SK26" s="402">
        <v>5.7</v>
      </c>
      <c r="SL26" s="402">
        <v>-0.70000000000000018</v>
      </c>
      <c r="SM26" s="402">
        <v>3.5</v>
      </c>
      <c r="SN26" s="402">
        <v>3.5</v>
      </c>
      <c r="SO26" s="402">
        <v>3.5</v>
      </c>
      <c r="SP26" s="402">
        <v>0</v>
      </c>
      <c r="SQ26" s="402">
        <v>2.5</v>
      </c>
      <c r="SR26" s="402">
        <v>2.5</v>
      </c>
      <c r="SS26" s="402">
        <v>2.5</v>
      </c>
      <c r="ST26" s="402">
        <v>0</v>
      </c>
      <c r="SU26" s="402">
        <v>10</v>
      </c>
      <c r="SV26" s="402">
        <v>10</v>
      </c>
      <c r="SW26" s="402">
        <v>10</v>
      </c>
      <c r="SX26" s="402">
        <v>0</v>
      </c>
      <c r="SY26" s="402">
        <v>19.600000000000001</v>
      </c>
      <c r="SZ26" s="402">
        <v>12.218959999999999</v>
      </c>
      <c r="TA26" s="402">
        <v>12.218959999999999</v>
      </c>
      <c r="TB26" s="402">
        <v>7.3810400000000023</v>
      </c>
      <c r="TC26" s="402">
        <v>16.899999999999999</v>
      </c>
      <c r="TD26" s="402">
        <v>16.813289999999999</v>
      </c>
      <c r="TE26" s="402">
        <v>16.813289999999999</v>
      </c>
      <c r="TF26" s="402">
        <v>8.6710000000000065E-2</v>
      </c>
      <c r="TG26" s="402">
        <v>20.5</v>
      </c>
      <c r="TH26" s="402">
        <v>19.550339999999998</v>
      </c>
      <c r="TI26" s="402">
        <v>19.550339999999998</v>
      </c>
      <c r="TJ26" s="402">
        <v>0.9496600000000015</v>
      </c>
      <c r="TK26" s="402">
        <v>44.3</v>
      </c>
      <c r="TL26" s="402">
        <v>37.57996</v>
      </c>
      <c r="TM26" s="402">
        <v>37.57996</v>
      </c>
      <c r="TN26" s="402">
        <v>6.7200399999999973</v>
      </c>
      <c r="TO26" s="402">
        <v>0</v>
      </c>
      <c r="TP26" s="402">
        <v>7.1818200000000001</v>
      </c>
      <c r="TQ26" s="402">
        <v>10.13449</v>
      </c>
      <c r="TR26" s="402">
        <v>-10.13449</v>
      </c>
      <c r="TS26" s="402">
        <v>7.87</v>
      </c>
      <c r="TT26" s="402">
        <v>8.33</v>
      </c>
      <c r="TU26" s="402">
        <v>8.33</v>
      </c>
      <c r="TV26" s="402">
        <v>-0.45999999999999996</v>
      </c>
      <c r="TW26" s="402">
        <v>10.7</v>
      </c>
      <c r="TX26" s="402">
        <v>9.6</v>
      </c>
      <c r="TY26" s="402">
        <v>9.6</v>
      </c>
      <c r="TZ26" s="402">
        <v>1.0999999999999996</v>
      </c>
      <c r="UA26" s="402">
        <v>13.6</v>
      </c>
      <c r="UB26" s="402">
        <v>10.752689999999999</v>
      </c>
      <c r="UC26" s="402">
        <v>10.752689999999999</v>
      </c>
      <c r="UD26" s="402">
        <v>2.8473100000000002</v>
      </c>
      <c r="UE26" s="402">
        <v>16.2</v>
      </c>
      <c r="UF26" s="402">
        <v>15.640269999999999</v>
      </c>
      <c r="UG26" s="402">
        <v>15.640269999999999</v>
      </c>
      <c r="UH26" s="402">
        <v>0.55973000000000006</v>
      </c>
      <c r="UI26" s="402">
        <v>4.8</v>
      </c>
      <c r="UJ26" s="402">
        <v>7</v>
      </c>
      <c r="UK26" s="402">
        <v>7</v>
      </c>
      <c r="UL26" s="402">
        <v>-2.2000000000000002</v>
      </c>
      <c r="UM26" s="402">
        <v>9.9</v>
      </c>
      <c r="UN26" s="402">
        <v>9</v>
      </c>
      <c r="UO26" s="402">
        <v>9</v>
      </c>
      <c r="UP26" s="402">
        <v>0.90000000000000036</v>
      </c>
      <c r="UQ26" s="402">
        <v>0.7</v>
      </c>
      <c r="UR26" s="402">
        <v>0.54</v>
      </c>
      <c r="US26" s="402">
        <v>0.54</v>
      </c>
      <c r="UT26" s="402">
        <v>0.15999999999999992</v>
      </c>
      <c r="UU26" s="402">
        <v>1.3</v>
      </c>
      <c r="UV26" s="402">
        <v>1.05</v>
      </c>
      <c r="UW26" s="402">
        <v>1.05</v>
      </c>
      <c r="UX26" s="402">
        <v>0.25</v>
      </c>
      <c r="UY26" s="402">
        <v>7.5</v>
      </c>
      <c r="UZ26" s="402">
        <v>10.778</v>
      </c>
      <c r="VA26" s="402">
        <v>10.778</v>
      </c>
      <c r="VB26" s="402">
        <v>-3.2780000000000005</v>
      </c>
      <c r="VC26" s="402">
        <v>3.4</v>
      </c>
      <c r="VD26" s="402">
        <v>10.42</v>
      </c>
      <c r="VE26" s="402">
        <v>10.42</v>
      </c>
      <c r="VF26" s="402">
        <v>-7.02</v>
      </c>
      <c r="VG26" s="402">
        <v>7.2</v>
      </c>
      <c r="VH26" s="402">
        <v>8.2129999999999992</v>
      </c>
      <c r="VI26" s="402">
        <v>8.2129999999999992</v>
      </c>
      <c r="VJ26" s="402">
        <v>-1.012999999999999</v>
      </c>
      <c r="VK26" s="402">
        <v>8.6</v>
      </c>
      <c r="VL26" s="402">
        <v>16.88</v>
      </c>
      <c r="VM26" s="402">
        <v>16.88</v>
      </c>
      <c r="VN26" s="402">
        <v>-8.2799999999999994</v>
      </c>
      <c r="VO26" s="402">
        <v>8.1</v>
      </c>
      <c r="VP26" s="402">
        <v>14.000999999999999</v>
      </c>
      <c r="VQ26" s="402">
        <v>14.000999999999999</v>
      </c>
      <c r="VR26" s="402">
        <v>-5.9009999999999998</v>
      </c>
      <c r="VS26" s="402">
        <v>0.1</v>
      </c>
      <c r="VT26" s="402">
        <v>0.08</v>
      </c>
      <c r="VU26" s="402">
        <v>0.08</v>
      </c>
      <c r="VV26" s="402">
        <v>2.0000000000000004E-2</v>
      </c>
      <c r="VW26" s="402">
        <v>14.7</v>
      </c>
      <c r="VX26" s="402">
        <v>12.507</v>
      </c>
      <c r="VY26" s="402">
        <v>12.507</v>
      </c>
      <c r="VZ26" s="402">
        <v>2.1929999999999996</v>
      </c>
      <c r="WA26" s="402">
        <v>43</v>
      </c>
      <c r="WB26" s="402">
        <v>24.08</v>
      </c>
      <c r="WC26" s="402">
        <v>28.655999999999999</v>
      </c>
      <c r="WD26" s="402">
        <v>14.344000000000001</v>
      </c>
      <c r="WE26" s="402">
        <v>12.2</v>
      </c>
      <c r="WF26" s="402"/>
      <c r="WG26" s="402">
        <v>9.3800000000000008</v>
      </c>
      <c r="WH26" s="402">
        <v>2.8199999999999985</v>
      </c>
      <c r="WI26" s="402">
        <v>15.5</v>
      </c>
      <c r="WJ26" s="402"/>
      <c r="WK26" s="402">
        <v>13.154999999999999</v>
      </c>
      <c r="WL26" s="402">
        <v>2.3450000000000006</v>
      </c>
      <c r="WM26" s="402">
        <v>11</v>
      </c>
      <c r="WN26" s="402">
        <v>13.712999999999999</v>
      </c>
      <c r="WO26" s="402">
        <v>13.712999999999999</v>
      </c>
      <c r="WP26" s="402">
        <v>-2.7129999999999992</v>
      </c>
      <c r="WQ26" s="402">
        <v>13.8</v>
      </c>
      <c r="WR26" s="402"/>
      <c r="WS26" s="402">
        <v>11.172000000000001</v>
      </c>
      <c r="WT26" s="402">
        <v>2.6280000000000001</v>
      </c>
      <c r="XB26" s="403">
        <v>0.3125</v>
      </c>
      <c r="XC26" s="402">
        <v>6681.6369999999997</v>
      </c>
      <c r="XD26" s="402">
        <v>6634.3973099999976</v>
      </c>
      <c r="XE26" s="402">
        <v>47.239690000002156</v>
      </c>
      <c r="XF26" s="402">
        <v>6681.6369999999997</v>
      </c>
      <c r="XG26" s="402">
        <v>6634.3973099999976</v>
      </c>
      <c r="XH26" s="402">
        <v>47.239690000002156</v>
      </c>
      <c r="XI26" s="379">
        <f t="shared" si="0"/>
        <v>0.3125</v>
      </c>
    </row>
    <row r="27" spans="2:633" ht="15" customHeight="1" x14ac:dyDescent="0.2">
      <c r="B27" s="75">
        <v>0.33333333333333331</v>
      </c>
      <c r="C27" s="404">
        <v>547.5</v>
      </c>
      <c r="D27" s="404">
        <v>525.65989000000002</v>
      </c>
      <c r="E27" s="404">
        <v>491.11932000000002</v>
      </c>
      <c r="F27" s="404">
        <v>56.380679999999984</v>
      </c>
      <c r="G27" s="404">
        <v>179.5</v>
      </c>
      <c r="H27" s="404">
        <v>167.50608</v>
      </c>
      <c r="I27" s="404">
        <v>156.49942999999999</v>
      </c>
      <c r="J27" s="404">
        <v>23.00057000000001</v>
      </c>
      <c r="K27" s="404"/>
      <c r="L27" s="404"/>
      <c r="M27" s="404"/>
      <c r="N27" s="404">
        <v>0</v>
      </c>
      <c r="O27" s="404">
        <v>130.69999999999999</v>
      </c>
      <c r="P27" s="404">
        <v>110</v>
      </c>
      <c r="Q27" s="404">
        <v>110</v>
      </c>
      <c r="R27" s="404">
        <v>20.699999999999989</v>
      </c>
      <c r="S27" s="404">
        <v>97.1</v>
      </c>
      <c r="T27" s="404">
        <v>59.628540000000001</v>
      </c>
      <c r="U27" s="404">
        <v>77.8536</v>
      </c>
      <c r="V27" s="404">
        <v>19.246399999999994</v>
      </c>
      <c r="W27" s="404">
        <v>60.3</v>
      </c>
      <c r="X27" s="404">
        <v>61.31279</v>
      </c>
      <c r="Y27" s="404">
        <v>66.611999999999995</v>
      </c>
      <c r="Z27" s="404">
        <v>-6.3119999999999976</v>
      </c>
      <c r="AA27" s="404">
        <v>63.9</v>
      </c>
      <c r="AB27" s="404">
        <v>62.808199999999999</v>
      </c>
      <c r="AC27" s="404">
        <v>67.593350000000001</v>
      </c>
      <c r="AD27" s="404">
        <v>-3.6933500000000024</v>
      </c>
      <c r="AE27" s="404">
        <v>30.4</v>
      </c>
      <c r="AF27" s="404">
        <v>25.547519999999999</v>
      </c>
      <c r="AG27" s="404">
        <v>27.755569999999999</v>
      </c>
      <c r="AH27" s="404">
        <v>2.6444299999999998</v>
      </c>
      <c r="AI27" s="404">
        <v>0.6</v>
      </c>
      <c r="AJ27" s="404">
        <v>0.6</v>
      </c>
      <c r="AK27" s="404">
        <v>0.6</v>
      </c>
      <c r="AL27" s="404">
        <v>0</v>
      </c>
      <c r="AM27" s="404"/>
      <c r="AN27" s="404"/>
      <c r="AO27" s="404"/>
      <c r="AP27" s="404">
        <v>0</v>
      </c>
      <c r="AQ27" s="404"/>
      <c r="AR27" s="404"/>
      <c r="AS27" s="404">
        <v>0</v>
      </c>
      <c r="AT27" s="404">
        <v>0</v>
      </c>
      <c r="AU27" s="404"/>
      <c r="AV27" s="404"/>
      <c r="AW27" s="404"/>
      <c r="AX27" s="404">
        <v>0</v>
      </c>
      <c r="AY27" s="404"/>
      <c r="AZ27" s="404"/>
      <c r="BA27" s="404"/>
      <c r="BB27" s="404">
        <v>0</v>
      </c>
      <c r="BC27" s="404">
        <v>144.5</v>
      </c>
      <c r="BD27" s="404">
        <v>158.72166999999999</v>
      </c>
      <c r="BE27" s="404">
        <v>149.11167</v>
      </c>
      <c r="BF27" s="404">
        <v>-4.6116700000000037</v>
      </c>
      <c r="BG27" s="404">
        <v>146.5</v>
      </c>
      <c r="BH27" s="404">
        <v>158.72166999999999</v>
      </c>
      <c r="BI27" s="404">
        <v>149.11167</v>
      </c>
      <c r="BJ27" s="404">
        <v>-2.6116700000000037</v>
      </c>
      <c r="BK27" s="404">
        <v>146.6</v>
      </c>
      <c r="BL27" s="404">
        <v>158.72166999999999</v>
      </c>
      <c r="BM27" s="404">
        <v>149.11167</v>
      </c>
      <c r="BN27" s="404">
        <v>-2.5116700000000094</v>
      </c>
      <c r="BO27" s="404">
        <v>62.1</v>
      </c>
      <c r="BP27" s="404">
        <v>127</v>
      </c>
      <c r="BQ27" s="404">
        <v>127</v>
      </c>
      <c r="BR27" s="404">
        <v>-64.900000000000006</v>
      </c>
      <c r="BS27" s="404">
        <v>44.3</v>
      </c>
      <c r="BT27" s="404">
        <v>101.998</v>
      </c>
      <c r="BU27" s="404">
        <v>101.998</v>
      </c>
      <c r="BV27" s="404">
        <v>-57.698000000000008</v>
      </c>
      <c r="BW27" s="404">
        <v>101.9</v>
      </c>
      <c r="BX27" s="404">
        <v>32</v>
      </c>
      <c r="BY27" s="404">
        <v>36</v>
      </c>
      <c r="BZ27" s="404">
        <v>65.900000000000006</v>
      </c>
      <c r="CA27" s="404">
        <v>75.3</v>
      </c>
      <c r="CB27" s="404">
        <v>73.019549999999995</v>
      </c>
      <c r="CC27" s="404">
        <v>73.019549999999995</v>
      </c>
      <c r="CD27" s="404">
        <v>2.2804500000000019</v>
      </c>
      <c r="CE27" s="404">
        <v>28.6</v>
      </c>
      <c r="CF27" s="404">
        <v>16.95936</v>
      </c>
      <c r="CG27" s="404">
        <v>16.95936</v>
      </c>
      <c r="CH27" s="404">
        <v>11.640640000000001</v>
      </c>
      <c r="CI27" s="404">
        <v>23.393000000000001</v>
      </c>
      <c r="CJ27" s="404">
        <v>77.223849999999999</v>
      </c>
      <c r="CK27" s="404">
        <v>40.941659999999999</v>
      </c>
      <c r="CL27" s="404">
        <v>-17.548659999999998</v>
      </c>
      <c r="CM27" s="404">
        <v>103.217</v>
      </c>
      <c r="CN27" s="404">
        <v>98</v>
      </c>
      <c r="CO27" s="404">
        <v>98</v>
      </c>
      <c r="CP27" s="404">
        <v>5.2169999999999987</v>
      </c>
      <c r="CQ27" s="404">
        <v>13.29</v>
      </c>
      <c r="CR27" s="404">
        <v>16</v>
      </c>
      <c r="CS27" s="404">
        <v>16</v>
      </c>
      <c r="CT27" s="404">
        <v>-2.7100000000000009</v>
      </c>
      <c r="CU27" s="404">
        <v>7.6</v>
      </c>
      <c r="CV27" s="404">
        <v>3.8533499999999998</v>
      </c>
      <c r="CW27" s="404">
        <v>3.8533499999999998</v>
      </c>
      <c r="CX27" s="404">
        <v>3.7466499999999998</v>
      </c>
      <c r="CY27" s="404"/>
      <c r="CZ27" s="404">
        <v>4.1034499999999996</v>
      </c>
      <c r="DA27" s="404">
        <v>4.1034499999999996</v>
      </c>
      <c r="DB27" s="404">
        <v>-4.1034499999999996</v>
      </c>
      <c r="DC27" s="404">
        <v>42.86</v>
      </c>
      <c r="DD27" s="404">
        <v>43.80059</v>
      </c>
      <c r="DE27" s="404">
        <v>43.80059</v>
      </c>
      <c r="DF27" s="404">
        <v>-0.94059000000000026</v>
      </c>
      <c r="DG27" s="404">
        <v>3.2050000000000001</v>
      </c>
      <c r="DH27" s="404">
        <v>3.2822300000000002</v>
      </c>
      <c r="DI27" s="404">
        <v>3.2822300000000002</v>
      </c>
      <c r="DJ27" s="404">
        <v>-7.7230000000000132E-2</v>
      </c>
      <c r="DK27" s="404">
        <v>3.59</v>
      </c>
      <c r="DL27" s="404">
        <v>3.0992700000000002</v>
      </c>
      <c r="DM27" s="404">
        <v>3.0992700000000002</v>
      </c>
      <c r="DN27" s="404">
        <v>0.49072999999999967</v>
      </c>
      <c r="DO27" s="404"/>
      <c r="DP27" s="404"/>
      <c r="DQ27" s="404"/>
      <c r="DR27" s="404">
        <v>0</v>
      </c>
      <c r="DS27" s="404"/>
      <c r="DT27" s="404"/>
      <c r="DU27" s="404"/>
      <c r="DV27" s="404">
        <v>0</v>
      </c>
      <c r="DW27" s="404"/>
      <c r="DX27" s="404"/>
      <c r="DY27" s="404"/>
      <c r="DZ27" s="404">
        <v>0</v>
      </c>
      <c r="EA27" s="404"/>
      <c r="EB27" s="404"/>
      <c r="EC27" s="404"/>
      <c r="ED27" s="404">
        <v>0</v>
      </c>
      <c r="EE27" s="404"/>
      <c r="EF27" s="404"/>
      <c r="EG27" s="404"/>
      <c r="EH27" s="404">
        <v>0</v>
      </c>
      <c r="EI27" s="404"/>
      <c r="EJ27" s="404"/>
      <c r="EK27" s="404"/>
      <c r="EL27" s="404">
        <v>0</v>
      </c>
      <c r="EM27" s="404">
        <v>50.6</v>
      </c>
      <c r="EN27" s="404">
        <v>85</v>
      </c>
      <c r="EO27" s="404">
        <v>85</v>
      </c>
      <c r="EP27" s="404">
        <v>-34.4</v>
      </c>
      <c r="EQ27" s="404"/>
      <c r="ER27" s="404"/>
      <c r="ES27" s="404"/>
      <c r="ET27" s="404">
        <v>0</v>
      </c>
      <c r="EU27" s="404">
        <v>15.4</v>
      </c>
      <c r="EV27" s="404">
        <v>49.531739999999999</v>
      </c>
      <c r="EW27" s="404">
        <v>67.096919999999997</v>
      </c>
      <c r="EX27" s="404">
        <v>-51.696919999999999</v>
      </c>
      <c r="EY27" s="404">
        <v>174.1</v>
      </c>
      <c r="EZ27" s="404">
        <v>166.67013</v>
      </c>
      <c r="FA27" s="404">
        <v>193.27</v>
      </c>
      <c r="FB27" s="404">
        <v>-19.170000000000016</v>
      </c>
      <c r="FC27" s="404">
        <v>9.9</v>
      </c>
      <c r="FD27" s="404">
        <v>8</v>
      </c>
      <c r="FE27" s="404">
        <v>8</v>
      </c>
      <c r="FF27" s="404">
        <v>1.9000000000000004</v>
      </c>
      <c r="FG27" s="404">
        <v>1.3</v>
      </c>
      <c r="FH27" s="404">
        <v>3.82117</v>
      </c>
      <c r="FI27" s="404">
        <v>4.9640000000000004</v>
      </c>
      <c r="FJ27" s="404">
        <v>-3.6640000000000006</v>
      </c>
      <c r="FK27" s="404"/>
      <c r="FL27" s="404"/>
      <c r="FM27" s="404">
        <v>0</v>
      </c>
      <c r="FN27" s="404">
        <v>0</v>
      </c>
      <c r="FO27" s="404">
        <v>0</v>
      </c>
      <c r="FP27" s="404">
        <v>0</v>
      </c>
      <c r="FQ27" s="404">
        <v>0</v>
      </c>
      <c r="FR27" s="404">
        <v>0</v>
      </c>
      <c r="FS27" s="404">
        <v>111.2</v>
      </c>
      <c r="FT27" s="404">
        <v>110.41591</v>
      </c>
      <c r="FU27" s="404">
        <v>110.41591</v>
      </c>
      <c r="FV27" s="404">
        <v>0.78409000000000617</v>
      </c>
      <c r="FW27" s="404">
        <v>7.4</v>
      </c>
      <c r="FX27" s="404">
        <v>3.8466300000000002</v>
      </c>
      <c r="FY27" s="404">
        <v>3.8466300000000002</v>
      </c>
      <c r="FZ27" s="404">
        <v>3.5533700000000001</v>
      </c>
      <c r="GA27" s="404"/>
      <c r="GB27" s="404"/>
      <c r="GC27" s="404"/>
      <c r="GD27" s="404">
        <v>0</v>
      </c>
      <c r="GE27" s="404">
        <v>0</v>
      </c>
      <c r="GF27" s="404">
        <v>21.477250000000002</v>
      </c>
      <c r="GG27" s="404">
        <v>21.477250000000002</v>
      </c>
      <c r="GH27" s="404">
        <v>-21.477250000000002</v>
      </c>
      <c r="GI27" s="404">
        <v>99.8</v>
      </c>
      <c r="GJ27" s="404">
        <v>110</v>
      </c>
      <c r="GK27" s="404">
        <v>111.51107</v>
      </c>
      <c r="GL27" s="404">
        <v>-11.711070000000007</v>
      </c>
      <c r="GM27" s="404"/>
      <c r="GN27" s="404"/>
      <c r="GO27" s="404"/>
      <c r="GP27" s="404">
        <v>0</v>
      </c>
      <c r="GQ27" s="404"/>
      <c r="GR27" s="404"/>
      <c r="GS27" s="404"/>
      <c r="GT27" s="404">
        <v>0</v>
      </c>
      <c r="GU27" s="404"/>
      <c r="GV27" s="404"/>
      <c r="GW27" s="404"/>
      <c r="GX27" s="404">
        <v>0</v>
      </c>
      <c r="GY27" s="404"/>
      <c r="GZ27" s="404"/>
      <c r="HA27" s="404"/>
      <c r="HB27" s="404">
        <v>0</v>
      </c>
      <c r="HC27" s="404"/>
      <c r="HD27" s="404"/>
      <c r="HE27" s="404"/>
      <c r="HF27" s="404">
        <v>0</v>
      </c>
      <c r="HG27" s="404">
        <v>173.6</v>
      </c>
      <c r="HH27" s="404">
        <v>178.51884999999999</v>
      </c>
      <c r="HI27" s="404">
        <v>178.51884999999999</v>
      </c>
      <c r="HJ27" s="404">
        <v>-4.918849999999992</v>
      </c>
      <c r="HK27" s="404">
        <v>172.5</v>
      </c>
      <c r="HL27" s="404">
        <v>178.51884999999999</v>
      </c>
      <c r="HM27" s="404">
        <v>178.51884999999999</v>
      </c>
      <c r="HN27" s="404">
        <v>-6.0188499999999863</v>
      </c>
      <c r="HO27" s="404">
        <v>190.8</v>
      </c>
      <c r="HP27" s="404">
        <v>178.51884999999999</v>
      </c>
      <c r="HQ27" s="404">
        <v>178.51884999999999</v>
      </c>
      <c r="HR27" s="404">
        <v>12.281150000000025</v>
      </c>
      <c r="HS27" s="404"/>
      <c r="HT27" s="404"/>
      <c r="HU27" s="404"/>
      <c r="HV27" s="404">
        <v>0</v>
      </c>
      <c r="HW27" s="404"/>
      <c r="HX27" s="404"/>
      <c r="HY27" s="404"/>
      <c r="HZ27" s="404">
        <v>0</v>
      </c>
      <c r="IA27" s="404"/>
      <c r="IB27" s="404"/>
      <c r="IC27" s="404"/>
      <c r="ID27" s="404">
        <v>0</v>
      </c>
      <c r="IE27" s="404">
        <v>271.89999999999998</v>
      </c>
      <c r="IF27" s="404">
        <v>267.77828</v>
      </c>
      <c r="IG27" s="404">
        <v>267.77828</v>
      </c>
      <c r="IH27" s="404">
        <v>4.1217199999999821</v>
      </c>
      <c r="II27" s="404">
        <v>75.599999999999994</v>
      </c>
      <c r="IJ27" s="404">
        <v>69.971130000000002</v>
      </c>
      <c r="IK27" s="404">
        <v>69.971130000000002</v>
      </c>
      <c r="IL27" s="404">
        <v>5.628869999999992</v>
      </c>
      <c r="IM27" s="404">
        <v>36.299999999999997</v>
      </c>
      <c r="IN27" s="404">
        <v>34.985570000000003</v>
      </c>
      <c r="IO27" s="404">
        <v>34.985570000000003</v>
      </c>
      <c r="IP27" s="404">
        <v>1.3144299999999944</v>
      </c>
      <c r="IQ27" s="404">
        <v>27.2</v>
      </c>
      <c r="IR27" s="404">
        <v>34.116999999999997</v>
      </c>
      <c r="IS27" s="404">
        <v>34.116999999999997</v>
      </c>
      <c r="IT27" s="404">
        <v>-6.916999999999998</v>
      </c>
      <c r="IU27" s="404">
        <v>68.2</v>
      </c>
      <c r="IV27" s="404">
        <v>52.8</v>
      </c>
      <c r="IW27" s="404">
        <v>52.8</v>
      </c>
      <c r="IX27" s="404">
        <v>15.400000000000006</v>
      </c>
      <c r="IY27" s="404">
        <v>56.1</v>
      </c>
      <c r="IZ27" s="404">
        <v>51.19</v>
      </c>
      <c r="JA27" s="404">
        <v>51.19</v>
      </c>
      <c r="JB27" s="404">
        <v>4.9100000000000037</v>
      </c>
      <c r="JC27" s="404">
        <v>12.9</v>
      </c>
      <c r="JD27" s="404">
        <v>8.24</v>
      </c>
      <c r="JE27" s="404">
        <v>8.24</v>
      </c>
      <c r="JF27" s="404">
        <v>4.66</v>
      </c>
      <c r="JG27" s="404">
        <v>9.1</v>
      </c>
      <c r="JH27" s="404">
        <v>1.98</v>
      </c>
      <c r="JI27" s="404">
        <v>1.98</v>
      </c>
      <c r="JJ27" s="404">
        <v>7.1199999999999992</v>
      </c>
      <c r="JK27" s="404">
        <v>6.8</v>
      </c>
      <c r="JL27" s="404">
        <v>6.8787000000000003</v>
      </c>
      <c r="JM27" s="404">
        <v>6.8787000000000003</v>
      </c>
      <c r="JN27" s="404">
        <v>-7.8700000000000436E-2</v>
      </c>
      <c r="JO27" s="404">
        <v>9.3000000000000007</v>
      </c>
      <c r="JP27" s="404">
        <v>15.021509999999999</v>
      </c>
      <c r="JQ27" s="404">
        <v>8.1736000000000004</v>
      </c>
      <c r="JR27" s="404">
        <v>1.1264000000000003</v>
      </c>
      <c r="JS27" s="404">
        <v>56.4</v>
      </c>
      <c r="JT27" s="404">
        <v>15.353120000000001</v>
      </c>
      <c r="JU27" s="404">
        <v>32.49447</v>
      </c>
      <c r="JV27" s="404">
        <v>23.905529999999999</v>
      </c>
      <c r="JW27" s="404"/>
      <c r="JX27" s="404"/>
      <c r="JY27" s="404"/>
      <c r="JZ27" s="404">
        <v>0</v>
      </c>
      <c r="KA27" s="404"/>
      <c r="KB27" s="404"/>
      <c r="KC27" s="404"/>
      <c r="KD27" s="404">
        <v>0</v>
      </c>
      <c r="KE27" s="404"/>
      <c r="KF27" s="404"/>
      <c r="KG27" s="404"/>
      <c r="KH27" s="404">
        <v>0</v>
      </c>
      <c r="KI27" s="404"/>
      <c r="KJ27" s="404"/>
      <c r="KK27" s="404"/>
      <c r="KL27" s="404">
        <v>0</v>
      </c>
      <c r="KM27" s="404">
        <v>69.7</v>
      </c>
      <c r="KN27" s="404">
        <v>72.240920000000003</v>
      </c>
      <c r="KO27" s="404">
        <v>46.256709999999998</v>
      </c>
      <c r="KP27" s="404">
        <v>23.443290000000005</v>
      </c>
      <c r="KQ27" s="404"/>
      <c r="KR27" s="404"/>
      <c r="KS27" s="404"/>
      <c r="KT27" s="404">
        <v>0</v>
      </c>
      <c r="KU27" s="404">
        <v>184</v>
      </c>
      <c r="KV27" s="404">
        <v>194.44479000000001</v>
      </c>
      <c r="KW27" s="404">
        <v>194.44479000000001</v>
      </c>
      <c r="KX27" s="404">
        <v>-10.444790000000012</v>
      </c>
      <c r="KY27" s="404">
        <v>196.9</v>
      </c>
      <c r="KZ27" s="404">
        <v>194.44479000000001</v>
      </c>
      <c r="LA27" s="404">
        <v>194.44479000000001</v>
      </c>
      <c r="LB27" s="404">
        <v>2.4552099999999939</v>
      </c>
      <c r="LC27" s="404">
        <v>200.8</v>
      </c>
      <c r="LD27" s="404">
        <v>194.44479000000001</v>
      </c>
      <c r="LE27" s="404">
        <v>194.44479000000001</v>
      </c>
      <c r="LF27" s="404">
        <v>6.3552099999999996</v>
      </c>
      <c r="LG27" s="404">
        <v>292</v>
      </c>
      <c r="LH27" s="404">
        <v>291.66717999999997</v>
      </c>
      <c r="LI27" s="404">
        <v>291.66717999999997</v>
      </c>
      <c r="LJ27" s="404">
        <v>0.33282000000002654</v>
      </c>
      <c r="LK27" s="404">
        <v>205.8</v>
      </c>
      <c r="LL27" s="404">
        <v>209.70738</v>
      </c>
      <c r="LM27" s="404">
        <v>209.70738</v>
      </c>
      <c r="LN27" s="404">
        <v>-3.9073799999999892</v>
      </c>
      <c r="LO27" s="404">
        <v>107</v>
      </c>
      <c r="LP27" s="404">
        <v>104.85369</v>
      </c>
      <c r="LQ27" s="404">
        <v>104.85369</v>
      </c>
      <c r="LR27" s="404">
        <v>2.1463099999999997</v>
      </c>
      <c r="LS27" s="404">
        <v>140.80000000000001</v>
      </c>
      <c r="LT27" s="404">
        <v>66.018420000000006</v>
      </c>
      <c r="LU27" s="404">
        <v>152.54510999999999</v>
      </c>
      <c r="LV27" s="404">
        <v>-11.745109999999983</v>
      </c>
      <c r="LW27" s="404">
        <v>3.4</v>
      </c>
      <c r="LX27" s="404">
        <v>3.2402199999999999</v>
      </c>
      <c r="LY27" s="404">
        <v>3.2402199999999999</v>
      </c>
      <c r="LZ27" s="404">
        <v>0.15978000000000003</v>
      </c>
      <c r="MA27" s="404">
        <v>181.9</v>
      </c>
      <c r="MB27" s="404">
        <v>170</v>
      </c>
      <c r="MC27" s="404">
        <v>185.73103</v>
      </c>
      <c r="MD27" s="404">
        <v>-3.8310299999999984</v>
      </c>
      <c r="ME27" s="404">
        <v>182.8</v>
      </c>
      <c r="MF27" s="404">
        <v>170</v>
      </c>
      <c r="MG27" s="404">
        <v>185.73103</v>
      </c>
      <c r="MH27" s="404">
        <v>-2.9310299999999927</v>
      </c>
      <c r="MI27" s="404">
        <v>184.5</v>
      </c>
      <c r="MJ27" s="404">
        <v>217.19309000000001</v>
      </c>
      <c r="MK27" s="404">
        <v>185.73103</v>
      </c>
      <c r="ML27" s="404">
        <v>-1.2310300000000041</v>
      </c>
      <c r="MM27" s="404">
        <v>136</v>
      </c>
      <c r="MN27" s="404">
        <v>189.51328000000001</v>
      </c>
      <c r="MO27" s="404">
        <v>189.51328000000001</v>
      </c>
      <c r="MP27" s="404">
        <v>-53.513280000000009</v>
      </c>
      <c r="MQ27" s="404">
        <v>81</v>
      </c>
      <c r="MR27" s="404">
        <v>94.756640000000004</v>
      </c>
      <c r="MS27" s="404">
        <v>94.756640000000004</v>
      </c>
      <c r="MT27" s="404">
        <v>-13.756640000000004</v>
      </c>
      <c r="MU27" s="404"/>
      <c r="MV27" s="404"/>
      <c r="MW27" s="404"/>
      <c r="MX27" s="404">
        <v>0</v>
      </c>
      <c r="MY27" s="404"/>
      <c r="MZ27" s="404"/>
      <c r="NA27" s="404"/>
      <c r="NB27" s="404">
        <v>0</v>
      </c>
      <c r="NC27" s="404"/>
      <c r="ND27" s="404"/>
      <c r="NE27" s="404"/>
      <c r="NF27" s="404">
        <v>0</v>
      </c>
      <c r="NG27" s="404"/>
      <c r="NH27" s="404"/>
      <c r="NI27" s="404"/>
      <c r="NJ27" s="404">
        <v>0</v>
      </c>
      <c r="NK27" s="404"/>
      <c r="NL27" s="404"/>
      <c r="NM27" s="404"/>
      <c r="NN27" s="404">
        <v>0</v>
      </c>
      <c r="NO27" s="404"/>
      <c r="NP27" s="404"/>
      <c r="NQ27" s="404"/>
      <c r="NR27" s="404">
        <v>0</v>
      </c>
      <c r="NS27" s="404"/>
      <c r="NT27" s="404"/>
      <c r="NU27" s="404"/>
      <c r="NV27" s="404">
        <v>0</v>
      </c>
      <c r="NW27" s="404">
        <v>22.7</v>
      </c>
      <c r="NX27" s="404">
        <v>113.10133</v>
      </c>
      <c r="NY27" s="404">
        <v>112.04036000000001</v>
      </c>
      <c r="NZ27" s="404">
        <v>-89.340360000000004</v>
      </c>
      <c r="OA27" s="404">
        <v>40.5</v>
      </c>
      <c r="OB27" s="404">
        <v>54.205739999999999</v>
      </c>
      <c r="OC27" s="404">
        <v>43.516120000000001</v>
      </c>
      <c r="OD27" s="404">
        <v>-3.0161200000000008</v>
      </c>
      <c r="OE27" s="404">
        <v>16</v>
      </c>
      <c r="OF27" s="404">
        <v>15.73725</v>
      </c>
      <c r="OG27" s="404">
        <v>15.91408</v>
      </c>
      <c r="OH27" s="404">
        <v>8.5919999999999774E-2</v>
      </c>
      <c r="OI27" s="404">
        <v>56.9</v>
      </c>
      <c r="OJ27" s="404">
        <v>60.427019999999999</v>
      </c>
      <c r="OK27" s="404">
        <v>60.427019999999999</v>
      </c>
      <c r="OL27" s="404">
        <v>-3.5270200000000003</v>
      </c>
      <c r="OM27" s="404">
        <v>6.5</v>
      </c>
      <c r="ON27" s="404">
        <v>6.39</v>
      </c>
      <c r="OO27" s="404">
        <v>6.39</v>
      </c>
      <c r="OP27" s="404">
        <v>0.11000000000000032</v>
      </c>
      <c r="OQ27" s="404">
        <v>228.3</v>
      </c>
      <c r="OR27" s="404">
        <v>0</v>
      </c>
      <c r="OS27" s="404"/>
      <c r="OT27" s="404">
        <v>228.3</v>
      </c>
      <c r="OU27" s="404"/>
      <c r="OV27" s="404"/>
      <c r="OW27" s="404"/>
      <c r="OX27" s="404">
        <v>0</v>
      </c>
      <c r="OY27" s="404"/>
      <c r="OZ27" s="404"/>
      <c r="PA27" s="404"/>
      <c r="PB27" s="404">
        <v>0</v>
      </c>
      <c r="PC27" s="404">
        <v>29.4</v>
      </c>
      <c r="PD27" s="404">
        <v>30</v>
      </c>
      <c r="PE27" s="404">
        <v>30</v>
      </c>
      <c r="PF27" s="404">
        <v>-0.60000000000000142</v>
      </c>
      <c r="PG27" s="404"/>
      <c r="PH27" s="404"/>
      <c r="PI27" s="404"/>
      <c r="PJ27" s="404">
        <v>0</v>
      </c>
      <c r="PK27" s="404">
        <v>15.7</v>
      </c>
      <c r="PL27" s="404">
        <v>13</v>
      </c>
      <c r="PM27" s="404">
        <v>13</v>
      </c>
      <c r="PN27" s="404">
        <v>2.6999999999999993</v>
      </c>
      <c r="PO27" s="404">
        <v>13.6</v>
      </c>
      <c r="PP27" s="404">
        <v>15</v>
      </c>
      <c r="PQ27" s="404">
        <v>15</v>
      </c>
      <c r="PR27" s="404">
        <v>-1.4000000000000004</v>
      </c>
      <c r="PS27" s="404">
        <v>3</v>
      </c>
      <c r="PT27" s="404">
        <v>2.7989999999999999</v>
      </c>
      <c r="PU27" s="404">
        <v>2.7989999999999999</v>
      </c>
      <c r="PV27" s="404">
        <v>0.20100000000000007</v>
      </c>
      <c r="PW27" s="404">
        <v>1.6</v>
      </c>
      <c r="PX27" s="404">
        <v>1.4</v>
      </c>
      <c r="PY27" s="404">
        <v>1.4</v>
      </c>
      <c r="PZ27" s="404">
        <v>0.20000000000000018</v>
      </c>
      <c r="QA27" s="404">
        <v>1.1000000000000001</v>
      </c>
      <c r="QB27" s="404">
        <v>1.2</v>
      </c>
      <c r="QC27" s="404">
        <v>1.2</v>
      </c>
      <c r="QD27" s="404">
        <v>-9.9999999999999867E-2</v>
      </c>
      <c r="QE27" s="404">
        <v>2</v>
      </c>
      <c r="QF27" s="404">
        <v>2.2000000000000002</v>
      </c>
      <c r="QG27" s="404">
        <v>2.2000000000000002</v>
      </c>
      <c r="QH27" s="404">
        <v>-0.20000000000000018</v>
      </c>
      <c r="QI27" s="404">
        <v>6.7</v>
      </c>
      <c r="QJ27" s="404">
        <v>7.2</v>
      </c>
      <c r="QK27" s="404">
        <v>7.2</v>
      </c>
      <c r="QL27" s="404">
        <v>-0.5</v>
      </c>
      <c r="QM27" s="404">
        <v>12.3</v>
      </c>
      <c r="QN27" s="404">
        <v>11.143700000000001</v>
      </c>
      <c r="QO27" s="404">
        <v>11.143700000000001</v>
      </c>
      <c r="QP27" s="404">
        <v>1.1562999999999999</v>
      </c>
      <c r="QQ27" s="404">
        <v>7.5</v>
      </c>
      <c r="QR27" s="404">
        <v>8</v>
      </c>
      <c r="QS27" s="404">
        <v>8</v>
      </c>
      <c r="QT27" s="404">
        <v>-0.5</v>
      </c>
      <c r="QU27" s="404">
        <v>10</v>
      </c>
      <c r="QV27" s="404">
        <v>10.752689999999999</v>
      </c>
      <c r="QW27" s="404">
        <v>10.752689999999999</v>
      </c>
      <c r="QX27" s="404">
        <v>-0.75268999999999942</v>
      </c>
      <c r="QY27" s="404">
        <v>5.9</v>
      </c>
      <c r="QZ27" s="404">
        <v>6.4</v>
      </c>
      <c r="RA27" s="404">
        <v>6.4</v>
      </c>
      <c r="RB27" s="404">
        <v>-0.5</v>
      </c>
      <c r="RC27" s="404">
        <v>18.100000000000001</v>
      </c>
      <c r="RD27" s="404">
        <v>16.617789999999999</v>
      </c>
      <c r="RE27" s="404">
        <v>16.617789999999999</v>
      </c>
      <c r="RF27" s="404">
        <v>1.482210000000002</v>
      </c>
      <c r="RG27" s="404">
        <v>3.7</v>
      </c>
      <c r="RH27" s="404">
        <v>3.6</v>
      </c>
      <c r="RI27" s="404">
        <v>3.6</v>
      </c>
      <c r="RJ27" s="404">
        <v>0.10000000000000009</v>
      </c>
      <c r="RK27" s="404">
        <v>6.3</v>
      </c>
      <c r="RL27" s="404">
        <v>6</v>
      </c>
      <c r="RM27" s="404">
        <v>6</v>
      </c>
      <c r="RN27" s="404">
        <v>0.29999999999999982</v>
      </c>
      <c r="RO27" s="404">
        <v>3.1</v>
      </c>
      <c r="RP27" s="404">
        <v>2.8</v>
      </c>
      <c r="RQ27" s="404">
        <v>2.8</v>
      </c>
      <c r="RR27" s="404">
        <v>0.30000000000000027</v>
      </c>
      <c r="RS27" s="404">
        <v>1.1000000000000001</v>
      </c>
      <c r="RT27" s="404">
        <v>1.5</v>
      </c>
      <c r="RU27" s="404">
        <v>1.5</v>
      </c>
      <c r="RV27" s="404">
        <v>-0.39999999999999991</v>
      </c>
      <c r="RW27" s="404">
        <v>3.5</v>
      </c>
      <c r="RX27" s="404">
        <v>5.6</v>
      </c>
      <c r="RY27" s="404">
        <v>5.6</v>
      </c>
      <c r="RZ27" s="404">
        <v>-2.0999999999999996</v>
      </c>
      <c r="SA27" s="404">
        <v>3.7</v>
      </c>
      <c r="SB27" s="404">
        <v>5</v>
      </c>
      <c r="SC27" s="404">
        <v>5</v>
      </c>
      <c r="SD27" s="404">
        <v>-1.2999999999999998</v>
      </c>
      <c r="SE27" s="404">
        <v>4.7</v>
      </c>
      <c r="SF27" s="404">
        <v>5.5</v>
      </c>
      <c r="SG27" s="404">
        <v>5.5</v>
      </c>
      <c r="SH27" s="404">
        <v>-0.79999999999999982</v>
      </c>
      <c r="SI27" s="404">
        <v>5</v>
      </c>
      <c r="SJ27" s="404">
        <v>5.7</v>
      </c>
      <c r="SK27" s="404">
        <v>5.7</v>
      </c>
      <c r="SL27" s="404">
        <v>-0.70000000000000018</v>
      </c>
      <c r="SM27" s="404">
        <v>3.5</v>
      </c>
      <c r="SN27" s="404">
        <v>3.5</v>
      </c>
      <c r="SO27" s="404">
        <v>3.5</v>
      </c>
      <c r="SP27" s="404">
        <v>0</v>
      </c>
      <c r="SQ27" s="404">
        <v>2.5</v>
      </c>
      <c r="SR27" s="404">
        <v>2.5</v>
      </c>
      <c r="SS27" s="404">
        <v>2.5</v>
      </c>
      <c r="ST27" s="404">
        <v>0</v>
      </c>
      <c r="SU27" s="404">
        <v>10</v>
      </c>
      <c r="SV27" s="404">
        <v>10</v>
      </c>
      <c r="SW27" s="404">
        <v>10</v>
      </c>
      <c r="SX27" s="404">
        <v>0</v>
      </c>
      <c r="SY27" s="404">
        <v>19.7</v>
      </c>
      <c r="SZ27" s="404">
        <v>12.218959999999999</v>
      </c>
      <c r="TA27" s="404">
        <v>12.218959999999999</v>
      </c>
      <c r="TB27" s="404">
        <v>7.4810400000000001</v>
      </c>
      <c r="TC27" s="404">
        <v>16.899999999999999</v>
      </c>
      <c r="TD27" s="404">
        <v>16.813289999999999</v>
      </c>
      <c r="TE27" s="404">
        <v>16.813289999999999</v>
      </c>
      <c r="TF27" s="404">
        <v>8.6710000000000065E-2</v>
      </c>
      <c r="TG27" s="404">
        <v>20.3</v>
      </c>
      <c r="TH27" s="404">
        <v>19.550339999999998</v>
      </c>
      <c r="TI27" s="404">
        <v>19.550339999999998</v>
      </c>
      <c r="TJ27" s="404">
        <v>0.74966000000000221</v>
      </c>
      <c r="TK27" s="404">
        <v>44.4</v>
      </c>
      <c r="TL27" s="404">
        <v>37.57996</v>
      </c>
      <c r="TM27" s="404">
        <v>37.57996</v>
      </c>
      <c r="TN27" s="404">
        <v>6.8200399999999988</v>
      </c>
      <c r="TO27" s="404">
        <v>0</v>
      </c>
      <c r="TP27" s="404">
        <v>12.624000000000001</v>
      </c>
      <c r="TQ27" s="404">
        <v>10.13449</v>
      </c>
      <c r="TR27" s="404">
        <v>-10.13449</v>
      </c>
      <c r="TS27" s="404">
        <v>8.11</v>
      </c>
      <c r="TT27" s="404">
        <v>8.33</v>
      </c>
      <c r="TU27" s="404">
        <v>8.33</v>
      </c>
      <c r="TV27" s="404">
        <v>-0.22000000000000064</v>
      </c>
      <c r="TW27" s="404">
        <v>10.4</v>
      </c>
      <c r="TX27" s="404">
        <v>9.6</v>
      </c>
      <c r="TY27" s="404">
        <v>9.6</v>
      </c>
      <c r="TZ27" s="404">
        <v>0.80000000000000071</v>
      </c>
      <c r="UA27" s="404">
        <v>14.5</v>
      </c>
      <c r="UB27" s="404">
        <v>10.752689999999999</v>
      </c>
      <c r="UC27" s="404">
        <v>10.752689999999999</v>
      </c>
      <c r="UD27" s="404">
        <v>3.7473100000000006</v>
      </c>
      <c r="UE27" s="404">
        <v>16.100000000000001</v>
      </c>
      <c r="UF27" s="404">
        <v>15.640269999999999</v>
      </c>
      <c r="UG27" s="404">
        <v>15.640269999999999</v>
      </c>
      <c r="UH27" s="404">
        <v>0.45973000000000219</v>
      </c>
      <c r="UI27" s="404">
        <v>4.8</v>
      </c>
      <c r="UJ27" s="404">
        <v>7</v>
      </c>
      <c r="UK27" s="404">
        <v>7</v>
      </c>
      <c r="UL27" s="404">
        <v>-2.2000000000000002</v>
      </c>
      <c r="UM27" s="404">
        <v>9.9</v>
      </c>
      <c r="UN27" s="404">
        <v>9</v>
      </c>
      <c r="UO27" s="404">
        <v>9</v>
      </c>
      <c r="UP27" s="404">
        <v>0.90000000000000036</v>
      </c>
      <c r="UQ27" s="404">
        <v>0.7</v>
      </c>
      <c r="UR27" s="404">
        <v>0.54</v>
      </c>
      <c r="US27" s="404">
        <v>0.54</v>
      </c>
      <c r="UT27" s="404">
        <v>0.15999999999999992</v>
      </c>
      <c r="UU27" s="404">
        <v>1.3</v>
      </c>
      <c r="UV27" s="404">
        <v>1.05</v>
      </c>
      <c r="UW27" s="404">
        <v>1.05</v>
      </c>
      <c r="UX27" s="404">
        <v>0.25</v>
      </c>
      <c r="UY27" s="404">
        <v>9.8000000000000007</v>
      </c>
      <c r="UZ27" s="404">
        <v>12.936</v>
      </c>
      <c r="VA27" s="404">
        <v>12.936</v>
      </c>
      <c r="VB27" s="404">
        <v>-3.1359999999999992</v>
      </c>
      <c r="VC27" s="404">
        <v>5.8</v>
      </c>
      <c r="VD27" s="404">
        <v>12.411</v>
      </c>
      <c r="VE27" s="404">
        <v>12.411</v>
      </c>
      <c r="VF27" s="404">
        <v>-6.6109999999999998</v>
      </c>
      <c r="VG27" s="404">
        <v>9</v>
      </c>
      <c r="VH27" s="404">
        <v>15.407999999999999</v>
      </c>
      <c r="VI27" s="404">
        <v>15.407999999999999</v>
      </c>
      <c r="VJ27" s="404">
        <v>-6.4079999999999995</v>
      </c>
      <c r="VK27" s="404">
        <v>10.9</v>
      </c>
      <c r="VL27" s="404">
        <v>17.486000000000001</v>
      </c>
      <c r="VM27" s="404">
        <v>17.486000000000001</v>
      </c>
      <c r="VN27" s="404">
        <v>-6.5860000000000003</v>
      </c>
      <c r="VO27" s="404">
        <v>8.6999999999999993</v>
      </c>
      <c r="VP27" s="404">
        <v>14.257</v>
      </c>
      <c r="VQ27" s="404">
        <v>14.257</v>
      </c>
      <c r="VR27" s="404">
        <v>-5.5570000000000004</v>
      </c>
      <c r="VS27" s="404">
        <v>0.5</v>
      </c>
      <c r="VT27" s="404">
        <v>0.12</v>
      </c>
      <c r="VU27" s="404">
        <v>0.12</v>
      </c>
      <c r="VV27" s="404">
        <v>0.38</v>
      </c>
      <c r="VW27" s="404">
        <v>15</v>
      </c>
      <c r="VX27" s="404">
        <v>12.771000000000001</v>
      </c>
      <c r="VY27" s="404">
        <v>12.771000000000001</v>
      </c>
      <c r="VZ27" s="404">
        <v>2.2289999999999992</v>
      </c>
      <c r="WA27" s="404">
        <v>43.5</v>
      </c>
      <c r="WB27" s="404">
        <v>25.49</v>
      </c>
      <c r="WC27" s="404">
        <v>30.11</v>
      </c>
      <c r="WD27" s="404">
        <v>13.39</v>
      </c>
      <c r="WE27" s="404">
        <v>11.6</v>
      </c>
      <c r="WF27" s="404"/>
      <c r="WG27" s="404">
        <v>10.340999999999999</v>
      </c>
      <c r="WH27" s="404">
        <v>1.2590000000000003</v>
      </c>
      <c r="WI27" s="404">
        <v>15.7</v>
      </c>
      <c r="WJ27" s="404"/>
      <c r="WK27" s="404">
        <v>13.712999999999999</v>
      </c>
      <c r="WL27" s="404">
        <v>1.9870000000000001</v>
      </c>
      <c r="WM27" s="404">
        <v>14.2</v>
      </c>
      <c r="WN27" s="404">
        <v>13.02</v>
      </c>
      <c r="WO27" s="404">
        <v>13.02</v>
      </c>
      <c r="WP27" s="404">
        <v>1.1799999999999997</v>
      </c>
      <c r="WQ27" s="404">
        <v>9.6</v>
      </c>
      <c r="WR27" s="404"/>
      <c r="WS27" s="404">
        <v>13.662000000000001</v>
      </c>
      <c r="WT27" s="404">
        <v>-4.0620000000000012</v>
      </c>
      <c r="XB27" s="405">
        <v>0.33333333333333331</v>
      </c>
      <c r="XC27" s="404">
        <v>6726.2649999999994</v>
      </c>
      <c r="XD27" s="404">
        <v>6696.3862499999987</v>
      </c>
      <c r="XE27" s="404">
        <v>29.878750000000764</v>
      </c>
      <c r="XF27" s="404">
        <v>6726.2649999999994</v>
      </c>
      <c r="XG27" s="404">
        <v>6696.3862499999987</v>
      </c>
      <c r="XH27" s="404">
        <v>29.878750000000764</v>
      </c>
      <c r="XI27" s="379">
        <f t="shared" si="0"/>
        <v>0.33333333333333331</v>
      </c>
    </row>
    <row r="28" spans="2:633" ht="15" customHeight="1" x14ac:dyDescent="0.2">
      <c r="B28" s="71">
        <v>0.35416666666666669</v>
      </c>
      <c r="C28" s="402">
        <v>546</v>
      </c>
      <c r="D28" s="402">
        <v>606.06573000000003</v>
      </c>
      <c r="E28" s="402">
        <v>544.26104999999995</v>
      </c>
      <c r="F28" s="402">
        <v>1.7389500000000453</v>
      </c>
      <c r="G28" s="402">
        <v>178</v>
      </c>
      <c r="H28" s="402">
        <v>193.12809999999999</v>
      </c>
      <c r="I28" s="402">
        <v>173.43350000000001</v>
      </c>
      <c r="J28" s="402">
        <v>4.5664999999999907</v>
      </c>
      <c r="K28" s="402"/>
      <c r="L28" s="402"/>
      <c r="M28" s="402"/>
      <c r="N28" s="402">
        <v>0</v>
      </c>
      <c r="O28" s="402">
        <v>128.6</v>
      </c>
      <c r="P28" s="402">
        <v>110</v>
      </c>
      <c r="Q28" s="402">
        <v>110</v>
      </c>
      <c r="R28" s="402">
        <v>18.599999999999994</v>
      </c>
      <c r="S28" s="402">
        <v>91.5</v>
      </c>
      <c r="T28" s="402">
        <v>59.628540000000001</v>
      </c>
      <c r="U28" s="402">
        <v>77.8536</v>
      </c>
      <c r="V28" s="402">
        <v>13.6464</v>
      </c>
      <c r="W28" s="402">
        <v>63.1</v>
      </c>
      <c r="X28" s="402">
        <v>59.415019999999998</v>
      </c>
      <c r="Y28" s="402">
        <v>66.611999999999995</v>
      </c>
      <c r="Z28" s="402">
        <v>-3.5119999999999933</v>
      </c>
      <c r="AA28" s="402">
        <v>64</v>
      </c>
      <c r="AB28" s="402">
        <v>60.864139999999999</v>
      </c>
      <c r="AC28" s="402">
        <v>67.593350000000001</v>
      </c>
      <c r="AD28" s="402">
        <v>-3.5933500000000009</v>
      </c>
      <c r="AE28" s="402">
        <v>30.4</v>
      </c>
      <c r="AF28" s="402">
        <v>24.756769999999999</v>
      </c>
      <c r="AG28" s="402">
        <v>27.755569999999999</v>
      </c>
      <c r="AH28" s="402">
        <v>2.6444299999999998</v>
      </c>
      <c r="AI28" s="402">
        <v>0.6</v>
      </c>
      <c r="AJ28" s="402">
        <v>0.6</v>
      </c>
      <c r="AK28" s="402">
        <v>0.6</v>
      </c>
      <c r="AL28" s="402">
        <v>0</v>
      </c>
      <c r="AM28" s="402"/>
      <c r="AN28" s="402"/>
      <c r="AO28" s="402"/>
      <c r="AP28" s="402">
        <v>0</v>
      </c>
      <c r="AQ28" s="402"/>
      <c r="AR28" s="402"/>
      <c r="AS28" s="402">
        <v>0</v>
      </c>
      <c r="AT28" s="402">
        <v>0</v>
      </c>
      <c r="AU28" s="402"/>
      <c r="AV28" s="402"/>
      <c r="AW28" s="402"/>
      <c r="AX28" s="402">
        <v>0</v>
      </c>
      <c r="AY28" s="402"/>
      <c r="AZ28" s="402"/>
      <c r="BA28" s="402"/>
      <c r="BB28" s="402">
        <v>0</v>
      </c>
      <c r="BC28" s="402">
        <v>145.19999999999999</v>
      </c>
      <c r="BD28" s="402">
        <v>158.72166999999999</v>
      </c>
      <c r="BE28" s="402">
        <v>158.72166999999999</v>
      </c>
      <c r="BF28" s="402">
        <v>-13.52167</v>
      </c>
      <c r="BG28" s="402">
        <v>147.80000000000001</v>
      </c>
      <c r="BH28" s="402">
        <v>158.72166999999999</v>
      </c>
      <c r="BI28" s="402">
        <v>158.72166999999999</v>
      </c>
      <c r="BJ28" s="402">
        <v>-10.921669999999978</v>
      </c>
      <c r="BK28" s="402">
        <v>149.19999999999999</v>
      </c>
      <c r="BL28" s="402">
        <v>158.72166999999999</v>
      </c>
      <c r="BM28" s="402">
        <v>158.72166999999999</v>
      </c>
      <c r="BN28" s="402">
        <v>-9.5216700000000003</v>
      </c>
      <c r="BO28" s="402">
        <v>121</v>
      </c>
      <c r="BP28" s="402">
        <v>135</v>
      </c>
      <c r="BQ28" s="402">
        <v>135</v>
      </c>
      <c r="BR28" s="402">
        <v>-14</v>
      </c>
      <c r="BS28" s="402">
        <v>78.099999999999994</v>
      </c>
      <c r="BT28" s="402">
        <v>105.042</v>
      </c>
      <c r="BU28" s="402">
        <v>105.042</v>
      </c>
      <c r="BV28" s="402">
        <v>-26.942000000000007</v>
      </c>
      <c r="BW28" s="402">
        <v>104.7</v>
      </c>
      <c r="BX28" s="402">
        <v>54</v>
      </c>
      <c r="BY28" s="402">
        <v>30</v>
      </c>
      <c r="BZ28" s="402">
        <v>74.7</v>
      </c>
      <c r="CA28" s="402">
        <v>72.8</v>
      </c>
      <c r="CB28" s="402">
        <v>73.019549999999995</v>
      </c>
      <c r="CC28" s="402">
        <v>73.019549999999995</v>
      </c>
      <c r="CD28" s="402">
        <v>-0.21954999999999814</v>
      </c>
      <c r="CE28" s="402">
        <v>29.2</v>
      </c>
      <c r="CF28" s="402">
        <v>16.95936</v>
      </c>
      <c r="CG28" s="402">
        <v>16.95936</v>
      </c>
      <c r="CH28" s="402">
        <v>12.240639999999999</v>
      </c>
      <c r="CI28" s="402">
        <v>84.834999999999994</v>
      </c>
      <c r="CJ28" s="402">
        <v>95.675160000000005</v>
      </c>
      <c r="CK28" s="402">
        <v>40.941659999999999</v>
      </c>
      <c r="CL28" s="402">
        <v>43.893339999999995</v>
      </c>
      <c r="CM28" s="402">
        <v>105.006</v>
      </c>
      <c r="CN28" s="402">
        <v>98</v>
      </c>
      <c r="CO28" s="402">
        <v>98</v>
      </c>
      <c r="CP28" s="402">
        <v>7.0060000000000002</v>
      </c>
      <c r="CQ28" s="402">
        <v>13.952999999999999</v>
      </c>
      <c r="CR28" s="402">
        <v>16</v>
      </c>
      <c r="CS28" s="402">
        <v>16</v>
      </c>
      <c r="CT28" s="402">
        <v>-2.0470000000000006</v>
      </c>
      <c r="CU28" s="402">
        <v>7.6</v>
      </c>
      <c r="CV28" s="402">
        <v>3.8533499999999998</v>
      </c>
      <c r="CW28" s="402">
        <v>3.8533499999999998</v>
      </c>
      <c r="CX28" s="402">
        <v>3.7466499999999998</v>
      </c>
      <c r="CY28" s="402"/>
      <c r="CZ28" s="402">
        <v>4.1034499999999996</v>
      </c>
      <c r="DA28" s="402">
        <v>4.1034499999999996</v>
      </c>
      <c r="DB28" s="402">
        <v>-4.1034499999999996</v>
      </c>
      <c r="DC28" s="402">
        <v>43.12</v>
      </c>
      <c r="DD28" s="402">
        <v>43.80059</v>
      </c>
      <c r="DE28" s="402">
        <v>43.80059</v>
      </c>
      <c r="DF28" s="402">
        <v>-0.68059000000000225</v>
      </c>
      <c r="DG28" s="402">
        <v>3.2090000000000001</v>
      </c>
      <c r="DH28" s="402">
        <v>3.2822300000000002</v>
      </c>
      <c r="DI28" s="402">
        <v>3.2822300000000002</v>
      </c>
      <c r="DJ28" s="402">
        <v>-7.3230000000000128E-2</v>
      </c>
      <c r="DK28" s="402">
        <v>3.601</v>
      </c>
      <c r="DL28" s="402">
        <v>3.0992700000000002</v>
      </c>
      <c r="DM28" s="402">
        <v>3.0992700000000002</v>
      </c>
      <c r="DN28" s="402">
        <v>0.50172999999999979</v>
      </c>
      <c r="DO28" s="402"/>
      <c r="DP28" s="402"/>
      <c r="DQ28" s="402"/>
      <c r="DR28" s="402">
        <v>0</v>
      </c>
      <c r="DS28" s="402"/>
      <c r="DT28" s="402"/>
      <c r="DU28" s="402"/>
      <c r="DV28" s="402">
        <v>0</v>
      </c>
      <c r="DW28" s="402"/>
      <c r="DX28" s="402"/>
      <c r="DY28" s="402"/>
      <c r="DZ28" s="402">
        <v>0</v>
      </c>
      <c r="EA28" s="402"/>
      <c r="EB28" s="402"/>
      <c r="EC28" s="402"/>
      <c r="ED28" s="402">
        <v>0</v>
      </c>
      <c r="EE28" s="402"/>
      <c r="EF28" s="402"/>
      <c r="EG28" s="402"/>
      <c r="EH28" s="402">
        <v>0</v>
      </c>
      <c r="EI28" s="402"/>
      <c r="EJ28" s="402"/>
      <c r="EK28" s="402"/>
      <c r="EL28" s="402">
        <v>0</v>
      </c>
      <c r="EM28" s="402">
        <v>50.9</v>
      </c>
      <c r="EN28" s="402">
        <v>85</v>
      </c>
      <c r="EO28" s="402">
        <v>85</v>
      </c>
      <c r="EP28" s="402">
        <v>-34.1</v>
      </c>
      <c r="EQ28" s="402"/>
      <c r="ER28" s="402"/>
      <c r="ES28" s="402"/>
      <c r="ET28" s="402">
        <v>0</v>
      </c>
      <c r="EU28" s="402">
        <v>25.1</v>
      </c>
      <c r="EV28" s="402">
        <v>49.934370000000001</v>
      </c>
      <c r="EW28" s="402">
        <v>67.096919999999997</v>
      </c>
      <c r="EX28" s="402">
        <v>-41.996919999999996</v>
      </c>
      <c r="EY28" s="402">
        <v>167.6</v>
      </c>
      <c r="EZ28" s="402">
        <v>162.64243999999999</v>
      </c>
      <c r="FA28" s="402">
        <v>193.27</v>
      </c>
      <c r="FB28" s="402">
        <v>-25.670000000000016</v>
      </c>
      <c r="FC28" s="402">
        <v>9.9</v>
      </c>
      <c r="FD28" s="402">
        <v>8</v>
      </c>
      <c r="FE28" s="402">
        <v>8</v>
      </c>
      <c r="FF28" s="402">
        <v>1.9000000000000004</v>
      </c>
      <c r="FG28" s="402">
        <v>2.4</v>
      </c>
      <c r="FH28" s="402">
        <v>3.8473600000000001</v>
      </c>
      <c r="FI28" s="402">
        <v>4.9640000000000004</v>
      </c>
      <c r="FJ28" s="402">
        <v>-2.5640000000000005</v>
      </c>
      <c r="FK28" s="402"/>
      <c r="FL28" s="402"/>
      <c r="FM28" s="402">
        <v>0</v>
      </c>
      <c r="FN28" s="402">
        <v>0</v>
      </c>
      <c r="FO28" s="402">
        <v>0</v>
      </c>
      <c r="FP28" s="402">
        <v>0</v>
      </c>
      <c r="FQ28" s="402">
        <v>0</v>
      </c>
      <c r="FR28" s="402">
        <v>0</v>
      </c>
      <c r="FS28" s="402">
        <v>110.3</v>
      </c>
      <c r="FT28" s="402">
        <v>110.41591</v>
      </c>
      <c r="FU28" s="402">
        <v>110.41591</v>
      </c>
      <c r="FV28" s="402">
        <v>-0.11590999999999951</v>
      </c>
      <c r="FW28" s="402">
        <v>7.3</v>
      </c>
      <c r="FX28" s="402">
        <v>3.8466300000000002</v>
      </c>
      <c r="FY28" s="402">
        <v>3.8466300000000002</v>
      </c>
      <c r="FZ28" s="402">
        <v>3.4533699999999996</v>
      </c>
      <c r="GA28" s="402"/>
      <c r="GB28" s="402"/>
      <c r="GC28" s="402"/>
      <c r="GD28" s="402">
        <v>0</v>
      </c>
      <c r="GE28" s="402">
        <v>0</v>
      </c>
      <c r="GF28" s="402">
        <v>21.477250000000002</v>
      </c>
      <c r="GG28" s="402">
        <v>21.477250000000002</v>
      </c>
      <c r="GH28" s="402">
        <v>-21.477250000000002</v>
      </c>
      <c r="GI28" s="402">
        <v>100.5</v>
      </c>
      <c r="GJ28" s="402">
        <v>110</v>
      </c>
      <c r="GK28" s="402">
        <v>133.61748</v>
      </c>
      <c r="GL28" s="402">
        <v>-33.11748</v>
      </c>
      <c r="GM28" s="402"/>
      <c r="GN28" s="402"/>
      <c r="GO28" s="402"/>
      <c r="GP28" s="402">
        <v>0</v>
      </c>
      <c r="GQ28" s="402"/>
      <c r="GR28" s="402"/>
      <c r="GS28" s="402"/>
      <c r="GT28" s="402">
        <v>0</v>
      </c>
      <c r="GU28" s="402"/>
      <c r="GV28" s="402"/>
      <c r="GW28" s="402"/>
      <c r="GX28" s="402">
        <v>0</v>
      </c>
      <c r="GY28" s="402"/>
      <c r="GZ28" s="402"/>
      <c r="HA28" s="402"/>
      <c r="HB28" s="402">
        <v>0</v>
      </c>
      <c r="HC28" s="402"/>
      <c r="HD28" s="402"/>
      <c r="HE28" s="402"/>
      <c r="HF28" s="402">
        <v>0</v>
      </c>
      <c r="HG28" s="402">
        <v>171.8</v>
      </c>
      <c r="HH28" s="402">
        <v>178.31532999999999</v>
      </c>
      <c r="HI28" s="402">
        <v>178.31532999999999</v>
      </c>
      <c r="HJ28" s="402">
        <v>-6.5153299999999774</v>
      </c>
      <c r="HK28" s="402">
        <v>170.9</v>
      </c>
      <c r="HL28" s="402">
        <v>178.31532999999999</v>
      </c>
      <c r="HM28" s="402">
        <v>178.31532999999999</v>
      </c>
      <c r="HN28" s="402">
        <v>-7.4153299999999831</v>
      </c>
      <c r="HO28" s="402">
        <v>190.1</v>
      </c>
      <c r="HP28" s="402">
        <v>178.31532999999999</v>
      </c>
      <c r="HQ28" s="402">
        <v>178.31532999999999</v>
      </c>
      <c r="HR28" s="402">
        <v>11.784670000000006</v>
      </c>
      <c r="HS28" s="402"/>
      <c r="HT28" s="402"/>
      <c r="HU28" s="402"/>
      <c r="HV28" s="402">
        <v>0</v>
      </c>
      <c r="HW28" s="402"/>
      <c r="HX28" s="402"/>
      <c r="HY28" s="402"/>
      <c r="HZ28" s="402">
        <v>0</v>
      </c>
      <c r="IA28" s="402"/>
      <c r="IB28" s="402"/>
      <c r="IC28" s="402"/>
      <c r="ID28" s="402">
        <v>0</v>
      </c>
      <c r="IE28" s="402">
        <v>269.89999999999998</v>
      </c>
      <c r="IF28" s="402">
        <v>267.47298999999998</v>
      </c>
      <c r="IG28" s="402">
        <v>267.47298999999998</v>
      </c>
      <c r="IH28" s="402">
        <v>2.4270099999999957</v>
      </c>
      <c r="II28" s="402">
        <v>75</v>
      </c>
      <c r="IJ28" s="402">
        <v>69.971130000000002</v>
      </c>
      <c r="IK28" s="402">
        <v>69.971130000000002</v>
      </c>
      <c r="IL28" s="402">
        <v>5.0288699999999977</v>
      </c>
      <c r="IM28" s="402">
        <v>36.1</v>
      </c>
      <c r="IN28" s="402">
        <v>34.985570000000003</v>
      </c>
      <c r="IO28" s="402">
        <v>34.985570000000003</v>
      </c>
      <c r="IP28" s="402">
        <v>1.1144299999999987</v>
      </c>
      <c r="IQ28" s="402">
        <v>33</v>
      </c>
      <c r="IR28" s="402">
        <v>35.302</v>
      </c>
      <c r="IS28" s="402">
        <v>35.302</v>
      </c>
      <c r="IT28" s="402">
        <v>-2.3019999999999996</v>
      </c>
      <c r="IU28" s="402">
        <v>59</v>
      </c>
      <c r="IV28" s="402">
        <v>57.29</v>
      </c>
      <c r="IW28" s="402">
        <v>57.29</v>
      </c>
      <c r="IX28" s="402">
        <v>1.7100000000000009</v>
      </c>
      <c r="IY28" s="402">
        <v>56.1</v>
      </c>
      <c r="IZ28" s="402">
        <v>55.6</v>
      </c>
      <c r="JA28" s="402">
        <v>55.6</v>
      </c>
      <c r="JB28" s="402">
        <v>0.5</v>
      </c>
      <c r="JC28" s="402">
        <v>12.2</v>
      </c>
      <c r="JD28" s="402">
        <v>8.6199999999999992</v>
      </c>
      <c r="JE28" s="402">
        <v>8.6199999999999992</v>
      </c>
      <c r="JF28" s="402">
        <v>3.58</v>
      </c>
      <c r="JG28" s="402">
        <v>9.1</v>
      </c>
      <c r="JH28" s="402">
        <v>1.98</v>
      </c>
      <c r="JI28" s="402">
        <v>1.98</v>
      </c>
      <c r="JJ28" s="402">
        <v>7.1199999999999992</v>
      </c>
      <c r="JK28" s="402">
        <v>6.8</v>
      </c>
      <c r="JL28" s="402">
        <v>6.8787000000000003</v>
      </c>
      <c r="JM28" s="402">
        <v>6.8787000000000003</v>
      </c>
      <c r="JN28" s="402">
        <v>-7.8700000000000436E-2</v>
      </c>
      <c r="JO28" s="402">
        <v>9.1999999999999993</v>
      </c>
      <c r="JP28" s="402">
        <v>15.021509999999999</v>
      </c>
      <c r="JQ28" s="402">
        <v>8.1736000000000004</v>
      </c>
      <c r="JR28" s="402">
        <v>1.0263999999999989</v>
      </c>
      <c r="JS28" s="402">
        <v>55.2</v>
      </c>
      <c r="JT28" s="402">
        <v>15.353120000000001</v>
      </c>
      <c r="JU28" s="402">
        <v>31.23967</v>
      </c>
      <c r="JV28" s="402">
        <v>23.960330000000003</v>
      </c>
      <c r="JW28" s="402"/>
      <c r="JX28" s="402"/>
      <c r="JY28" s="402"/>
      <c r="JZ28" s="402">
        <v>0</v>
      </c>
      <c r="KA28" s="402"/>
      <c r="KB28" s="402"/>
      <c r="KC28" s="402"/>
      <c r="KD28" s="402">
        <v>0</v>
      </c>
      <c r="KE28" s="402"/>
      <c r="KF28" s="402"/>
      <c r="KG28" s="402"/>
      <c r="KH28" s="402">
        <v>0</v>
      </c>
      <c r="KI28" s="402"/>
      <c r="KJ28" s="402"/>
      <c r="KK28" s="402"/>
      <c r="KL28" s="402">
        <v>0</v>
      </c>
      <c r="KM28" s="402">
        <v>70.099999999999994</v>
      </c>
      <c r="KN28" s="402">
        <v>70.273470000000003</v>
      </c>
      <c r="KO28" s="402">
        <v>47.15157</v>
      </c>
      <c r="KP28" s="402">
        <v>22.948429999999995</v>
      </c>
      <c r="KQ28" s="402"/>
      <c r="KR28" s="402"/>
      <c r="KS28" s="402"/>
      <c r="KT28" s="402">
        <v>0</v>
      </c>
      <c r="KU28" s="402">
        <v>183.3</v>
      </c>
      <c r="KV28" s="402">
        <v>194.44479000000001</v>
      </c>
      <c r="KW28" s="402">
        <v>194.44479000000001</v>
      </c>
      <c r="KX28" s="402">
        <v>-11.14479</v>
      </c>
      <c r="KY28" s="402">
        <v>198.6</v>
      </c>
      <c r="KZ28" s="402">
        <v>194.44479000000001</v>
      </c>
      <c r="LA28" s="402">
        <v>194.44479000000001</v>
      </c>
      <c r="LB28" s="402">
        <v>4.1552099999999825</v>
      </c>
      <c r="LC28" s="402">
        <v>203.2</v>
      </c>
      <c r="LD28" s="402">
        <v>194.44479000000001</v>
      </c>
      <c r="LE28" s="402">
        <v>194.44479000000001</v>
      </c>
      <c r="LF28" s="402">
        <v>8.7552099999999768</v>
      </c>
      <c r="LG28" s="402">
        <v>294.7</v>
      </c>
      <c r="LH28" s="402">
        <v>291.66717999999997</v>
      </c>
      <c r="LI28" s="402">
        <v>291.66717999999997</v>
      </c>
      <c r="LJ28" s="402">
        <v>3.0328200000000152</v>
      </c>
      <c r="LK28" s="402">
        <v>204.7</v>
      </c>
      <c r="LL28" s="402">
        <v>209.70738</v>
      </c>
      <c r="LM28" s="402">
        <v>209.70738</v>
      </c>
      <c r="LN28" s="402">
        <v>-5.0073800000000119</v>
      </c>
      <c r="LO28" s="402">
        <v>107.6</v>
      </c>
      <c r="LP28" s="402">
        <v>104.85369</v>
      </c>
      <c r="LQ28" s="402">
        <v>104.85369</v>
      </c>
      <c r="LR28" s="402">
        <v>2.746309999999994</v>
      </c>
      <c r="LS28" s="402">
        <v>131.69999999999999</v>
      </c>
      <c r="LT28" s="402">
        <v>97.811610000000002</v>
      </c>
      <c r="LU28" s="402">
        <v>152.54510999999999</v>
      </c>
      <c r="LV28" s="402">
        <v>-20.845110000000005</v>
      </c>
      <c r="LW28" s="402">
        <v>3.4</v>
      </c>
      <c r="LX28" s="402">
        <v>3.2402199999999999</v>
      </c>
      <c r="LY28" s="402">
        <v>3.2402199999999999</v>
      </c>
      <c r="LZ28" s="402">
        <v>0.15978000000000003</v>
      </c>
      <c r="MA28" s="402">
        <v>185.2</v>
      </c>
      <c r="MB28" s="402">
        <v>170</v>
      </c>
      <c r="MC28" s="402">
        <v>185.73103</v>
      </c>
      <c r="MD28" s="402">
        <v>-0.53103000000001543</v>
      </c>
      <c r="ME28" s="402">
        <v>185.7</v>
      </c>
      <c r="MF28" s="402">
        <v>170</v>
      </c>
      <c r="MG28" s="402">
        <v>185.73103</v>
      </c>
      <c r="MH28" s="402">
        <v>-3.1030000000015434E-2</v>
      </c>
      <c r="MI28" s="402">
        <v>184.5</v>
      </c>
      <c r="MJ28" s="402">
        <v>217.19309000000001</v>
      </c>
      <c r="MK28" s="402">
        <v>185.73103</v>
      </c>
      <c r="ML28" s="402">
        <v>-1.2310300000000041</v>
      </c>
      <c r="MM28" s="402">
        <v>136.69999999999999</v>
      </c>
      <c r="MN28" s="402">
        <v>189.51328000000001</v>
      </c>
      <c r="MO28" s="402">
        <v>189.51328000000001</v>
      </c>
      <c r="MP28" s="402">
        <v>-52.81328000000002</v>
      </c>
      <c r="MQ28" s="402">
        <v>81.900000000000006</v>
      </c>
      <c r="MR28" s="402">
        <v>94.756640000000004</v>
      </c>
      <c r="MS28" s="402">
        <v>94.756640000000004</v>
      </c>
      <c r="MT28" s="402">
        <v>-12.856639999999999</v>
      </c>
      <c r="MU28" s="402"/>
      <c r="MV28" s="402"/>
      <c r="MW28" s="402"/>
      <c r="MX28" s="402">
        <v>0</v>
      </c>
      <c r="MY28" s="402"/>
      <c r="MZ28" s="402"/>
      <c r="NA28" s="402"/>
      <c r="NB28" s="402">
        <v>0</v>
      </c>
      <c r="NC28" s="402"/>
      <c r="ND28" s="402"/>
      <c r="NE28" s="402"/>
      <c r="NF28" s="402">
        <v>0</v>
      </c>
      <c r="NG28" s="402"/>
      <c r="NH28" s="402"/>
      <c r="NI28" s="402"/>
      <c r="NJ28" s="402">
        <v>0</v>
      </c>
      <c r="NK28" s="402"/>
      <c r="NL28" s="402"/>
      <c r="NM28" s="402"/>
      <c r="NN28" s="402">
        <v>0</v>
      </c>
      <c r="NO28" s="402"/>
      <c r="NP28" s="402"/>
      <c r="NQ28" s="402"/>
      <c r="NR28" s="402">
        <v>0</v>
      </c>
      <c r="NS28" s="402"/>
      <c r="NT28" s="402"/>
      <c r="NU28" s="402"/>
      <c r="NV28" s="402">
        <v>0</v>
      </c>
      <c r="NW28" s="402">
        <v>22</v>
      </c>
      <c r="NX28" s="402">
        <v>112.04036000000001</v>
      </c>
      <c r="NY28" s="402">
        <v>112.04036000000001</v>
      </c>
      <c r="NZ28" s="402">
        <v>-90.040360000000007</v>
      </c>
      <c r="OA28" s="402">
        <v>22.3</v>
      </c>
      <c r="OB28" s="402">
        <v>40.708190000000002</v>
      </c>
      <c r="OC28" s="402">
        <v>49.863849999999999</v>
      </c>
      <c r="OD28" s="402">
        <v>-27.563849999999999</v>
      </c>
      <c r="OE28" s="402">
        <v>16</v>
      </c>
      <c r="OF28" s="402">
        <v>15.73725</v>
      </c>
      <c r="OG28" s="402">
        <v>15.91408</v>
      </c>
      <c r="OH28" s="402">
        <v>8.5919999999999774E-2</v>
      </c>
      <c r="OI28" s="402">
        <v>56.9</v>
      </c>
      <c r="OJ28" s="402">
        <v>60.427019999999999</v>
      </c>
      <c r="OK28" s="402">
        <v>60.427019999999999</v>
      </c>
      <c r="OL28" s="402">
        <v>-3.5270200000000003</v>
      </c>
      <c r="OM28" s="402">
        <v>6.5</v>
      </c>
      <c r="ON28" s="402">
        <v>6.39</v>
      </c>
      <c r="OO28" s="402">
        <v>6.39</v>
      </c>
      <c r="OP28" s="402">
        <v>0.11000000000000032</v>
      </c>
      <c r="OQ28" s="402">
        <v>228.9</v>
      </c>
      <c r="OR28" s="402">
        <v>0</v>
      </c>
      <c r="OS28" s="402"/>
      <c r="OT28" s="402">
        <v>228.9</v>
      </c>
      <c r="OU28" s="402"/>
      <c r="OV28" s="402"/>
      <c r="OW28" s="402"/>
      <c r="OX28" s="402">
        <v>0</v>
      </c>
      <c r="OY28" s="402"/>
      <c r="OZ28" s="402"/>
      <c r="PA28" s="402"/>
      <c r="PB28" s="402">
        <v>0</v>
      </c>
      <c r="PC28" s="402">
        <v>29.4</v>
      </c>
      <c r="PD28" s="402">
        <v>30</v>
      </c>
      <c r="PE28" s="402">
        <v>30</v>
      </c>
      <c r="PF28" s="402">
        <v>-0.60000000000000142</v>
      </c>
      <c r="PG28" s="402"/>
      <c r="PH28" s="402"/>
      <c r="PI28" s="402"/>
      <c r="PJ28" s="402">
        <v>0</v>
      </c>
      <c r="PK28" s="402">
        <v>15.8</v>
      </c>
      <c r="PL28" s="402">
        <v>13</v>
      </c>
      <c r="PM28" s="402">
        <v>13</v>
      </c>
      <c r="PN28" s="402">
        <v>2.8000000000000007</v>
      </c>
      <c r="PO28" s="402">
        <v>14.1</v>
      </c>
      <c r="PP28" s="402">
        <v>15</v>
      </c>
      <c r="PQ28" s="402">
        <v>15</v>
      </c>
      <c r="PR28" s="402">
        <v>-0.90000000000000036</v>
      </c>
      <c r="PS28" s="402">
        <v>3</v>
      </c>
      <c r="PT28" s="402">
        <v>2.7989999999999999</v>
      </c>
      <c r="PU28" s="402">
        <v>2.7989999999999999</v>
      </c>
      <c r="PV28" s="402">
        <v>0.20100000000000007</v>
      </c>
      <c r="PW28" s="402">
        <v>1.6</v>
      </c>
      <c r="PX28" s="402">
        <v>1.4</v>
      </c>
      <c r="PY28" s="402">
        <v>1.4</v>
      </c>
      <c r="PZ28" s="402">
        <v>0.20000000000000018</v>
      </c>
      <c r="QA28" s="402">
        <v>1.1000000000000001</v>
      </c>
      <c r="QB28" s="402">
        <v>1.2</v>
      </c>
      <c r="QC28" s="402">
        <v>1.2</v>
      </c>
      <c r="QD28" s="402">
        <v>-9.9999999999999867E-2</v>
      </c>
      <c r="QE28" s="402">
        <v>2</v>
      </c>
      <c r="QF28" s="402">
        <v>2.2000000000000002</v>
      </c>
      <c r="QG28" s="402">
        <v>2.2000000000000002</v>
      </c>
      <c r="QH28" s="402">
        <v>-0.20000000000000018</v>
      </c>
      <c r="QI28" s="402">
        <v>6.7</v>
      </c>
      <c r="QJ28" s="402">
        <v>7.2</v>
      </c>
      <c r="QK28" s="402">
        <v>7.2</v>
      </c>
      <c r="QL28" s="402">
        <v>-0.5</v>
      </c>
      <c r="QM28" s="402">
        <v>11.9</v>
      </c>
      <c r="QN28" s="402">
        <v>11.143700000000001</v>
      </c>
      <c r="QO28" s="402">
        <v>11.143700000000001</v>
      </c>
      <c r="QP28" s="402">
        <v>0.75629999999999953</v>
      </c>
      <c r="QQ28" s="402">
        <v>7.4</v>
      </c>
      <c r="QR28" s="402">
        <v>8</v>
      </c>
      <c r="QS28" s="402">
        <v>8</v>
      </c>
      <c r="QT28" s="402">
        <v>-0.59999999999999964</v>
      </c>
      <c r="QU28" s="402">
        <v>10</v>
      </c>
      <c r="QV28" s="402">
        <v>10.752689999999999</v>
      </c>
      <c r="QW28" s="402">
        <v>10.752689999999999</v>
      </c>
      <c r="QX28" s="402">
        <v>-0.75268999999999942</v>
      </c>
      <c r="QY28" s="402">
        <v>6</v>
      </c>
      <c r="QZ28" s="402">
        <v>6.4</v>
      </c>
      <c r="RA28" s="402">
        <v>6.4</v>
      </c>
      <c r="RB28" s="402">
        <v>-0.40000000000000036</v>
      </c>
      <c r="RC28" s="402">
        <v>18.3</v>
      </c>
      <c r="RD28" s="402">
        <v>16.617789999999999</v>
      </c>
      <c r="RE28" s="402">
        <v>16.617789999999999</v>
      </c>
      <c r="RF28" s="402">
        <v>1.6822100000000013</v>
      </c>
      <c r="RG28" s="402">
        <v>3.7</v>
      </c>
      <c r="RH28" s="402">
        <v>3.6</v>
      </c>
      <c r="RI28" s="402">
        <v>3.6</v>
      </c>
      <c r="RJ28" s="402">
        <v>0.10000000000000009</v>
      </c>
      <c r="RK28" s="402">
        <v>6.3</v>
      </c>
      <c r="RL28" s="402">
        <v>6</v>
      </c>
      <c r="RM28" s="402">
        <v>6</v>
      </c>
      <c r="RN28" s="402">
        <v>0.29999999999999982</v>
      </c>
      <c r="RO28" s="402">
        <v>3.1</v>
      </c>
      <c r="RP28" s="402">
        <v>2.8</v>
      </c>
      <c r="RQ28" s="402">
        <v>2.8</v>
      </c>
      <c r="RR28" s="402">
        <v>0.30000000000000027</v>
      </c>
      <c r="RS28" s="402">
        <v>1.3</v>
      </c>
      <c r="RT28" s="402">
        <v>1.5</v>
      </c>
      <c r="RU28" s="402">
        <v>1.5</v>
      </c>
      <c r="RV28" s="402">
        <v>-0.19999999999999996</v>
      </c>
      <c r="RW28" s="402">
        <v>3.5</v>
      </c>
      <c r="RX28" s="402">
        <v>5.6</v>
      </c>
      <c r="RY28" s="402">
        <v>5.6</v>
      </c>
      <c r="RZ28" s="402">
        <v>-2.0999999999999996</v>
      </c>
      <c r="SA28" s="402">
        <v>3.7</v>
      </c>
      <c r="SB28" s="402">
        <v>5</v>
      </c>
      <c r="SC28" s="402">
        <v>5</v>
      </c>
      <c r="SD28" s="402">
        <v>-1.2999999999999998</v>
      </c>
      <c r="SE28" s="402">
        <v>4.7</v>
      </c>
      <c r="SF28" s="402">
        <v>5.5</v>
      </c>
      <c r="SG28" s="402">
        <v>5.5</v>
      </c>
      <c r="SH28" s="402">
        <v>-0.79999999999999982</v>
      </c>
      <c r="SI28" s="402">
        <v>5</v>
      </c>
      <c r="SJ28" s="402">
        <v>5.7</v>
      </c>
      <c r="SK28" s="402">
        <v>5.7</v>
      </c>
      <c r="SL28" s="402">
        <v>-0.70000000000000018</v>
      </c>
      <c r="SM28" s="402">
        <v>3.5</v>
      </c>
      <c r="SN28" s="402">
        <v>3.5</v>
      </c>
      <c r="SO28" s="402">
        <v>3.5</v>
      </c>
      <c r="SP28" s="402">
        <v>0</v>
      </c>
      <c r="SQ28" s="402">
        <v>2.5</v>
      </c>
      <c r="SR28" s="402">
        <v>2.5</v>
      </c>
      <c r="SS28" s="402">
        <v>2.5</v>
      </c>
      <c r="ST28" s="402">
        <v>0</v>
      </c>
      <c r="SU28" s="402">
        <v>10</v>
      </c>
      <c r="SV28" s="402">
        <v>10</v>
      </c>
      <c r="SW28" s="402">
        <v>10</v>
      </c>
      <c r="SX28" s="402">
        <v>0</v>
      </c>
      <c r="SY28" s="402">
        <v>19.7</v>
      </c>
      <c r="SZ28" s="402">
        <v>12.218959999999999</v>
      </c>
      <c r="TA28" s="402">
        <v>12.218959999999999</v>
      </c>
      <c r="TB28" s="402">
        <v>7.4810400000000001</v>
      </c>
      <c r="TC28" s="402">
        <v>16.899999999999999</v>
      </c>
      <c r="TD28" s="402">
        <v>16.813289999999999</v>
      </c>
      <c r="TE28" s="402">
        <v>16.813289999999999</v>
      </c>
      <c r="TF28" s="402">
        <v>8.6710000000000065E-2</v>
      </c>
      <c r="TG28" s="402">
        <v>20.7</v>
      </c>
      <c r="TH28" s="402">
        <v>19.550339999999998</v>
      </c>
      <c r="TI28" s="402">
        <v>19.550339999999998</v>
      </c>
      <c r="TJ28" s="402">
        <v>1.1496600000000008</v>
      </c>
      <c r="TK28" s="402">
        <v>45.6</v>
      </c>
      <c r="TL28" s="402">
        <v>37.57996</v>
      </c>
      <c r="TM28" s="402">
        <v>37.57996</v>
      </c>
      <c r="TN28" s="402">
        <v>8.0200400000000016</v>
      </c>
      <c r="TO28" s="402">
        <v>8.5</v>
      </c>
      <c r="TP28" s="402">
        <v>9.4805499999999991</v>
      </c>
      <c r="TQ28" s="402">
        <v>11.612819999999999</v>
      </c>
      <c r="TR28" s="402">
        <v>-3.1128199999999993</v>
      </c>
      <c r="TS28" s="402">
        <v>7.61</v>
      </c>
      <c r="TT28" s="402">
        <v>8.33</v>
      </c>
      <c r="TU28" s="402">
        <v>8.33</v>
      </c>
      <c r="TV28" s="402">
        <v>-0.71999999999999975</v>
      </c>
      <c r="TW28" s="402">
        <v>10.8</v>
      </c>
      <c r="TX28" s="402">
        <v>9.6</v>
      </c>
      <c r="TY28" s="402">
        <v>9.6</v>
      </c>
      <c r="TZ28" s="402">
        <v>1.2000000000000011</v>
      </c>
      <c r="UA28" s="402">
        <v>14.9</v>
      </c>
      <c r="UB28" s="402">
        <v>10.752689999999999</v>
      </c>
      <c r="UC28" s="402">
        <v>10.752689999999999</v>
      </c>
      <c r="UD28" s="402">
        <v>4.1473100000000009</v>
      </c>
      <c r="UE28" s="402">
        <v>15.8</v>
      </c>
      <c r="UF28" s="402">
        <v>15.640269999999999</v>
      </c>
      <c r="UG28" s="402">
        <v>15.640269999999999</v>
      </c>
      <c r="UH28" s="402">
        <v>0.15973000000000148</v>
      </c>
      <c r="UI28" s="402">
        <v>4.8</v>
      </c>
      <c r="UJ28" s="402">
        <v>7</v>
      </c>
      <c r="UK28" s="402">
        <v>7</v>
      </c>
      <c r="UL28" s="402">
        <v>-2.2000000000000002</v>
      </c>
      <c r="UM28" s="402">
        <v>11</v>
      </c>
      <c r="UN28" s="402">
        <v>9</v>
      </c>
      <c r="UO28" s="402">
        <v>9</v>
      </c>
      <c r="UP28" s="402">
        <v>2</v>
      </c>
      <c r="UQ28" s="402">
        <v>0.7</v>
      </c>
      <c r="UR28" s="402">
        <v>0.54</v>
      </c>
      <c r="US28" s="402">
        <v>0.54</v>
      </c>
      <c r="UT28" s="402">
        <v>0.15999999999999992</v>
      </c>
      <c r="UU28" s="402">
        <v>1.3</v>
      </c>
      <c r="UV28" s="402">
        <v>1.05</v>
      </c>
      <c r="UW28" s="402">
        <v>1.05</v>
      </c>
      <c r="UX28" s="402">
        <v>0.25</v>
      </c>
      <c r="UY28" s="402">
        <v>11.9</v>
      </c>
      <c r="UZ28" s="402">
        <v>14.952</v>
      </c>
      <c r="VA28" s="402">
        <v>14.952</v>
      </c>
      <c r="VB28" s="402">
        <v>-3.0519999999999996</v>
      </c>
      <c r="VC28" s="402">
        <v>12.3</v>
      </c>
      <c r="VD28" s="402">
        <v>14.228999999999999</v>
      </c>
      <c r="VE28" s="402">
        <v>14.228999999999999</v>
      </c>
      <c r="VF28" s="402">
        <v>-1.9289999999999985</v>
      </c>
      <c r="VG28" s="402">
        <v>14.3</v>
      </c>
      <c r="VH28" s="402">
        <v>18.414000000000001</v>
      </c>
      <c r="VI28" s="402">
        <v>18.414000000000001</v>
      </c>
      <c r="VJ28" s="402">
        <v>-4.1140000000000008</v>
      </c>
      <c r="VK28" s="402">
        <v>13.6</v>
      </c>
      <c r="VL28" s="402">
        <v>17.933</v>
      </c>
      <c r="VM28" s="402">
        <v>17.933</v>
      </c>
      <c r="VN28" s="402">
        <v>-4.3330000000000002</v>
      </c>
      <c r="VO28" s="402">
        <v>11.8</v>
      </c>
      <c r="VP28" s="402">
        <v>14.436999999999999</v>
      </c>
      <c r="VQ28" s="402">
        <v>14.436999999999999</v>
      </c>
      <c r="VR28" s="402">
        <v>-2.6369999999999987</v>
      </c>
      <c r="VS28" s="402">
        <v>0.8</v>
      </c>
      <c r="VT28" s="402">
        <v>0.55000000000000004</v>
      </c>
      <c r="VU28" s="402">
        <v>0.55000000000000004</v>
      </c>
      <c r="VV28" s="402">
        <v>0.25</v>
      </c>
      <c r="VW28" s="402">
        <v>14.8</v>
      </c>
      <c r="VX28" s="402">
        <v>13.42</v>
      </c>
      <c r="VY28" s="402">
        <v>13.42</v>
      </c>
      <c r="VZ28" s="402">
        <v>1.3800000000000008</v>
      </c>
      <c r="WA28" s="402">
        <v>50.4</v>
      </c>
      <c r="WB28" s="402">
        <v>34.396999999999998</v>
      </c>
      <c r="WC28" s="402">
        <v>34.396999999999998</v>
      </c>
      <c r="WD28" s="402">
        <v>16.003</v>
      </c>
      <c r="WE28" s="402">
        <v>15.6</v>
      </c>
      <c r="WF28" s="402"/>
      <c r="WG28" s="402">
        <v>11.452</v>
      </c>
      <c r="WH28" s="402">
        <v>4.1479999999999997</v>
      </c>
      <c r="WI28" s="402">
        <v>15.4</v>
      </c>
      <c r="WJ28" s="402"/>
      <c r="WK28" s="402">
        <v>14.37</v>
      </c>
      <c r="WL28" s="402">
        <v>1.0300000000000011</v>
      </c>
      <c r="WM28" s="402">
        <v>12.8</v>
      </c>
      <c r="WN28" s="402">
        <v>12.598000000000001</v>
      </c>
      <c r="WO28" s="402">
        <v>12.598000000000001</v>
      </c>
      <c r="WP28" s="402">
        <v>0.20199999999999996</v>
      </c>
      <c r="WQ28" s="402">
        <v>14.9</v>
      </c>
      <c r="WR28" s="402"/>
      <c r="WS28" s="402">
        <v>17.259</v>
      </c>
      <c r="WT28" s="402">
        <v>-2.359</v>
      </c>
      <c r="XB28" s="406">
        <v>0.35416666666666669</v>
      </c>
      <c r="XC28" s="402">
        <v>6905.3340000000007</v>
      </c>
      <c r="XD28" s="402">
        <v>6857.233729999999</v>
      </c>
      <c r="XE28" s="402">
        <v>48.100270000001728</v>
      </c>
      <c r="XF28" s="402">
        <v>6905.333999999998</v>
      </c>
      <c r="XG28" s="402">
        <v>6857.233729999999</v>
      </c>
      <c r="XH28" s="402">
        <v>48.100269999999</v>
      </c>
      <c r="XI28" s="379">
        <f t="shared" si="0"/>
        <v>0.35416666666666669</v>
      </c>
    </row>
    <row r="29" spans="2:633" ht="15" customHeight="1" x14ac:dyDescent="0.2">
      <c r="B29" s="71">
        <v>0.375</v>
      </c>
      <c r="C29" s="402">
        <v>538.6</v>
      </c>
      <c r="D29" s="402">
        <v>606.06573000000003</v>
      </c>
      <c r="E29" s="402">
        <v>606.06573000000003</v>
      </c>
      <c r="F29" s="402">
        <v>-67.465730000000008</v>
      </c>
      <c r="G29" s="402">
        <v>178.7</v>
      </c>
      <c r="H29" s="402">
        <v>193.12809999999999</v>
      </c>
      <c r="I29" s="402">
        <v>193.12809999999999</v>
      </c>
      <c r="J29" s="402">
        <v>-14.428100000000001</v>
      </c>
      <c r="K29" s="402"/>
      <c r="L29" s="402"/>
      <c r="M29" s="402"/>
      <c r="N29" s="402">
        <v>0</v>
      </c>
      <c r="O29" s="402">
        <v>124.1</v>
      </c>
      <c r="P29" s="402">
        <v>110</v>
      </c>
      <c r="Q29" s="402">
        <v>110</v>
      </c>
      <c r="R29" s="402">
        <v>14.099999999999994</v>
      </c>
      <c r="S29" s="402">
        <v>89.6</v>
      </c>
      <c r="T29" s="402">
        <v>81.069100000000006</v>
      </c>
      <c r="U29" s="402">
        <v>77.8536</v>
      </c>
      <c r="V29" s="402">
        <v>11.746399999999994</v>
      </c>
      <c r="W29" s="402">
        <v>64.099999999999994</v>
      </c>
      <c r="X29" s="402">
        <v>65.984009999999998</v>
      </c>
      <c r="Y29" s="402">
        <v>68.509780000000006</v>
      </c>
      <c r="Z29" s="402">
        <v>-4.409780000000012</v>
      </c>
      <c r="AA29" s="402">
        <v>62.5</v>
      </c>
      <c r="AB29" s="402">
        <v>67.593350000000001</v>
      </c>
      <c r="AC29" s="402">
        <v>67.593350000000001</v>
      </c>
      <c r="AD29" s="402">
        <v>-5.0933500000000009</v>
      </c>
      <c r="AE29" s="402">
        <v>27.4</v>
      </c>
      <c r="AF29" s="402">
        <v>27.4939</v>
      </c>
      <c r="AG29" s="402">
        <v>28.546330000000001</v>
      </c>
      <c r="AH29" s="402">
        <v>-1.1463300000000025</v>
      </c>
      <c r="AI29" s="402">
        <v>0.6</v>
      </c>
      <c r="AJ29" s="402">
        <v>0.6</v>
      </c>
      <c r="AK29" s="402">
        <v>0.6</v>
      </c>
      <c r="AL29" s="402">
        <v>0</v>
      </c>
      <c r="AM29" s="402"/>
      <c r="AN29" s="402"/>
      <c r="AO29" s="402"/>
      <c r="AP29" s="402">
        <v>0</v>
      </c>
      <c r="AQ29" s="402"/>
      <c r="AR29" s="402"/>
      <c r="AS29" s="402">
        <v>0</v>
      </c>
      <c r="AT29" s="402">
        <v>0</v>
      </c>
      <c r="AU29" s="402"/>
      <c r="AV29" s="402"/>
      <c r="AW29" s="402"/>
      <c r="AX29" s="402">
        <v>0</v>
      </c>
      <c r="AY29" s="402"/>
      <c r="AZ29" s="402"/>
      <c r="BA29" s="402"/>
      <c r="BB29" s="402">
        <v>0</v>
      </c>
      <c r="BC29" s="402">
        <v>145.4</v>
      </c>
      <c r="BD29" s="402">
        <v>149.11167</v>
      </c>
      <c r="BE29" s="402">
        <v>158.72166999999999</v>
      </c>
      <c r="BF29" s="402">
        <v>-13.321669999999983</v>
      </c>
      <c r="BG29" s="402">
        <v>147.9</v>
      </c>
      <c r="BH29" s="402">
        <v>149.11167</v>
      </c>
      <c r="BI29" s="402">
        <v>158.72166999999999</v>
      </c>
      <c r="BJ29" s="402">
        <v>-10.821669999999983</v>
      </c>
      <c r="BK29" s="402">
        <v>148.9</v>
      </c>
      <c r="BL29" s="402">
        <v>149.11167</v>
      </c>
      <c r="BM29" s="402">
        <v>158.72166999999999</v>
      </c>
      <c r="BN29" s="402">
        <v>-9.8216699999999832</v>
      </c>
      <c r="BO29" s="402">
        <v>134.19999999999999</v>
      </c>
      <c r="BP29" s="402">
        <v>138</v>
      </c>
      <c r="BQ29" s="402">
        <v>138</v>
      </c>
      <c r="BR29" s="402">
        <v>-3.8000000000000114</v>
      </c>
      <c r="BS29" s="402">
        <v>99.8</v>
      </c>
      <c r="BT29" s="402">
        <v>106.702</v>
      </c>
      <c r="BU29" s="402">
        <v>106.702</v>
      </c>
      <c r="BV29" s="402">
        <v>-6.902000000000001</v>
      </c>
      <c r="BW29" s="402">
        <v>81.7</v>
      </c>
      <c r="BX29" s="402">
        <v>90.3</v>
      </c>
      <c r="BY29" s="402">
        <v>21</v>
      </c>
      <c r="BZ29" s="402">
        <v>60.7</v>
      </c>
      <c r="CA29" s="402">
        <v>71.7</v>
      </c>
      <c r="CB29" s="402">
        <v>73.019549999999995</v>
      </c>
      <c r="CC29" s="402">
        <v>73.019549999999995</v>
      </c>
      <c r="CD29" s="402">
        <v>-1.3195499999999925</v>
      </c>
      <c r="CE29" s="402">
        <v>27.5</v>
      </c>
      <c r="CF29" s="402">
        <v>16.95936</v>
      </c>
      <c r="CG29" s="402">
        <v>16.95936</v>
      </c>
      <c r="CH29" s="402">
        <v>10.54064</v>
      </c>
      <c r="CI29" s="402">
        <v>82.846000000000004</v>
      </c>
      <c r="CJ29" s="402">
        <v>85</v>
      </c>
      <c r="CK29" s="402">
        <v>68.864980000000003</v>
      </c>
      <c r="CL29" s="402">
        <v>13.981020000000001</v>
      </c>
      <c r="CM29" s="402">
        <v>103.11499999999999</v>
      </c>
      <c r="CN29" s="402">
        <v>98</v>
      </c>
      <c r="CO29" s="402">
        <v>98</v>
      </c>
      <c r="CP29" s="402">
        <v>5.1149999999999949</v>
      </c>
      <c r="CQ29" s="402">
        <v>13.502000000000001</v>
      </c>
      <c r="CR29" s="402">
        <v>16</v>
      </c>
      <c r="CS29" s="402">
        <v>16</v>
      </c>
      <c r="CT29" s="402">
        <v>-2.4979999999999993</v>
      </c>
      <c r="CU29" s="402">
        <v>7.6</v>
      </c>
      <c r="CV29" s="402">
        <v>3.8533499999999998</v>
      </c>
      <c r="CW29" s="402">
        <v>3.8533499999999998</v>
      </c>
      <c r="CX29" s="402">
        <v>3.7466499999999998</v>
      </c>
      <c r="CY29" s="402"/>
      <c r="CZ29" s="402">
        <v>4.1034499999999996</v>
      </c>
      <c r="DA29" s="402">
        <v>4.1034499999999996</v>
      </c>
      <c r="DB29" s="402">
        <v>-4.1034499999999996</v>
      </c>
      <c r="DC29" s="402">
        <v>42.43</v>
      </c>
      <c r="DD29" s="402">
        <v>43.80059</v>
      </c>
      <c r="DE29" s="402">
        <v>43.80059</v>
      </c>
      <c r="DF29" s="402">
        <v>-1.37059</v>
      </c>
      <c r="DG29" s="402">
        <v>3.2090000000000001</v>
      </c>
      <c r="DH29" s="402">
        <v>3.2822300000000002</v>
      </c>
      <c r="DI29" s="402">
        <v>3.2822300000000002</v>
      </c>
      <c r="DJ29" s="402">
        <v>-7.3230000000000128E-2</v>
      </c>
      <c r="DK29" s="402">
        <v>3.5990000000000002</v>
      </c>
      <c r="DL29" s="402">
        <v>3.0992700000000002</v>
      </c>
      <c r="DM29" s="402">
        <v>3.0992700000000002</v>
      </c>
      <c r="DN29" s="402">
        <v>0.49973000000000001</v>
      </c>
      <c r="DO29" s="402"/>
      <c r="DP29" s="402"/>
      <c r="DQ29" s="402"/>
      <c r="DR29" s="402">
        <v>0</v>
      </c>
      <c r="DS29" s="402"/>
      <c r="DT29" s="402"/>
      <c r="DU29" s="402"/>
      <c r="DV29" s="402">
        <v>0</v>
      </c>
      <c r="DW29" s="402"/>
      <c r="DX29" s="402"/>
      <c r="DY29" s="402"/>
      <c r="DZ29" s="402">
        <v>0</v>
      </c>
      <c r="EA29" s="402"/>
      <c r="EB29" s="402"/>
      <c r="EC29" s="402"/>
      <c r="ED29" s="402">
        <v>0</v>
      </c>
      <c r="EE29" s="402"/>
      <c r="EF29" s="402"/>
      <c r="EG29" s="402"/>
      <c r="EH29" s="402">
        <v>0</v>
      </c>
      <c r="EI29" s="402"/>
      <c r="EJ29" s="402"/>
      <c r="EK29" s="402"/>
      <c r="EL29" s="402">
        <v>0</v>
      </c>
      <c r="EM29" s="402">
        <v>50.7</v>
      </c>
      <c r="EN29" s="402">
        <v>40</v>
      </c>
      <c r="EO29" s="402">
        <v>85</v>
      </c>
      <c r="EP29" s="402">
        <v>-34.299999999999997</v>
      </c>
      <c r="EQ29" s="402"/>
      <c r="ER29" s="402"/>
      <c r="ES29" s="402"/>
      <c r="ET29" s="402">
        <v>0</v>
      </c>
      <c r="EU29" s="402">
        <v>38</v>
      </c>
      <c r="EV29" s="402">
        <v>64.991519999999994</v>
      </c>
      <c r="EW29" s="402">
        <v>74.699669999999998</v>
      </c>
      <c r="EX29" s="402">
        <v>-36.699669999999998</v>
      </c>
      <c r="EY29" s="402">
        <v>189.1</v>
      </c>
      <c r="EZ29" s="402">
        <v>222.20796999999999</v>
      </c>
      <c r="FA29" s="402">
        <v>193.27</v>
      </c>
      <c r="FB29" s="402">
        <v>-4.1700000000000159</v>
      </c>
      <c r="FC29" s="402">
        <v>9.9</v>
      </c>
      <c r="FD29" s="402">
        <v>8</v>
      </c>
      <c r="FE29" s="402">
        <v>8</v>
      </c>
      <c r="FF29" s="402">
        <v>1.9000000000000004</v>
      </c>
      <c r="FG29" s="402">
        <v>2.7</v>
      </c>
      <c r="FH29" s="402">
        <v>4.8270200000000001</v>
      </c>
      <c r="FI29" s="402">
        <v>5.4586499999999996</v>
      </c>
      <c r="FJ29" s="402">
        <v>-2.7586499999999994</v>
      </c>
      <c r="FK29" s="402"/>
      <c r="FL29" s="402"/>
      <c r="FM29" s="402">
        <v>0</v>
      </c>
      <c r="FN29" s="402">
        <v>0</v>
      </c>
      <c r="FO29" s="402">
        <v>0</v>
      </c>
      <c r="FP29" s="402">
        <v>0</v>
      </c>
      <c r="FQ29" s="402">
        <v>0</v>
      </c>
      <c r="FR29" s="402">
        <v>0</v>
      </c>
      <c r="FS29" s="402">
        <v>102.3</v>
      </c>
      <c r="FT29" s="402">
        <v>110.41591</v>
      </c>
      <c r="FU29" s="402">
        <v>110.41591</v>
      </c>
      <c r="FV29" s="402">
        <v>-8.1159099999999995</v>
      </c>
      <c r="FW29" s="402">
        <v>6.7</v>
      </c>
      <c r="FX29" s="402">
        <v>3.8466300000000002</v>
      </c>
      <c r="FY29" s="402">
        <v>3.8466300000000002</v>
      </c>
      <c r="FZ29" s="402">
        <v>2.85337</v>
      </c>
      <c r="GA29" s="402"/>
      <c r="GB29" s="402"/>
      <c r="GC29" s="402"/>
      <c r="GD29" s="402">
        <v>0</v>
      </c>
      <c r="GE29" s="402">
        <v>0</v>
      </c>
      <c r="GF29" s="402">
        <v>0</v>
      </c>
      <c r="GG29" s="402">
        <v>21.477250000000002</v>
      </c>
      <c r="GH29" s="402">
        <v>-21.477250000000002</v>
      </c>
      <c r="GI29" s="402">
        <v>98.5</v>
      </c>
      <c r="GJ29" s="402">
        <v>100</v>
      </c>
      <c r="GK29" s="402">
        <v>133.61748</v>
      </c>
      <c r="GL29" s="402">
        <v>-35.11748</v>
      </c>
      <c r="GM29" s="402"/>
      <c r="GN29" s="402"/>
      <c r="GO29" s="402"/>
      <c r="GP29" s="402">
        <v>0</v>
      </c>
      <c r="GQ29" s="402"/>
      <c r="GR29" s="402"/>
      <c r="GS29" s="402"/>
      <c r="GT29" s="402">
        <v>0</v>
      </c>
      <c r="GU29" s="402"/>
      <c r="GV29" s="402"/>
      <c r="GW29" s="402"/>
      <c r="GX29" s="402">
        <v>0</v>
      </c>
      <c r="GY29" s="402"/>
      <c r="GZ29" s="402"/>
      <c r="HA29" s="402"/>
      <c r="HB29" s="402">
        <v>0</v>
      </c>
      <c r="HC29" s="402"/>
      <c r="HD29" s="402"/>
      <c r="HE29" s="402"/>
      <c r="HF29" s="402">
        <v>0</v>
      </c>
      <c r="HG29" s="402">
        <v>172.4</v>
      </c>
      <c r="HH29" s="402">
        <v>178.11180999999999</v>
      </c>
      <c r="HI29" s="402">
        <v>178.11180999999999</v>
      </c>
      <c r="HJ29" s="402">
        <v>-5.7118099999999856</v>
      </c>
      <c r="HK29" s="402">
        <v>171.4</v>
      </c>
      <c r="HL29" s="402">
        <v>178.11180999999999</v>
      </c>
      <c r="HM29" s="402">
        <v>178.11180999999999</v>
      </c>
      <c r="HN29" s="402">
        <v>-6.7118099999999856</v>
      </c>
      <c r="HO29" s="402">
        <v>189</v>
      </c>
      <c r="HP29" s="402">
        <v>178.11180999999999</v>
      </c>
      <c r="HQ29" s="402">
        <v>178.11180999999999</v>
      </c>
      <c r="HR29" s="402">
        <v>10.888190000000009</v>
      </c>
      <c r="HS29" s="402"/>
      <c r="HT29" s="402"/>
      <c r="HU29" s="402"/>
      <c r="HV29" s="402">
        <v>0</v>
      </c>
      <c r="HW29" s="402"/>
      <c r="HX29" s="402"/>
      <c r="HY29" s="402"/>
      <c r="HZ29" s="402">
        <v>0</v>
      </c>
      <c r="IA29" s="402"/>
      <c r="IB29" s="402"/>
      <c r="IC29" s="402"/>
      <c r="ID29" s="402">
        <v>0</v>
      </c>
      <c r="IE29" s="402">
        <v>270.10000000000002</v>
      </c>
      <c r="IF29" s="402">
        <v>267.16771</v>
      </c>
      <c r="IG29" s="402">
        <v>267.16771</v>
      </c>
      <c r="IH29" s="402">
        <v>2.9322900000000232</v>
      </c>
      <c r="II29" s="402">
        <v>75</v>
      </c>
      <c r="IJ29" s="402">
        <v>69.971130000000002</v>
      </c>
      <c r="IK29" s="402">
        <v>69.971130000000002</v>
      </c>
      <c r="IL29" s="402">
        <v>5.0288699999999977</v>
      </c>
      <c r="IM29" s="402">
        <v>36.1</v>
      </c>
      <c r="IN29" s="402">
        <v>34.985570000000003</v>
      </c>
      <c r="IO29" s="402">
        <v>34.985570000000003</v>
      </c>
      <c r="IP29" s="402">
        <v>1.1144299999999987</v>
      </c>
      <c r="IQ29" s="402">
        <v>39</v>
      </c>
      <c r="IR29" s="402">
        <v>36.057000000000002</v>
      </c>
      <c r="IS29" s="402">
        <v>36.057000000000002</v>
      </c>
      <c r="IT29" s="402">
        <v>2.9429999999999978</v>
      </c>
      <c r="IU29" s="402">
        <v>67</v>
      </c>
      <c r="IV29" s="402">
        <v>57.29</v>
      </c>
      <c r="IW29" s="402">
        <v>57.29</v>
      </c>
      <c r="IX29" s="402">
        <v>9.7100000000000009</v>
      </c>
      <c r="IY29" s="402">
        <v>51</v>
      </c>
      <c r="IZ29" s="402">
        <v>55.6</v>
      </c>
      <c r="JA29" s="402">
        <v>55.6</v>
      </c>
      <c r="JB29" s="402">
        <v>-4.6000000000000014</v>
      </c>
      <c r="JC29" s="402">
        <v>9.1</v>
      </c>
      <c r="JD29" s="402">
        <v>8.6199999999999992</v>
      </c>
      <c r="JE29" s="402">
        <v>8.6199999999999992</v>
      </c>
      <c r="JF29" s="402">
        <v>0.48000000000000043</v>
      </c>
      <c r="JG29" s="402">
        <v>8.8000000000000007</v>
      </c>
      <c r="JH29" s="402">
        <v>1.98</v>
      </c>
      <c r="JI29" s="402">
        <v>1.98</v>
      </c>
      <c r="JJ29" s="402">
        <v>6.82</v>
      </c>
      <c r="JK29" s="402">
        <v>6.8</v>
      </c>
      <c r="JL29" s="402">
        <v>6.8787000000000003</v>
      </c>
      <c r="JM29" s="402">
        <v>6.8787000000000003</v>
      </c>
      <c r="JN29" s="402">
        <v>-7.8700000000000436E-2</v>
      </c>
      <c r="JO29" s="402">
        <v>9.1999999999999993</v>
      </c>
      <c r="JP29" s="402">
        <v>15.021509999999999</v>
      </c>
      <c r="JQ29" s="402">
        <v>8.1736000000000004</v>
      </c>
      <c r="JR29" s="402">
        <v>1.0263999999999989</v>
      </c>
      <c r="JS29" s="402">
        <v>54.2</v>
      </c>
      <c r="JT29" s="402">
        <v>30.973009999999999</v>
      </c>
      <c r="JU29" s="402">
        <v>40.975859999999997</v>
      </c>
      <c r="JV29" s="402">
        <v>13.224140000000006</v>
      </c>
      <c r="JW29" s="402"/>
      <c r="JX29" s="402"/>
      <c r="JY29" s="402"/>
      <c r="JZ29" s="402">
        <v>0</v>
      </c>
      <c r="KA29" s="402"/>
      <c r="KB29" s="402"/>
      <c r="KC29" s="402"/>
      <c r="KD29" s="402">
        <v>0</v>
      </c>
      <c r="KE29" s="402"/>
      <c r="KF29" s="402"/>
      <c r="KG29" s="402"/>
      <c r="KH29" s="402">
        <v>0</v>
      </c>
      <c r="KI29" s="402"/>
      <c r="KJ29" s="402"/>
      <c r="KK29" s="402"/>
      <c r="KL29" s="402">
        <v>0</v>
      </c>
      <c r="KM29" s="402">
        <v>68.3</v>
      </c>
      <c r="KN29" s="402">
        <v>50.98706</v>
      </c>
      <c r="KO29" s="402">
        <v>49.494540000000001</v>
      </c>
      <c r="KP29" s="402">
        <v>18.805459999999997</v>
      </c>
      <c r="KQ29" s="402"/>
      <c r="KR29" s="402"/>
      <c r="KS29" s="402"/>
      <c r="KT29" s="402">
        <v>0</v>
      </c>
      <c r="KU29" s="402">
        <v>183.4</v>
      </c>
      <c r="KV29" s="402">
        <v>194.44479000000001</v>
      </c>
      <c r="KW29" s="402">
        <v>194.44479000000001</v>
      </c>
      <c r="KX29" s="402">
        <v>-11.044790000000006</v>
      </c>
      <c r="KY29" s="402">
        <v>197.8</v>
      </c>
      <c r="KZ29" s="402">
        <v>194.44479000000001</v>
      </c>
      <c r="LA29" s="402">
        <v>194.44479000000001</v>
      </c>
      <c r="LB29" s="402">
        <v>3.3552099999999996</v>
      </c>
      <c r="LC29" s="402">
        <v>203</v>
      </c>
      <c r="LD29" s="402">
        <v>194.44479000000001</v>
      </c>
      <c r="LE29" s="402">
        <v>194.44479000000001</v>
      </c>
      <c r="LF29" s="402">
        <v>8.5552099999999882</v>
      </c>
      <c r="LG29" s="402">
        <v>294.8</v>
      </c>
      <c r="LH29" s="402">
        <v>291.66717999999997</v>
      </c>
      <c r="LI29" s="402">
        <v>291.66717999999997</v>
      </c>
      <c r="LJ29" s="402">
        <v>3.1328200000000379</v>
      </c>
      <c r="LK29" s="402">
        <v>204.7</v>
      </c>
      <c r="LL29" s="402">
        <v>209.70738</v>
      </c>
      <c r="LM29" s="402">
        <v>209.70738</v>
      </c>
      <c r="LN29" s="402">
        <v>-5.0073800000000119</v>
      </c>
      <c r="LO29" s="402">
        <v>107.1</v>
      </c>
      <c r="LP29" s="402">
        <v>104.85369</v>
      </c>
      <c r="LQ29" s="402">
        <v>104.85369</v>
      </c>
      <c r="LR29" s="402">
        <v>2.246309999999994</v>
      </c>
      <c r="LS29" s="402">
        <v>127.5</v>
      </c>
      <c r="LT29" s="402">
        <v>66.018420000000006</v>
      </c>
      <c r="LU29" s="402">
        <v>124.62178</v>
      </c>
      <c r="LV29" s="402">
        <v>2.8782199999999989</v>
      </c>
      <c r="LW29" s="402">
        <v>3.3</v>
      </c>
      <c r="LX29" s="402">
        <v>3.2402199999999999</v>
      </c>
      <c r="LY29" s="402">
        <v>3.2402199999999999</v>
      </c>
      <c r="LZ29" s="402">
        <v>5.9779999999999944E-2</v>
      </c>
      <c r="MA29" s="402">
        <v>180.7</v>
      </c>
      <c r="MB29" s="402">
        <v>170</v>
      </c>
      <c r="MC29" s="402">
        <v>185.73103</v>
      </c>
      <c r="MD29" s="402">
        <v>-5.0310300000000154</v>
      </c>
      <c r="ME29" s="402">
        <v>181.2</v>
      </c>
      <c r="MF29" s="402">
        <v>170</v>
      </c>
      <c r="MG29" s="402">
        <v>185.73103</v>
      </c>
      <c r="MH29" s="402">
        <v>-4.5310300000000154</v>
      </c>
      <c r="MI29" s="402">
        <v>184.5</v>
      </c>
      <c r="MJ29" s="402">
        <v>217.19309000000001</v>
      </c>
      <c r="MK29" s="402">
        <v>185.73103</v>
      </c>
      <c r="ML29" s="402">
        <v>-1.2310300000000041</v>
      </c>
      <c r="MM29" s="402">
        <v>137.30000000000001</v>
      </c>
      <c r="MN29" s="402">
        <v>167.55609999999999</v>
      </c>
      <c r="MO29" s="402">
        <v>189.51328000000001</v>
      </c>
      <c r="MP29" s="402">
        <v>-52.213279999999997</v>
      </c>
      <c r="MQ29" s="402">
        <v>80.900000000000006</v>
      </c>
      <c r="MR29" s="402">
        <v>83.778049999999993</v>
      </c>
      <c r="MS29" s="402">
        <v>94.756640000000004</v>
      </c>
      <c r="MT29" s="402">
        <v>-13.856639999999999</v>
      </c>
      <c r="MU29" s="402"/>
      <c r="MV29" s="402"/>
      <c r="MW29" s="402"/>
      <c r="MX29" s="402">
        <v>0</v>
      </c>
      <c r="MY29" s="402"/>
      <c r="MZ29" s="402"/>
      <c r="NA29" s="402"/>
      <c r="NB29" s="402">
        <v>0</v>
      </c>
      <c r="NC29" s="402"/>
      <c r="ND29" s="402"/>
      <c r="NE29" s="402"/>
      <c r="NF29" s="402">
        <v>0</v>
      </c>
      <c r="NG29" s="402"/>
      <c r="NH29" s="402"/>
      <c r="NI29" s="402"/>
      <c r="NJ29" s="402">
        <v>0</v>
      </c>
      <c r="NK29" s="402"/>
      <c r="NL29" s="402"/>
      <c r="NM29" s="402"/>
      <c r="NN29" s="402">
        <v>0</v>
      </c>
      <c r="NO29" s="402"/>
      <c r="NP29" s="402"/>
      <c r="NQ29" s="402"/>
      <c r="NR29" s="402">
        <v>0</v>
      </c>
      <c r="NS29" s="402"/>
      <c r="NT29" s="402"/>
      <c r="NU29" s="402"/>
      <c r="NV29" s="402">
        <v>0</v>
      </c>
      <c r="NW29" s="402">
        <v>35.4</v>
      </c>
      <c r="NX29" s="402">
        <v>113.10132</v>
      </c>
      <c r="NY29" s="402">
        <v>112.04036000000001</v>
      </c>
      <c r="NZ29" s="402">
        <v>-76.640360000000015</v>
      </c>
      <c r="OA29" s="402">
        <v>21.3</v>
      </c>
      <c r="OB29" s="402">
        <v>0</v>
      </c>
      <c r="OC29" s="402">
        <v>68.79419</v>
      </c>
      <c r="OD29" s="402">
        <v>-47.494190000000003</v>
      </c>
      <c r="OE29" s="402">
        <v>15.8</v>
      </c>
      <c r="OF29" s="402">
        <v>15.56043</v>
      </c>
      <c r="OG29" s="402">
        <v>15.91408</v>
      </c>
      <c r="OH29" s="402">
        <v>-0.11407999999999952</v>
      </c>
      <c r="OI29" s="402">
        <v>56.4</v>
      </c>
      <c r="OJ29" s="402">
        <v>60.427019999999999</v>
      </c>
      <c r="OK29" s="402">
        <v>60.427019999999999</v>
      </c>
      <c r="OL29" s="402">
        <v>-4.0270200000000003</v>
      </c>
      <c r="OM29" s="402">
        <v>6.5</v>
      </c>
      <c r="ON29" s="402">
        <v>6.39</v>
      </c>
      <c r="OO29" s="402">
        <v>6.39</v>
      </c>
      <c r="OP29" s="402">
        <v>0.11000000000000032</v>
      </c>
      <c r="OQ29" s="402">
        <v>453.8</v>
      </c>
      <c r="OR29" s="402">
        <v>190.45184</v>
      </c>
      <c r="OS29" s="402"/>
      <c r="OT29" s="402">
        <v>453.8</v>
      </c>
      <c r="OU29" s="402"/>
      <c r="OV29" s="402"/>
      <c r="OW29" s="402"/>
      <c r="OX29" s="402">
        <v>0</v>
      </c>
      <c r="OY29" s="402"/>
      <c r="OZ29" s="402"/>
      <c r="PA29" s="402"/>
      <c r="PB29" s="402">
        <v>0</v>
      </c>
      <c r="PC29" s="402">
        <v>29.3</v>
      </c>
      <c r="PD29" s="402">
        <v>30</v>
      </c>
      <c r="PE29" s="402">
        <v>30</v>
      </c>
      <c r="PF29" s="402">
        <v>-0.69999999999999929</v>
      </c>
      <c r="PG29" s="402"/>
      <c r="PH29" s="402"/>
      <c r="PI29" s="402"/>
      <c r="PJ29" s="402">
        <v>0</v>
      </c>
      <c r="PK29" s="402">
        <v>15.9</v>
      </c>
      <c r="PL29" s="402">
        <v>13</v>
      </c>
      <c r="PM29" s="402">
        <v>13</v>
      </c>
      <c r="PN29" s="402">
        <v>2.9000000000000004</v>
      </c>
      <c r="PO29" s="402">
        <v>12.1</v>
      </c>
      <c r="PP29" s="402">
        <v>15</v>
      </c>
      <c r="PQ29" s="402">
        <v>15</v>
      </c>
      <c r="PR29" s="402">
        <v>-2.9000000000000004</v>
      </c>
      <c r="PS29" s="402">
        <v>3</v>
      </c>
      <c r="PT29" s="402">
        <v>2.7989999999999999</v>
      </c>
      <c r="PU29" s="402">
        <v>2.7989999999999999</v>
      </c>
      <c r="PV29" s="402">
        <v>0.20100000000000007</v>
      </c>
      <c r="PW29" s="402">
        <v>1.5</v>
      </c>
      <c r="PX29" s="402">
        <v>1.4</v>
      </c>
      <c r="PY29" s="402">
        <v>1.4</v>
      </c>
      <c r="PZ29" s="402">
        <v>0.10000000000000009</v>
      </c>
      <c r="QA29" s="402">
        <v>1.1000000000000001</v>
      </c>
      <c r="QB29" s="402">
        <v>1.2</v>
      </c>
      <c r="QC29" s="402">
        <v>1.2</v>
      </c>
      <c r="QD29" s="402">
        <v>-9.9999999999999867E-2</v>
      </c>
      <c r="QE29" s="402">
        <v>2</v>
      </c>
      <c r="QF29" s="402">
        <v>2.2000000000000002</v>
      </c>
      <c r="QG29" s="402">
        <v>2.2000000000000002</v>
      </c>
      <c r="QH29" s="402">
        <v>-0.20000000000000018</v>
      </c>
      <c r="QI29" s="402">
        <v>6.9</v>
      </c>
      <c r="QJ29" s="402">
        <v>7.2</v>
      </c>
      <c r="QK29" s="402">
        <v>7.2</v>
      </c>
      <c r="QL29" s="402">
        <v>-0.29999999999999982</v>
      </c>
      <c r="QM29" s="402">
        <v>11.8</v>
      </c>
      <c r="QN29" s="402">
        <v>11.143700000000001</v>
      </c>
      <c r="QO29" s="402">
        <v>11.143700000000001</v>
      </c>
      <c r="QP29" s="402">
        <v>0.65629999999999988</v>
      </c>
      <c r="QQ29" s="402">
        <v>7.3</v>
      </c>
      <c r="QR29" s="402">
        <v>8</v>
      </c>
      <c r="QS29" s="402">
        <v>8</v>
      </c>
      <c r="QT29" s="402">
        <v>-0.70000000000000018</v>
      </c>
      <c r="QU29" s="402">
        <v>9.5</v>
      </c>
      <c r="QV29" s="402">
        <v>10.752689999999999</v>
      </c>
      <c r="QW29" s="402">
        <v>10.752689999999999</v>
      </c>
      <c r="QX29" s="402">
        <v>-1.2526899999999994</v>
      </c>
      <c r="QY29" s="402">
        <v>6</v>
      </c>
      <c r="QZ29" s="402">
        <v>6.4</v>
      </c>
      <c r="RA29" s="402">
        <v>6.4</v>
      </c>
      <c r="RB29" s="402">
        <v>-0.40000000000000036</v>
      </c>
      <c r="RC29" s="402">
        <v>18.2</v>
      </c>
      <c r="RD29" s="402">
        <v>16.617789999999999</v>
      </c>
      <c r="RE29" s="402">
        <v>16.617789999999999</v>
      </c>
      <c r="RF29" s="402">
        <v>1.5822099999999999</v>
      </c>
      <c r="RG29" s="402">
        <v>3.7</v>
      </c>
      <c r="RH29" s="402">
        <v>3.6</v>
      </c>
      <c r="RI29" s="402">
        <v>3.6</v>
      </c>
      <c r="RJ29" s="402">
        <v>0.10000000000000009</v>
      </c>
      <c r="RK29" s="402">
        <v>6.3</v>
      </c>
      <c r="RL29" s="402">
        <v>6</v>
      </c>
      <c r="RM29" s="402">
        <v>6</v>
      </c>
      <c r="RN29" s="402">
        <v>0.29999999999999982</v>
      </c>
      <c r="RO29" s="402">
        <v>3.1</v>
      </c>
      <c r="RP29" s="402">
        <v>2.8</v>
      </c>
      <c r="RQ29" s="402">
        <v>2.8</v>
      </c>
      <c r="RR29" s="402">
        <v>0.30000000000000027</v>
      </c>
      <c r="RS29" s="402">
        <v>1.4</v>
      </c>
      <c r="RT29" s="402">
        <v>1.5</v>
      </c>
      <c r="RU29" s="402">
        <v>1.5</v>
      </c>
      <c r="RV29" s="402">
        <v>-0.10000000000000009</v>
      </c>
      <c r="RW29" s="402">
        <v>3.5</v>
      </c>
      <c r="RX29" s="402">
        <v>5.6</v>
      </c>
      <c r="RY29" s="402">
        <v>5.6</v>
      </c>
      <c r="RZ29" s="402">
        <v>-2.0999999999999996</v>
      </c>
      <c r="SA29" s="402">
        <v>3.7</v>
      </c>
      <c r="SB29" s="402">
        <v>5</v>
      </c>
      <c r="SC29" s="402">
        <v>5</v>
      </c>
      <c r="SD29" s="402">
        <v>-1.2999999999999998</v>
      </c>
      <c r="SE29" s="402">
        <v>4.7</v>
      </c>
      <c r="SF29" s="402">
        <v>5.5</v>
      </c>
      <c r="SG29" s="402">
        <v>5.5</v>
      </c>
      <c r="SH29" s="402">
        <v>-0.79999999999999982</v>
      </c>
      <c r="SI29" s="402">
        <v>5</v>
      </c>
      <c r="SJ29" s="402">
        <v>5.7</v>
      </c>
      <c r="SK29" s="402">
        <v>5.7</v>
      </c>
      <c r="SL29" s="402">
        <v>-0.70000000000000018</v>
      </c>
      <c r="SM29" s="402">
        <v>3.5</v>
      </c>
      <c r="SN29" s="402">
        <v>3.5</v>
      </c>
      <c r="SO29" s="402">
        <v>3.5</v>
      </c>
      <c r="SP29" s="402">
        <v>0</v>
      </c>
      <c r="SQ29" s="402">
        <v>2.5</v>
      </c>
      <c r="SR29" s="402">
        <v>2.5</v>
      </c>
      <c r="SS29" s="402">
        <v>2.5</v>
      </c>
      <c r="ST29" s="402">
        <v>0</v>
      </c>
      <c r="SU29" s="402">
        <v>10.199999999999999</v>
      </c>
      <c r="SV29" s="402">
        <v>10</v>
      </c>
      <c r="SW29" s="402">
        <v>10</v>
      </c>
      <c r="SX29" s="402">
        <v>0.19999999999999929</v>
      </c>
      <c r="SY29" s="402">
        <v>19.7</v>
      </c>
      <c r="SZ29" s="402">
        <v>12.218959999999999</v>
      </c>
      <c r="TA29" s="402">
        <v>12.218959999999999</v>
      </c>
      <c r="TB29" s="402">
        <v>7.4810400000000001</v>
      </c>
      <c r="TC29" s="402">
        <v>16.899999999999999</v>
      </c>
      <c r="TD29" s="402">
        <v>16.813289999999999</v>
      </c>
      <c r="TE29" s="402">
        <v>16.813289999999999</v>
      </c>
      <c r="TF29" s="402">
        <v>8.6710000000000065E-2</v>
      </c>
      <c r="TG29" s="402">
        <v>20.3</v>
      </c>
      <c r="TH29" s="402">
        <v>19.550339999999998</v>
      </c>
      <c r="TI29" s="402">
        <v>19.550339999999998</v>
      </c>
      <c r="TJ29" s="402">
        <v>0.74966000000000221</v>
      </c>
      <c r="TK29" s="402">
        <v>44</v>
      </c>
      <c r="TL29" s="402">
        <v>37.57996</v>
      </c>
      <c r="TM29" s="402">
        <v>37.57996</v>
      </c>
      <c r="TN29" s="402">
        <v>6.4200400000000002</v>
      </c>
      <c r="TO29" s="402">
        <v>7.4</v>
      </c>
      <c r="TP29" s="402">
        <v>0</v>
      </c>
      <c r="TQ29" s="402">
        <v>16.021509999999999</v>
      </c>
      <c r="TR29" s="402">
        <v>-8.6215099999999989</v>
      </c>
      <c r="TS29" s="402">
        <v>7.81</v>
      </c>
      <c r="TT29" s="402">
        <v>8.33</v>
      </c>
      <c r="TU29" s="402">
        <v>8.33</v>
      </c>
      <c r="TV29" s="402">
        <v>-0.52000000000000046</v>
      </c>
      <c r="TW29" s="402">
        <v>9.8000000000000007</v>
      </c>
      <c r="TX29" s="402">
        <v>9.6</v>
      </c>
      <c r="TY29" s="402">
        <v>9.6</v>
      </c>
      <c r="TZ29" s="402">
        <v>0.20000000000000107</v>
      </c>
      <c r="UA29" s="402">
        <v>14.2</v>
      </c>
      <c r="UB29" s="402">
        <v>10.752689999999999</v>
      </c>
      <c r="UC29" s="402">
        <v>10.752689999999999</v>
      </c>
      <c r="UD29" s="402">
        <v>3.4473099999999999</v>
      </c>
      <c r="UE29" s="402">
        <v>15.8</v>
      </c>
      <c r="UF29" s="402">
        <v>15.640269999999999</v>
      </c>
      <c r="UG29" s="402">
        <v>15.640269999999999</v>
      </c>
      <c r="UH29" s="402">
        <v>0.15973000000000148</v>
      </c>
      <c r="UI29" s="402">
        <v>4.7</v>
      </c>
      <c r="UJ29" s="402">
        <v>7</v>
      </c>
      <c r="UK29" s="402">
        <v>7</v>
      </c>
      <c r="UL29" s="402">
        <v>-2.2999999999999998</v>
      </c>
      <c r="UM29" s="402">
        <v>11</v>
      </c>
      <c r="UN29" s="402">
        <v>9</v>
      </c>
      <c r="UO29" s="402">
        <v>9</v>
      </c>
      <c r="UP29" s="402">
        <v>2</v>
      </c>
      <c r="UQ29" s="402">
        <v>0.7</v>
      </c>
      <c r="UR29" s="402">
        <v>0.54</v>
      </c>
      <c r="US29" s="402">
        <v>0.54</v>
      </c>
      <c r="UT29" s="402">
        <v>0.15999999999999992</v>
      </c>
      <c r="UU29" s="402">
        <v>1.3</v>
      </c>
      <c r="UV29" s="402">
        <v>1.05</v>
      </c>
      <c r="UW29" s="402">
        <v>1.05</v>
      </c>
      <c r="UX29" s="402">
        <v>0.25</v>
      </c>
      <c r="UY29" s="402">
        <v>13.7</v>
      </c>
      <c r="UZ29" s="402">
        <v>16.911999999999999</v>
      </c>
      <c r="VA29" s="402">
        <v>16.911999999999999</v>
      </c>
      <c r="VB29" s="402">
        <v>-3.2119999999999997</v>
      </c>
      <c r="VC29" s="402">
        <v>13.3</v>
      </c>
      <c r="VD29" s="402">
        <v>15.935</v>
      </c>
      <c r="VE29" s="402">
        <v>15.935</v>
      </c>
      <c r="VF29" s="402">
        <v>-2.6349999999999998</v>
      </c>
      <c r="VG29" s="402">
        <v>19.5</v>
      </c>
      <c r="VH29" s="402">
        <v>19.445</v>
      </c>
      <c r="VI29" s="402">
        <v>19.445</v>
      </c>
      <c r="VJ29" s="402">
        <v>5.4999999999999716E-2</v>
      </c>
      <c r="VK29" s="402">
        <v>17.8</v>
      </c>
      <c r="VL29" s="402">
        <v>18.202000000000002</v>
      </c>
      <c r="VM29" s="402">
        <v>18.202000000000002</v>
      </c>
      <c r="VN29" s="402">
        <v>-0.40200000000000102</v>
      </c>
      <c r="VO29" s="402">
        <v>15.1</v>
      </c>
      <c r="VP29" s="402">
        <v>14.569000000000001</v>
      </c>
      <c r="VQ29" s="402">
        <v>14.569000000000001</v>
      </c>
      <c r="VR29" s="402">
        <v>0.53099999999999881</v>
      </c>
      <c r="VS29" s="402">
        <v>1</v>
      </c>
      <c r="VT29" s="402">
        <v>0.75</v>
      </c>
      <c r="VU29" s="402">
        <v>0.75</v>
      </c>
      <c r="VV29" s="402">
        <v>0.25</v>
      </c>
      <c r="VW29" s="402">
        <v>14.9</v>
      </c>
      <c r="VX29" s="402">
        <v>14.083</v>
      </c>
      <c r="VY29" s="402">
        <v>14.083</v>
      </c>
      <c r="VZ29" s="402">
        <v>0.81700000000000017</v>
      </c>
      <c r="WA29" s="402">
        <v>45</v>
      </c>
      <c r="WB29" s="402">
        <v>55.16</v>
      </c>
      <c r="WC29" s="402">
        <v>39.212000000000003</v>
      </c>
      <c r="WD29" s="402">
        <v>5.7879999999999967</v>
      </c>
      <c r="WE29" s="402">
        <v>14.5</v>
      </c>
      <c r="WF29" s="402"/>
      <c r="WG29" s="402">
        <v>12.337</v>
      </c>
      <c r="WH29" s="402">
        <v>2.1630000000000003</v>
      </c>
      <c r="WI29" s="402">
        <v>16.600000000000001</v>
      </c>
      <c r="WJ29" s="402"/>
      <c r="WK29" s="402">
        <v>14.957000000000001</v>
      </c>
      <c r="WL29" s="402">
        <v>1.6430000000000007</v>
      </c>
      <c r="WM29" s="402">
        <v>11.2</v>
      </c>
      <c r="WN29" s="402">
        <v>12.257</v>
      </c>
      <c r="WO29" s="402">
        <v>12.257</v>
      </c>
      <c r="WP29" s="402">
        <v>-1.0570000000000004</v>
      </c>
      <c r="WQ29" s="402">
        <v>20.399999999999999</v>
      </c>
      <c r="WR29" s="402"/>
      <c r="WS29" s="402">
        <v>21.298999999999999</v>
      </c>
      <c r="WT29" s="402">
        <v>-0.89900000000000091</v>
      </c>
      <c r="XB29" s="406">
        <v>0.375</v>
      </c>
      <c r="XC29" s="402">
        <v>7148.5109999999995</v>
      </c>
      <c r="XD29" s="402">
        <v>6996.3832899999989</v>
      </c>
      <c r="XE29" s="402">
        <v>152.12771000000066</v>
      </c>
      <c r="XF29" s="402">
        <v>7148.5109999999986</v>
      </c>
      <c r="XG29" s="402">
        <v>6996.3832899999989</v>
      </c>
      <c r="XH29" s="402">
        <v>152.12770999999975</v>
      </c>
      <c r="XI29" s="379">
        <f t="shared" si="0"/>
        <v>0.375</v>
      </c>
    </row>
    <row r="30" spans="2:633" ht="15" customHeight="1" x14ac:dyDescent="0.2">
      <c r="B30" s="71">
        <v>0.39583333333333331</v>
      </c>
      <c r="C30" s="402">
        <v>542.29999999999995</v>
      </c>
      <c r="D30" s="402">
        <v>606.06573000000003</v>
      </c>
      <c r="E30" s="402">
        <v>606.06573000000003</v>
      </c>
      <c r="F30" s="402">
        <v>-63.765730000000076</v>
      </c>
      <c r="G30" s="402">
        <v>179.9</v>
      </c>
      <c r="H30" s="402">
        <v>193.12809999999999</v>
      </c>
      <c r="I30" s="402">
        <v>193.12809999999999</v>
      </c>
      <c r="J30" s="402">
        <v>-13.228099999999984</v>
      </c>
      <c r="K30" s="402"/>
      <c r="L30" s="402"/>
      <c r="M30" s="402"/>
      <c r="N30" s="402">
        <v>0</v>
      </c>
      <c r="O30" s="402">
        <v>109.3</v>
      </c>
      <c r="P30" s="402">
        <v>110</v>
      </c>
      <c r="Q30" s="402">
        <v>110</v>
      </c>
      <c r="R30" s="402">
        <v>-0.70000000000000284</v>
      </c>
      <c r="S30" s="402">
        <v>54.9</v>
      </c>
      <c r="T30" s="402">
        <v>76.263339999999999</v>
      </c>
      <c r="U30" s="402">
        <v>97.250280000000004</v>
      </c>
      <c r="V30" s="402">
        <v>-42.350280000000005</v>
      </c>
      <c r="W30" s="402">
        <v>62.5</v>
      </c>
      <c r="X30" s="402">
        <v>65.984009999999998</v>
      </c>
      <c r="Y30" s="402">
        <v>72.37388</v>
      </c>
      <c r="Z30" s="402">
        <v>-9.8738799999999998</v>
      </c>
      <c r="AA30" s="402">
        <v>61.7</v>
      </c>
      <c r="AB30" s="402">
        <v>67.593350000000001</v>
      </c>
      <c r="AC30" s="402">
        <v>67.593350000000001</v>
      </c>
      <c r="AD30" s="402">
        <v>-5.8933499999999981</v>
      </c>
      <c r="AE30" s="402">
        <v>26.8</v>
      </c>
      <c r="AF30" s="402">
        <v>27.4939</v>
      </c>
      <c r="AG30" s="402">
        <v>30.156400000000001</v>
      </c>
      <c r="AH30" s="402">
        <v>-3.3564000000000007</v>
      </c>
      <c r="AI30" s="402">
        <v>0.6</v>
      </c>
      <c r="AJ30" s="402">
        <v>0.6</v>
      </c>
      <c r="AK30" s="402">
        <v>0.6</v>
      </c>
      <c r="AL30" s="402">
        <v>0</v>
      </c>
      <c r="AM30" s="402"/>
      <c r="AN30" s="402"/>
      <c r="AO30" s="402"/>
      <c r="AP30" s="402">
        <v>0</v>
      </c>
      <c r="AQ30" s="402"/>
      <c r="AR30" s="402"/>
      <c r="AS30" s="402">
        <v>0</v>
      </c>
      <c r="AT30" s="402">
        <v>0</v>
      </c>
      <c r="AU30" s="402"/>
      <c r="AV30" s="402"/>
      <c r="AW30" s="402"/>
      <c r="AX30" s="402">
        <v>0</v>
      </c>
      <c r="AY30" s="402"/>
      <c r="AZ30" s="402"/>
      <c r="BA30" s="402"/>
      <c r="BB30" s="402">
        <v>0</v>
      </c>
      <c r="BC30" s="402">
        <v>146.4</v>
      </c>
      <c r="BD30" s="402">
        <v>149.11167</v>
      </c>
      <c r="BE30" s="402">
        <v>158.72166999999999</v>
      </c>
      <c r="BF30" s="402">
        <v>-12.321669999999983</v>
      </c>
      <c r="BG30" s="402">
        <v>149.19999999999999</v>
      </c>
      <c r="BH30" s="402">
        <v>149.11167</v>
      </c>
      <c r="BI30" s="402">
        <v>158.72166999999999</v>
      </c>
      <c r="BJ30" s="402">
        <v>-9.5216700000000003</v>
      </c>
      <c r="BK30" s="402">
        <v>150.69999999999999</v>
      </c>
      <c r="BL30" s="402">
        <v>149.11167</v>
      </c>
      <c r="BM30" s="402">
        <v>158.72166999999999</v>
      </c>
      <c r="BN30" s="402">
        <v>-8.0216700000000003</v>
      </c>
      <c r="BO30" s="402">
        <v>144.9</v>
      </c>
      <c r="BP30" s="402">
        <v>140</v>
      </c>
      <c r="BQ30" s="402">
        <v>140</v>
      </c>
      <c r="BR30" s="402">
        <v>4.9000000000000057</v>
      </c>
      <c r="BS30" s="402">
        <v>102.8</v>
      </c>
      <c r="BT30" s="402">
        <v>108.30800000000001</v>
      </c>
      <c r="BU30" s="402">
        <v>108.30800000000001</v>
      </c>
      <c r="BV30" s="402">
        <v>-5.5080000000000098</v>
      </c>
      <c r="BW30" s="402">
        <v>56.2</v>
      </c>
      <c r="BX30" s="402">
        <v>90.3</v>
      </c>
      <c r="BY30" s="402">
        <v>17</v>
      </c>
      <c r="BZ30" s="402">
        <v>39.200000000000003</v>
      </c>
      <c r="CA30" s="402">
        <v>68.099999999999994</v>
      </c>
      <c r="CB30" s="402">
        <v>73.019549999999995</v>
      </c>
      <c r="CC30" s="402">
        <v>73.019549999999995</v>
      </c>
      <c r="CD30" s="402">
        <v>-4.919550000000001</v>
      </c>
      <c r="CE30" s="402">
        <v>24.8</v>
      </c>
      <c r="CF30" s="402">
        <v>16.95936</v>
      </c>
      <c r="CG30" s="402">
        <v>16.95936</v>
      </c>
      <c r="CH30" s="402">
        <v>7.8406400000000005</v>
      </c>
      <c r="CI30" s="402">
        <v>83.332999999999998</v>
      </c>
      <c r="CJ30" s="402">
        <v>85</v>
      </c>
      <c r="CK30" s="402">
        <v>74.531589999999994</v>
      </c>
      <c r="CL30" s="402">
        <v>8.8014100000000042</v>
      </c>
      <c r="CM30" s="402">
        <v>103.155</v>
      </c>
      <c r="CN30" s="402">
        <v>98</v>
      </c>
      <c r="CO30" s="402">
        <v>98</v>
      </c>
      <c r="CP30" s="402">
        <v>5.1550000000000011</v>
      </c>
      <c r="CQ30" s="402">
        <v>14.343999999999999</v>
      </c>
      <c r="CR30" s="402">
        <v>16</v>
      </c>
      <c r="CS30" s="402">
        <v>16</v>
      </c>
      <c r="CT30" s="402">
        <v>-1.6560000000000006</v>
      </c>
      <c r="CU30" s="402">
        <v>7.8</v>
      </c>
      <c r="CV30" s="402">
        <v>3.8533499999999998</v>
      </c>
      <c r="CW30" s="402">
        <v>3.8533499999999998</v>
      </c>
      <c r="CX30" s="402">
        <v>3.94665</v>
      </c>
      <c r="CY30" s="402"/>
      <c r="CZ30" s="402">
        <v>4.1034499999999996</v>
      </c>
      <c r="DA30" s="402">
        <v>4.1034499999999996</v>
      </c>
      <c r="DB30" s="402">
        <v>-4.1034499999999996</v>
      </c>
      <c r="DC30" s="402">
        <v>41.02</v>
      </c>
      <c r="DD30" s="402">
        <v>43.80059</v>
      </c>
      <c r="DE30" s="402">
        <v>43.80059</v>
      </c>
      <c r="DF30" s="402">
        <v>-2.7805899999999966</v>
      </c>
      <c r="DG30" s="402">
        <v>3.2410000000000001</v>
      </c>
      <c r="DH30" s="402">
        <v>3.2822300000000002</v>
      </c>
      <c r="DI30" s="402">
        <v>3.2822300000000002</v>
      </c>
      <c r="DJ30" s="402">
        <v>-4.12300000000001E-2</v>
      </c>
      <c r="DK30" s="402">
        <v>3.5950000000000002</v>
      </c>
      <c r="DL30" s="402">
        <v>3.0992700000000002</v>
      </c>
      <c r="DM30" s="402">
        <v>3.0992700000000002</v>
      </c>
      <c r="DN30" s="402">
        <v>0.49573</v>
      </c>
      <c r="DO30" s="402"/>
      <c r="DP30" s="402"/>
      <c r="DQ30" s="402"/>
      <c r="DR30" s="402">
        <v>0</v>
      </c>
      <c r="DS30" s="402"/>
      <c r="DT30" s="402"/>
      <c r="DU30" s="402"/>
      <c r="DV30" s="402">
        <v>0</v>
      </c>
      <c r="DW30" s="402"/>
      <c r="DX30" s="402"/>
      <c r="DY30" s="402"/>
      <c r="DZ30" s="402">
        <v>0</v>
      </c>
      <c r="EA30" s="402"/>
      <c r="EB30" s="402"/>
      <c r="EC30" s="402"/>
      <c r="ED30" s="402">
        <v>0</v>
      </c>
      <c r="EE30" s="402"/>
      <c r="EF30" s="402"/>
      <c r="EG30" s="402"/>
      <c r="EH30" s="402">
        <v>0</v>
      </c>
      <c r="EI30" s="402"/>
      <c r="EJ30" s="402"/>
      <c r="EK30" s="402"/>
      <c r="EL30" s="402">
        <v>0</v>
      </c>
      <c r="EM30" s="402">
        <v>71.599999999999994</v>
      </c>
      <c r="EN30" s="402">
        <v>40</v>
      </c>
      <c r="EO30" s="402">
        <v>85</v>
      </c>
      <c r="EP30" s="402">
        <v>-13.400000000000006</v>
      </c>
      <c r="EQ30" s="402"/>
      <c r="ER30" s="402"/>
      <c r="ES30" s="402"/>
      <c r="ET30" s="402">
        <v>0</v>
      </c>
      <c r="EU30" s="402">
        <v>40.700000000000003</v>
      </c>
      <c r="EV30" s="402">
        <v>68.290909999999997</v>
      </c>
      <c r="EW30" s="402">
        <v>77.948049999999995</v>
      </c>
      <c r="EX30" s="402">
        <v>-37.248049999999992</v>
      </c>
      <c r="EY30" s="402">
        <v>192.3</v>
      </c>
      <c r="EZ30" s="402">
        <v>223.33665999999999</v>
      </c>
      <c r="FA30" s="402">
        <v>202.51136</v>
      </c>
      <c r="FB30" s="402">
        <v>-10.211359999999985</v>
      </c>
      <c r="FC30" s="402">
        <v>10</v>
      </c>
      <c r="FD30" s="402">
        <v>8</v>
      </c>
      <c r="FE30" s="402">
        <v>8</v>
      </c>
      <c r="FF30" s="402">
        <v>2</v>
      </c>
      <c r="FG30" s="402">
        <v>3.8</v>
      </c>
      <c r="FH30" s="402">
        <v>5.0416800000000004</v>
      </c>
      <c r="FI30" s="402">
        <v>5.67</v>
      </c>
      <c r="FJ30" s="402">
        <v>-1.87</v>
      </c>
      <c r="FK30" s="402"/>
      <c r="FL30" s="402"/>
      <c r="FM30" s="402">
        <v>0</v>
      </c>
      <c r="FN30" s="402">
        <v>0</v>
      </c>
      <c r="FO30" s="402">
        <v>0</v>
      </c>
      <c r="FP30" s="402">
        <v>0</v>
      </c>
      <c r="FQ30" s="402">
        <v>0</v>
      </c>
      <c r="FR30" s="402">
        <v>0</v>
      </c>
      <c r="FS30" s="402">
        <v>99.6</v>
      </c>
      <c r="FT30" s="402">
        <v>110.41591</v>
      </c>
      <c r="FU30" s="402">
        <v>110.41591</v>
      </c>
      <c r="FV30" s="402">
        <v>-10.815910000000002</v>
      </c>
      <c r="FW30" s="402">
        <v>6.3</v>
      </c>
      <c r="FX30" s="402">
        <v>3.8466300000000002</v>
      </c>
      <c r="FY30" s="402">
        <v>3.8466300000000002</v>
      </c>
      <c r="FZ30" s="402">
        <v>2.4533699999999996</v>
      </c>
      <c r="GA30" s="402"/>
      <c r="GB30" s="402"/>
      <c r="GC30" s="402"/>
      <c r="GD30" s="402">
        <v>0</v>
      </c>
      <c r="GE30" s="402">
        <v>0</v>
      </c>
      <c r="GF30" s="402">
        <v>0</v>
      </c>
      <c r="GG30" s="402">
        <v>21.477250000000002</v>
      </c>
      <c r="GH30" s="402">
        <v>-21.477250000000002</v>
      </c>
      <c r="GI30" s="402">
        <v>97.3</v>
      </c>
      <c r="GJ30" s="402">
        <v>100</v>
      </c>
      <c r="GK30" s="402">
        <v>133.61748</v>
      </c>
      <c r="GL30" s="402">
        <v>-36.317480000000003</v>
      </c>
      <c r="GM30" s="402"/>
      <c r="GN30" s="402"/>
      <c r="GO30" s="402"/>
      <c r="GP30" s="402">
        <v>0</v>
      </c>
      <c r="GQ30" s="402"/>
      <c r="GR30" s="402"/>
      <c r="GS30" s="402"/>
      <c r="GT30" s="402">
        <v>0</v>
      </c>
      <c r="GU30" s="402"/>
      <c r="GV30" s="402"/>
      <c r="GW30" s="402"/>
      <c r="GX30" s="402">
        <v>0</v>
      </c>
      <c r="GY30" s="402"/>
      <c r="GZ30" s="402"/>
      <c r="HA30" s="402"/>
      <c r="HB30" s="402">
        <v>0</v>
      </c>
      <c r="HC30" s="402"/>
      <c r="HD30" s="402"/>
      <c r="HE30" s="402"/>
      <c r="HF30" s="402">
        <v>0</v>
      </c>
      <c r="HG30" s="402">
        <v>170.9</v>
      </c>
      <c r="HH30" s="402">
        <v>177.90827999999999</v>
      </c>
      <c r="HI30" s="402">
        <v>177.90827999999999</v>
      </c>
      <c r="HJ30" s="402">
        <v>-7.008279999999985</v>
      </c>
      <c r="HK30" s="402">
        <v>170.3</v>
      </c>
      <c r="HL30" s="402">
        <v>177.90827999999999</v>
      </c>
      <c r="HM30" s="402">
        <v>177.90827999999999</v>
      </c>
      <c r="HN30" s="402">
        <v>-7.6082799999999793</v>
      </c>
      <c r="HO30" s="402">
        <v>188.3</v>
      </c>
      <c r="HP30" s="402">
        <v>177.90827999999999</v>
      </c>
      <c r="HQ30" s="402">
        <v>177.90827999999999</v>
      </c>
      <c r="HR30" s="402">
        <v>10.391720000000021</v>
      </c>
      <c r="HS30" s="402"/>
      <c r="HT30" s="402"/>
      <c r="HU30" s="402"/>
      <c r="HV30" s="402">
        <v>0</v>
      </c>
      <c r="HW30" s="402"/>
      <c r="HX30" s="402"/>
      <c r="HY30" s="402"/>
      <c r="HZ30" s="402">
        <v>0</v>
      </c>
      <c r="IA30" s="402"/>
      <c r="IB30" s="402"/>
      <c r="IC30" s="402"/>
      <c r="ID30" s="402">
        <v>0</v>
      </c>
      <c r="IE30" s="402">
        <v>269.8</v>
      </c>
      <c r="IF30" s="402">
        <v>266.86241999999999</v>
      </c>
      <c r="IG30" s="402">
        <v>266.86241999999999</v>
      </c>
      <c r="IH30" s="402">
        <v>2.9375800000000254</v>
      </c>
      <c r="II30" s="402">
        <v>75.2</v>
      </c>
      <c r="IJ30" s="402">
        <v>69.971130000000002</v>
      </c>
      <c r="IK30" s="402">
        <v>69.971130000000002</v>
      </c>
      <c r="IL30" s="402">
        <v>5.2288700000000006</v>
      </c>
      <c r="IM30" s="402">
        <v>35.9</v>
      </c>
      <c r="IN30" s="402">
        <v>34.985570000000003</v>
      </c>
      <c r="IO30" s="402">
        <v>34.985570000000003</v>
      </c>
      <c r="IP30" s="402">
        <v>0.91442999999999586</v>
      </c>
      <c r="IQ30" s="402">
        <v>34</v>
      </c>
      <c r="IR30" s="402">
        <v>36.796999999999997</v>
      </c>
      <c r="IS30" s="402">
        <v>36.796999999999997</v>
      </c>
      <c r="IT30" s="402">
        <v>-2.796999999999997</v>
      </c>
      <c r="IU30" s="402">
        <v>63.3</v>
      </c>
      <c r="IV30" s="402">
        <v>59.45</v>
      </c>
      <c r="IW30" s="402">
        <v>59.45</v>
      </c>
      <c r="IX30" s="402">
        <v>3.8499999999999943</v>
      </c>
      <c r="IY30" s="402">
        <v>47.8</v>
      </c>
      <c r="IZ30" s="402">
        <v>55.6</v>
      </c>
      <c r="JA30" s="402">
        <v>55.6</v>
      </c>
      <c r="JB30" s="402">
        <v>-7.8000000000000043</v>
      </c>
      <c r="JC30" s="402">
        <v>9.6999999999999993</v>
      </c>
      <c r="JD30" s="402">
        <v>9.48</v>
      </c>
      <c r="JE30" s="402">
        <v>9.48</v>
      </c>
      <c r="JF30" s="402">
        <v>0.21999999999999886</v>
      </c>
      <c r="JG30" s="402">
        <v>9.5</v>
      </c>
      <c r="JH30" s="402">
        <v>2.41</v>
      </c>
      <c r="JI30" s="402">
        <v>2.41</v>
      </c>
      <c r="JJ30" s="402">
        <v>7.09</v>
      </c>
      <c r="JK30" s="402">
        <v>6.8</v>
      </c>
      <c r="JL30" s="402">
        <v>6.8787000000000003</v>
      </c>
      <c r="JM30" s="402">
        <v>6.8787000000000003</v>
      </c>
      <c r="JN30" s="402">
        <v>-7.8700000000000436E-2</v>
      </c>
      <c r="JO30" s="402">
        <v>11.3</v>
      </c>
      <c r="JP30" s="402">
        <v>15.021509999999999</v>
      </c>
      <c r="JQ30" s="402">
        <v>11.121</v>
      </c>
      <c r="JR30" s="402">
        <v>0.17900000000000027</v>
      </c>
      <c r="JS30" s="402">
        <v>53.8</v>
      </c>
      <c r="JT30" s="402">
        <v>49.660110000000003</v>
      </c>
      <c r="JU30" s="402">
        <v>66.501729999999995</v>
      </c>
      <c r="JV30" s="402">
        <v>-12.701729999999998</v>
      </c>
      <c r="JW30" s="402"/>
      <c r="JX30" s="402"/>
      <c r="JY30" s="402"/>
      <c r="JZ30" s="402">
        <v>0</v>
      </c>
      <c r="KA30" s="402"/>
      <c r="KB30" s="402"/>
      <c r="KC30" s="402"/>
      <c r="KD30" s="402">
        <v>0</v>
      </c>
      <c r="KE30" s="402"/>
      <c r="KF30" s="402"/>
      <c r="KG30" s="402"/>
      <c r="KH30" s="402">
        <v>0</v>
      </c>
      <c r="KI30" s="402"/>
      <c r="KJ30" s="402"/>
      <c r="KK30" s="402"/>
      <c r="KL30" s="402">
        <v>0</v>
      </c>
      <c r="KM30" s="402">
        <v>67.900000000000006</v>
      </c>
      <c r="KN30" s="402">
        <v>51.191470000000002</v>
      </c>
      <c r="KO30" s="402">
        <v>53.272260000000003</v>
      </c>
      <c r="KP30" s="402">
        <v>14.627740000000003</v>
      </c>
      <c r="KQ30" s="402"/>
      <c r="KR30" s="402"/>
      <c r="KS30" s="402"/>
      <c r="KT30" s="402">
        <v>0</v>
      </c>
      <c r="KU30" s="402">
        <v>183.8</v>
      </c>
      <c r="KV30" s="402">
        <v>194.44479000000001</v>
      </c>
      <c r="KW30" s="402">
        <v>194.44479000000001</v>
      </c>
      <c r="KX30" s="402">
        <v>-10.64479</v>
      </c>
      <c r="KY30" s="402">
        <v>199.2</v>
      </c>
      <c r="KZ30" s="402">
        <v>194.44479000000001</v>
      </c>
      <c r="LA30" s="402">
        <v>194.44479000000001</v>
      </c>
      <c r="LB30" s="402">
        <v>4.7552099999999768</v>
      </c>
      <c r="LC30" s="402">
        <v>204.9</v>
      </c>
      <c r="LD30" s="402">
        <v>194.44479000000001</v>
      </c>
      <c r="LE30" s="402">
        <v>194.44479000000001</v>
      </c>
      <c r="LF30" s="402">
        <v>10.455209999999994</v>
      </c>
      <c r="LG30" s="402">
        <v>295.2</v>
      </c>
      <c r="LH30" s="402">
        <v>291.66717999999997</v>
      </c>
      <c r="LI30" s="402">
        <v>291.66717999999997</v>
      </c>
      <c r="LJ30" s="402">
        <v>3.5328200000000152</v>
      </c>
      <c r="LK30" s="402">
        <v>204.9</v>
      </c>
      <c r="LL30" s="402">
        <v>209.70738</v>
      </c>
      <c r="LM30" s="402">
        <v>209.70738</v>
      </c>
      <c r="LN30" s="402">
        <v>-4.8073799999999949</v>
      </c>
      <c r="LO30" s="402">
        <v>107.5</v>
      </c>
      <c r="LP30" s="402">
        <v>104.85369</v>
      </c>
      <c r="LQ30" s="402">
        <v>104.85369</v>
      </c>
      <c r="LR30" s="402">
        <v>2.6463099999999997</v>
      </c>
      <c r="LS30" s="402">
        <v>138.69999999999999</v>
      </c>
      <c r="LT30" s="402">
        <v>187.10168999999999</v>
      </c>
      <c r="LU30" s="402">
        <v>118.95518</v>
      </c>
      <c r="LV30" s="402">
        <v>19.74481999999999</v>
      </c>
      <c r="LW30" s="402">
        <v>3</v>
      </c>
      <c r="LX30" s="402">
        <v>3.2402199999999999</v>
      </c>
      <c r="LY30" s="402">
        <v>3.2402199999999999</v>
      </c>
      <c r="LZ30" s="402">
        <v>-0.24021999999999988</v>
      </c>
      <c r="MA30" s="402">
        <v>177.3</v>
      </c>
      <c r="MB30" s="402">
        <v>170</v>
      </c>
      <c r="MC30" s="402">
        <v>185.73103</v>
      </c>
      <c r="MD30" s="402">
        <v>-8.4310299999999927</v>
      </c>
      <c r="ME30" s="402">
        <v>178.1</v>
      </c>
      <c r="MF30" s="402">
        <v>170</v>
      </c>
      <c r="MG30" s="402">
        <v>185.73103</v>
      </c>
      <c r="MH30" s="402">
        <v>-7.6310300000000097</v>
      </c>
      <c r="MI30" s="402">
        <v>187.3</v>
      </c>
      <c r="MJ30" s="402">
        <v>217.19309000000001</v>
      </c>
      <c r="MK30" s="402">
        <v>185.73103</v>
      </c>
      <c r="ML30" s="402">
        <v>1.5689700000000073</v>
      </c>
      <c r="MM30" s="402">
        <v>138.5</v>
      </c>
      <c r="MN30" s="402">
        <v>143.97817000000001</v>
      </c>
      <c r="MO30" s="402">
        <v>189.51328000000001</v>
      </c>
      <c r="MP30" s="402">
        <v>-51.013280000000009</v>
      </c>
      <c r="MQ30" s="402">
        <v>81.400000000000006</v>
      </c>
      <c r="MR30" s="402">
        <v>71.989080000000001</v>
      </c>
      <c r="MS30" s="402">
        <v>94.756640000000004</v>
      </c>
      <c r="MT30" s="402">
        <v>-13.356639999999999</v>
      </c>
      <c r="MU30" s="402"/>
      <c r="MV30" s="402"/>
      <c r="MW30" s="402"/>
      <c r="MX30" s="402">
        <v>0</v>
      </c>
      <c r="MY30" s="402"/>
      <c r="MZ30" s="402"/>
      <c r="NA30" s="402"/>
      <c r="NB30" s="402">
        <v>0</v>
      </c>
      <c r="NC30" s="402"/>
      <c r="ND30" s="402"/>
      <c r="NE30" s="402"/>
      <c r="NF30" s="402">
        <v>0</v>
      </c>
      <c r="NG30" s="402"/>
      <c r="NH30" s="402"/>
      <c r="NI30" s="402"/>
      <c r="NJ30" s="402">
        <v>0</v>
      </c>
      <c r="NK30" s="402"/>
      <c r="NL30" s="402"/>
      <c r="NM30" s="402"/>
      <c r="NN30" s="402">
        <v>0</v>
      </c>
      <c r="NO30" s="402"/>
      <c r="NP30" s="402"/>
      <c r="NQ30" s="402"/>
      <c r="NR30" s="402">
        <v>0</v>
      </c>
      <c r="NS30" s="402"/>
      <c r="NT30" s="402"/>
      <c r="NU30" s="402"/>
      <c r="NV30" s="402">
        <v>0</v>
      </c>
      <c r="NW30" s="402">
        <v>35.700000000000003</v>
      </c>
      <c r="NX30" s="402">
        <v>108.85923</v>
      </c>
      <c r="NY30" s="402">
        <v>112.04036000000001</v>
      </c>
      <c r="NZ30" s="402">
        <v>-76.340360000000004</v>
      </c>
      <c r="OA30" s="402">
        <v>20.5</v>
      </c>
      <c r="OB30" s="402">
        <v>0</v>
      </c>
      <c r="OC30" s="402">
        <v>85.482579999999999</v>
      </c>
      <c r="OD30" s="402">
        <v>-64.982579999999999</v>
      </c>
      <c r="OE30" s="402">
        <v>15.8</v>
      </c>
      <c r="OF30" s="402">
        <v>15.56043</v>
      </c>
      <c r="OG30" s="402">
        <v>15.91408</v>
      </c>
      <c r="OH30" s="402">
        <v>-0.11407999999999952</v>
      </c>
      <c r="OI30" s="402">
        <v>55.7</v>
      </c>
      <c r="OJ30" s="402">
        <v>60.427019999999999</v>
      </c>
      <c r="OK30" s="402">
        <v>60.427019999999999</v>
      </c>
      <c r="OL30" s="402">
        <v>-4.727019999999996</v>
      </c>
      <c r="OM30" s="402">
        <v>6.5</v>
      </c>
      <c r="ON30" s="402">
        <v>6.39</v>
      </c>
      <c r="OO30" s="402">
        <v>6.39</v>
      </c>
      <c r="OP30" s="402">
        <v>0.11000000000000032</v>
      </c>
      <c r="OQ30" s="402">
        <v>452.4</v>
      </c>
      <c r="OR30" s="402">
        <v>183.74388999999999</v>
      </c>
      <c r="OS30" s="402"/>
      <c r="OT30" s="402">
        <v>452.4</v>
      </c>
      <c r="OU30" s="402"/>
      <c r="OV30" s="402"/>
      <c r="OW30" s="402"/>
      <c r="OX30" s="402">
        <v>0</v>
      </c>
      <c r="OY30" s="402"/>
      <c r="OZ30" s="402"/>
      <c r="PA30" s="402"/>
      <c r="PB30" s="402">
        <v>0</v>
      </c>
      <c r="PC30" s="402">
        <v>29.2</v>
      </c>
      <c r="PD30" s="402">
        <v>30</v>
      </c>
      <c r="PE30" s="402">
        <v>30</v>
      </c>
      <c r="PF30" s="402">
        <v>-0.80000000000000071</v>
      </c>
      <c r="PG30" s="402"/>
      <c r="PH30" s="402"/>
      <c r="PI30" s="402"/>
      <c r="PJ30" s="402">
        <v>0</v>
      </c>
      <c r="PK30" s="402">
        <v>16</v>
      </c>
      <c r="PL30" s="402">
        <v>13</v>
      </c>
      <c r="PM30" s="402">
        <v>13</v>
      </c>
      <c r="PN30" s="402">
        <v>3</v>
      </c>
      <c r="PO30" s="402">
        <v>12.4</v>
      </c>
      <c r="PP30" s="402">
        <v>15</v>
      </c>
      <c r="PQ30" s="402">
        <v>15</v>
      </c>
      <c r="PR30" s="402">
        <v>-2.5999999999999996</v>
      </c>
      <c r="PS30" s="402">
        <v>3</v>
      </c>
      <c r="PT30" s="402">
        <v>2.7989999999999999</v>
      </c>
      <c r="PU30" s="402">
        <v>2.7989999999999999</v>
      </c>
      <c r="PV30" s="402">
        <v>0.20100000000000007</v>
      </c>
      <c r="PW30" s="402">
        <v>1.5</v>
      </c>
      <c r="PX30" s="402">
        <v>1.4</v>
      </c>
      <c r="PY30" s="402">
        <v>1.4</v>
      </c>
      <c r="PZ30" s="402">
        <v>0.10000000000000009</v>
      </c>
      <c r="QA30" s="402">
        <v>1.1000000000000001</v>
      </c>
      <c r="QB30" s="402">
        <v>1.2</v>
      </c>
      <c r="QC30" s="402">
        <v>1.2</v>
      </c>
      <c r="QD30" s="402">
        <v>-9.9999999999999867E-2</v>
      </c>
      <c r="QE30" s="402">
        <v>2</v>
      </c>
      <c r="QF30" s="402">
        <v>2.2000000000000002</v>
      </c>
      <c r="QG30" s="402">
        <v>2.2000000000000002</v>
      </c>
      <c r="QH30" s="402">
        <v>-0.20000000000000018</v>
      </c>
      <c r="QI30" s="402">
        <v>7</v>
      </c>
      <c r="QJ30" s="402">
        <v>7.2</v>
      </c>
      <c r="QK30" s="402">
        <v>7.2</v>
      </c>
      <c r="QL30" s="402">
        <v>-0.20000000000000018</v>
      </c>
      <c r="QM30" s="402">
        <v>11.5</v>
      </c>
      <c r="QN30" s="402">
        <v>11.143700000000001</v>
      </c>
      <c r="QO30" s="402">
        <v>11.143700000000001</v>
      </c>
      <c r="QP30" s="402">
        <v>0.35629999999999917</v>
      </c>
      <c r="QQ30" s="402">
        <v>7.4</v>
      </c>
      <c r="QR30" s="402">
        <v>8</v>
      </c>
      <c r="QS30" s="402">
        <v>8</v>
      </c>
      <c r="QT30" s="402">
        <v>-0.59999999999999964</v>
      </c>
      <c r="QU30" s="402">
        <v>9.6999999999999993</v>
      </c>
      <c r="QV30" s="402">
        <v>10.752689999999999</v>
      </c>
      <c r="QW30" s="402">
        <v>10.752689999999999</v>
      </c>
      <c r="QX30" s="402">
        <v>-1.0526900000000001</v>
      </c>
      <c r="QY30" s="402">
        <v>6</v>
      </c>
      <c r="QZ30" s="402">
        <v>6.4</v>
      </c>
      <c r="RA30" s="402">
        <v>6.4</v>
      </c>
      <c r="RB30" s="402">
        <v>-0.40000000000000036</v>
      </c>
      <c r="RC30" s="402">
        <v>18</v>
      </c>
      <c r="RD30" s="402">
        <v>16.617789999999999</v>
      </c>
      <c r="RE30" s="402">
        <v>16.617789999999999</v>
      </c>
      <c r="RF30" s="402">
        <v>1.3822100000000006</v>
      </c>
      <c r="RG30" s="402">
        <v>3.7</v>
      </c>
      <c r="RH30" s="402">
        <v>3.6</v>
      </c>
      <c r="RI30" s="402">
        <v>3.6</v>
      </c>
      <c r="RJ30" s="402">
        <v>0.10000000000000009</v>
      </c>
      <c r="RK30" s="402">
        <v>6.3</v>
      </c>
      <c r="RL30" s="402">
        <v>6</v>
      </c>
      <c r="RM30" s="402">
        <v>6</v>
      </c>
      <c r="RN30" s="402">
        <v>0.29999999999999982</v>
      </c>
      <c r="RO30" s="402">
        <v>3.1</v>
      </c>
      <c r="RP30" s="402">
        <v>2.8</v>
      </c>
      <c r="RQ30" s="402">
        <v>2.8</v>
      </c>
      <c r="RR30" s="402">
        <v>0.30000000000000027</v>
      </c>
      <c r="RS30" s="402">
        <v>1.4</v>
      </c>
      <c r="RT30" s="402">
        <v>1.5</v>
      </c>
      <c r="RU30" s="402">
        <v>1.5</v>
      </c>
      <c r="RV30" s="402">
        <v>-0.10000000000000009</v>
      </c>
      <c r="RW30" s="402">
        <v>3.5</v>
      </c>
      <c r="RX30" s="402">
        <v>5.6</v>
      </c>
      <c r="RY30" s="402">
        <v>5.6</v>
      </c>
      <c r="RZ30" s="402">
        <v>-2.0999999999999996</v>
      </c>
      <c r="SA30" s="402">
        <v>3.7</v>
      </c>
      <c r="SB30" s="402">
        <v>5</v>
      </c>
      <c r="SC30" s="402">
        <v>5</v>
      </c>
      <c r="SD30" s="402">
        <v>-1.2999999999999998</v>
      </c>
      <c r="SE30" s="402">
        <v>4.7</v>
      </c>
      <c r="SF30" s="402">
        <v>5.5</v>
      </c>
      <c r="SG30" s="402">
        <v>5.5</v>
      </c>
      <c r="SH30" s="402">
        <v>-0.79999999999999982</v>
      </c>
      <c r="SI30" s="402">
        <v>5</v>
      </c>
      <c r="SJ30" s="402">
        <v>5.7</v>
      </c>
      <c r="SK30" s="402">
        <v>5.7</v>
      </c>
      <c r="SL30" s="402">
        <v>-0.70000000000000018</v>
      </c>
      <c r="SM30" s="402">
        <v>3.5</v>
      </c>
      <c r="SN30" s="402">
        <v>3.5</v>
      </c>
      <c r="SO30" s="402">
        <v>3.5</v>
      </c>
      <c r="SP30" s="402">
        <v>0</v>
      </c>
      <c r="SQ30" s="402">
        <v>2.5</v>
      </c>
      <c r="SR30" s="402">
        <v>2.5</v>
      </c>
      <c r="SS30" s="402">
        <v>2.5</v>
      </c>
      <c r="ST30" s="402">
        <v>0</v>
      </c>
      <c r="SU30" s="402">
        <v>10.4</v>
      </c>
      <c r="SV30" s="402">
        <v>10</v>
      </c>
      <c r="SW30" s="402">
        <v>10</v>
      </c>
      <c r="SX30" s="402">
        <v>0.40000000000000036</v>
      </c>
      <c r="SY30" s="402">
        <v>19.7</v>
      </c>
      <c r="SZ30" s="402">
        <v>12.218959999999999</v>
      </c>
      <c r="TA30" s="402">
        <v>12.218959999999999</v>
      </c>
      <c r="TB30" s="402">
        <v>7.4810400000000001</v>
      </c>
      <c r="TC30" s="402">
        <v>16.899999999999999</v>
      </c>
      <c r="TD30" s="402">
        <v>16.813289999999999</v>
      </c>
      <c r="TE30" s="402">
        <v>16.813289999999999</v>
      </c>
      <c r="TF30" s="402">
        <v>8.6710000000000065E-2</v>
      </c>
      <c r="TG30" s="402">
        <v>20.5</v>
      </c>
      <c r="TH30" s="402">
        <v>19.550339999999998</v>
      </c>
      <c r="TI30" s="402">
        <v>19.550339999999998</v>
      </c>
      <c r="TJ30" s="402">
        <v>0.9496600000000015</v>
      </c>
      <c r="TK30" s="402">
        <v>44.3</v>
      </c>
      <c r="TL30" s="402">
        <v>37.57996</v>
      </c>
      <c r="TM30" s="402">
        <v>37.57996</v>
      </c>
      <c r="TN30" s="402">
        <v>6.7200399999999973</v>
      </c>
      <c r="TO30" s="402">
        <v>7.5</v>
      </c>
      <c r="TP30" s="402">
        <v>0</v>
      </c>
      <c r="TQ30" s="402">
        <v>19.908080000000002</v>
      </c>
      <c r="TR30" s="402">
        <v>-12.408080000000002</v>
      </c>
      <c r="TS30" s="402">
        <v>8.0500000000000007</v>
      </c>
      <c r="TT30" s="402">
        <v>8.33</v>
      </c>
      <c r="TU30" s="402">
        <v>8.33</v>
      </c>
      <c r="TV30" s="402">
        <v>-0.27999999999999936</v>
      </c>
      <c r="TW30" s="402">
        <v>9.6999999999999993</v>
      </c>
      <c r="TX30" s="402">
        <v>9.6</v>
      </c>
      <c r="TY30" s="402">
        <v>9.6</v>
      </c>
      <c r="TZ30" s="402">
        <v>9.9999999999999645E-2</v>
      </c>
      <c r="UA30" s="402">
        <v>13.6</v>
      </c>
      <c r="UB30" s="402">
        <v>10.752689999999999</v>
      </c>
      <c r="UC30" s="402">
        <v>10.752689999999999</v>
      </c>
      <c r="UD30" s="402">
        <v>2.8473100000000002</v>
      </c>
      <c r="UE30" s="402">
        <v>15.4</v>
      </c>
      <c r="UF30" s="402">
        <v>15.640269999999999</v>
      </c>
      <c r="UG30" s="402">
        <v>15.640269999999999</v>
      </c>
      <c r="UH30" s="402">
        <v>-0.24026999999999887</v>
      </c>
      <c r="UI30" s="402">
        <v>4.7</v>
      </c>
      <c r="UJ30" s="402">
        <v>7</v>
      </c>
      <c r="UK30" s="402">
        <v>7</v>
      </c>
      <c r="UL30" s="402">
        <v>-2.2999999999999998</v>
      </c>
      <c r="UM30" s="402">
        <v>10.7</v>
      </c>
      <c r="UN30" s="402">
        <v>9</v>
      </c>
      <c r="UO30" s="402">
        <v>9</v>
      </c>
      <c r="UP30" s="402">
        <v>1.6999999999999993</v>
      </c>
      <c r="UQ30" s="402">
        <v>0.7</v>
      </c>
      <c r="UR30" s="402">
        <v>0.54</v>
      </c>
      <c r="US30" s="402">
        <v>0.54</v>
      </c>
      <c r="UT30" s="402">
        <v>0.15999999999999992</v>
      </c>
      <c r="UU30" s="402">
        <v>1.2</v>
      </c>
      <c r="UV30" s="402">
        <v>1.05</v>
      </c>
      <c r="UW30" s="402">
        <v>1.05</v>
      </c>
      <c r="UX30" s="402">
        <v>0.14999999999999991</v>
      </c>
      <c r="UY30" s="402">
        <v>15.1</v>
      </c>
      <c r="UZ30" s="402">
        <v>18.324000000000002</v>
      </c>
      <c r="VA30" s="402">
        <v>18.324000000000002</v>
      </c>
      <c r="VB30" s="402">
        <v>-3.224000000000002</v>
      </c>
      <c r="VC30" s="402">
        <v>14.9</v>
      </c>
      <c r="VD30" s="402">
        <v>17.36</v>
      </c>
      <c r="VE30" s="402">
        <v>17.36</v>
      </c>
      <c r="VF30" s="402">
        <v>-2.4599999999999991</v>
      </c>
      <c r="VG30" s="402">
        <v>19.899999999999999</v>
      </c>
      <c r="VH30" s="402">
        <v>19.817</v>
      </c>
      <c r="VI30" s="402">
        <v>19.817</v>
      </c>
      <c r="VJ30" s="402">
        <v>8.2999999999998408E-2</v>
      </c>
      <c r="VK30" s="402">
        <v>16.399999999999999</v>
      </c>
      <c r="VL30" s="402">
        <v>18.422000000000001</v>
      </c>
      <c r="VM30" s="402">
        <v>18.422000000000001</v>
      </c>
      <c r="VN30" s="402">
        <v>-2.022000000000002</v>
      </c>
      <c r="VO30" s="402">
        <v>13.9</v>
      </c>
      <c r="VP30" s="402">
        <v>14.632999999999999</v>
      </c>
      <c r="VQ30" s="402">
        <v>14.632999999999999</v>
      </c>
      <c r="VR30" s="402">
        <v>-0.73299999999999876</v>
      </c>
      <c r="VS30" s="402">
        <v>1.1000000000000001</v>
      </c>
      <c r="VT30" s="402">
        <v>0.93</v>
      </c>
      <c r="VU30" s="402">
        <v>0.93</v>
      </c>
      <c r="VV30" s="402">
        <v>0.17000000000000004</v>
      </c>
      <c r="VW30" s="402">
        <v>12.5</v>
      </c>
      <c r="VX30" s="402">
        <v>14.727</v>
      </c>
      <c r="VY30" s="402">
        <v>14.727</v>
      </c>
      <c r="VZ30" s="402">
        <v>-2.2270000000000003</v>
      </c>
      <c r="WA30" s="402">
        <v>37.9</v>
      </c>
      <c r="WB30" s="402">
        <v>56.26</v>
      </c>
      <c r="WC30" s="402">
        <v>44.948</v>
      </c>
      <c r="WD30" s="402">
        <v>-7.0480000000000018</v>
      </c>
      <c r="WE30" s="402">
        <v>12.8</v>
      </c>
      <c r="WF30" s="402"/>
      <c r="WG30" s="402">
        <v>13.074999999999999</v>
      </c>
      <c r="WH30" s="402">
        <v>-0.27499999999999858</v>
      </c>
      <c r="WI30" s="402">
        <v>15.1</v>
      </c>
      <c r="WJ30" s="402"/>
      <c r="WK30" s="402">
        <v>15.484999999999999</v>
      </c>
      <c r="WL30" s="402">
        <v>-0.38499999999999979</v>
      </c>
      <c r="WM30" s="402">
        <v>10.5</v>
      </c>
      <c r="WN30" s="402">
        <v>12.108000000000001</v>
      </c>
      <c r="WO30" s="402">
        <v>12.108000000000001</v>
      </c>
      <c r="WP30" s="402">
        <v>-1.6080000000000005</v>
      </c>
      <c r="WQ30" s="402">
        <v>28.7</v>
      </c>
      <c r="WR30" s="402"/>
      <c r="WS30" s="402">
        <v>26.132999999999999</v>
      </c>
      <c r="WT30" s="402">
        <v>2.5670000000000002</v>
      </c>
      <c r="XB30" s="406">
        <v>0.39583333333333331</v>
      </c>
      <c r="XC30" s="402">
        <v>7104.4379999999992</v>
      </c>
      <c r="XD30" s="402">
        <v>7105.6653099999994</v>
      </c>
      <c r="XE30" s="402">
        <v>-1.227310000000216</v>
      </c>
      <c r="XF30" s="402">
        <v>7104.4379999999974</v>
      </c>
      <c r="XG30" s="402">
        <v>7105.6653099999994</v>
      </c>
      <c r="XH30" s="402">
        <v>-1.2273100000020349</v>
      </c>
      <c r="XI30" s="379">
        <f t="shared" si="0"/>
        <v>0.39583333333333331</v>
      </c>
    </row>
    <row r="31" spans="2:633" ht="15" customHeight="1" x14ac:dyDescent="0.2">
      <c r="B31" s="71">
        <v>0.41666666666666669</v>
      </c>
      <c r="C31" s="402">
        <v>545.9</v>
      </c>
      <c r="D31" s="402">
        <v>606.06573000000003</v>
      </c>
      <c r="E31" s="402">
        <v>606.06573000000003</v>
      </c>
      <c r="F31" s="402">
        <v>-60.165730000000053</v>
      </c>
      <c r="G31" s="402">
        <v>181.1</v>
      </c>
      <c r="H31" s="402">
        <v>193.12809999999999</v>
      </c>
      <c r="I31" s="402">
        <v>193.12809999999999</v>
      </c>
      <c r="J31" s="402">
        <v>-12.028099999999995</v>
      </c>
      <c r="K31" s="402"/>
      <c r="L31" s="402"/>
      <c r="M31" s="402"/>
      <c r="N31" s="402">
        <v>0</v>
      </c>
      <c r="O31" s="402">
        <v>112.9</v>
      </c>
      <c r="P31" s="402">
        <v>110</v>
      </c>
      <c r="Q31" s="402">
        <v>110</v>
      </c>
      <c r="R31" s="402">
        <v>2.9000000000000057</v>
      </c>
      <c r="S31" s="402">
        <v>66.7</v>
      </c>
      <c r="T31" s="402">
        <v>69.509810000000002</v>
      </c>
      <c r="U31" s="402">
        <v>85.675139999999999</v>
      </c>
      <c r="V31" s="402">
        <v>-18.975139999999996</v>
      </c>
      <c r="W31" s="402">
        <v>69.7</v>
      </c>
      <c r="X31" s="402">
        <v>65.214849999999998</v>
      </c>
      <c r="Y31" s="402">
        <v>71.598470000000006</v>
      </c>
      <c r="Z31" s="402">
        <v>-1.8984700000000032</v>
      </c>
      <c r="AA31" s="402">
        <v>63.5</v>
      </c>
      <c r="AB31" s="402">
        <v>66.805430000000001</v>
      </c>
      <c r="AC31" s="402">
        <v>67.593350000000001</v>
      </c>
      <c r="AD31" s="402">
        <v>-4.0933500000000009</v>
      </c>
      <c r="AE31" s="402">
        <v>28.3</v>
      </c>
      <c r="AF31" s="402">
        <v>27.173410000000001</v>
      </c>
      <c r="AG31" s="402">
        <v>29.833310000000001</v>
      </c>
      <c r="AH31" s="402">
        <v>-1.5333100000000002</v>
      </c>
      <c r="AI31" s="402">
        <v>0.6</v>
      </c>
      <c r="AJ31" s="402">
        <v>0.6</v>
      </c>
      <c r="AK31" s="402">
        <v>0.6</v>
      </c>
      <c r="AL31" s="402">
        <v>0</v>
      </c>
      <c r="AM31" s="402"/>
      <c r="AN31" s="402"/>
      <c r="AO31" s="402"/>
      <c r="AP31" s="402">
        <v>0</v>
      </c>
      <c r="AQ31" s="402"/>
      <c r="AR31" s="402"/>
      <c r="AS31" s="402">
        <v>0</v>
      </c>
      <c r="AT31" s="402">
        <v>0</v>
      </c>
      <c r="AU31" s="402"/>
      <c r="AV31" s="402"/>
      <c r="AW31" s="402"/>
      <c r="AX31" s="402">
        <v>0</v>
      </c>
      <c r="AY31" s="402"/>
      <c r="AZ31" s="402"/>
      <c r="BA31" s="402"/>
      <c r="BB31" s="402">
        <v>0</v>
      </c>
      <c r="BC31" s="402">
        <v>144.19999999999999</v>
      </c>
      <c r="BD31" s="402">
        <v>149.11167</v>
      </c>
      <c r="BE31" s="402">
        <v>158.72166999999999</v>
      </c>
      <c r="BF31" s="402">
        <v>-14.52167</v>
      </c>
      <c r="BG31" s="402">
        <v>147</v>
      </c>
      <c r="BH31" s="402">
        <v>149.11167</v>
      </c>
      <c r="BI31" s="402">
        <v>158.72166999999999</v>
      </c>
      <c r="BJ31" s="402">
        <v>-11.721669999999989</v>
      </c>
      <c r="BK31" s="402">
        <v>148.69999999999999</v>
      </c>
      <c r="BL31" s="402">
        <v>149.11167</v>
      </c>
      <c r="BM31" s="402">
        <v>158.72166999999999</v>
      </c>
      <c r="BN31" s="402">
        <v>-10.02167</v>
      </c>
      <c r="BO31" s="402">
        <v>98</v>
      </c>
      <c r="BP31" s="402">
        <v>143</v>
      </c>
      <c r="BQ31" s="402">
        <v>143</v>
      </c>
      <c r="BR31" s="402">
        <v>-45</v>
      </c>
      <c r="BS31" s="402">
        <v>83.5</v>
      </c>
      <c r="BT31" s="402">
        <v>109.03400000000001</v>
      </c>
      <c r="BU31" s="402">
        <v>109.03400000000001</v>
      </c>
      <c r="BV31" s="402">
        <v>-25.534000000000006</v>
      </c>
      <c r="BW31" s="402">
        <v>48.3</v>
      </c>
      <c r="BX31" s="402">
        <v>90.3</v>
      </c>
      <c r="BY31" s="402">
        <v>18</v>
      </c>
      <c r="BZ31" s="402">
        <v>30.299999999999997</v>
      </c>
      <c r="CA31" s="402">
        <v>71.8</v>
      </c>
      <c r="CB31" s="402">
        <v>73.019549999999995</v>
      </c>
      <c r="CC31" s="402">
        <v>73.019549999999995</v>
      </c>
      <c r="CD31" s="402">
        <v>-1.2195499999999981</v>
      </c>
      <c r="CE31" s="402">
        <v>25.6</v>
      </c>
      <c r="CF31" s="402">
        <v>16.95936</v>
      </c>
      <c r="CG31" s="402">
        <v>16.95936</v>
      </c>
      <c r="CH31" s="402">
        <v>8.6406400000000012</v>
      </c>
      <c r="CI31" s="402">
        <v>84.182000000000002</v>
      </c>
      <c r="CJ31" s="402">
        <v>85</v>
      </c>
      <c r="CK31" s="402">
        <v>97.694680000000005</v>
      </c>
      <c r="CL31" s="402">
        <v>-13.512680000000003</v>
      </c>
      <c r="CM31" s="402">
        <v>105.071</v>
      </c>
      <c r="CN31" s="402">
        <v>98</v>
      </c>
      <c r="CO31" s="402">
        <v>98</v>
      </c>
      <c r="CP31" s="402">
        <v>7.070999999999998</v>
      </c>
      <c r="CQ31" s="402">
        <v>15.773999999999999</v>
      </c>
      <c r="CR31" s="402">
        <v>16</v>
      </c>
      <c r="CS31" s="402">
        <v>16</v>
      </c>
      <c r="CT31" s="402">
        <v>-0.22600000000000087</v>
      </c>
      <c r="CU31" s="402">
        <v>8.1</v>
      </c>
      <c r="CV31" s="402">
        <v>3.8533499999999998</v>
      </c>
      <c r="CW31" s="402">
        <v>3.8533499999999998</v>
      </c>
      <c r="CX31" s="402">
        <v>4.2466499999999998</v>
      </c>
      <c r="CY31" s="402"/>
      <c r="CZ31" s="402">
        <v>4.1034499999999996</v>
      </c>
      <c r="DA31" s="402">
        <v>4.1034499999999996</v>
      </c>
      <c r="DB31" s="402">
        <v>-4.1034499999999996</v>
      </c>
      <c r="DC31" s="402">
        <v>42.74</v>
      </c>
      <c r="DD31" s="402">
        <v>43.80059</v>
      </c>
      <c r="DE31" s="402">
        <v>43.80059</v>
      </c>
      <c r="DF31" s="402">
        <v>-1.0605899999999977</v>
      </c>
      <c r="DG31" s="402">
        <v>3.234</v>
      </c>
      <c r="DH31" s="402">
        <v>3.2822300000000002</v>
      </c>
      <c r="DI31" s="402">
        <v>3.2822300000000002</v>
      </c>
      <c r="DJ31" s="402">
        <v>-4.8230000000000217E-2</v>
      </c>
      <c r="DK31" s="402">
        <v>3.5950000000000002</v>
      </c>
      <c r="DL31" s="402">
        <v>3.0992700000000002</v>
      </c>
      <c r="DM31" s="402">
        <v>3.0992700000000002</v>
      </c>
      <c r="DN31" s="402">
        <v>0.49573</v>
      </c>
      <c r="DO31" s="402"/>
      <c r="DP31" s="402"/>
      <c r="DQ31" s="402"/>
      <c r="DR31" s="402">
        <v>0</v>
      </c>
      <c r="DS31" s="402"/>
      <c r="DT31" s="402"/>
      <c r="DU31" s="402"/>
      <c r="DV31" s="402">
        <v>0</v>
      </c>
      <c r="DW31" s="402"/>
      <c r="DX31" s="402"/>
      <c r="DY31" s="402"/>
      <c r="DZ31" s="402">
        <v>0</v>
      </c>
      <c r="EA31" s="402"/>
      <c r="EB31" s="402"/>
      <c r="EC31" s="402"/>
      <c r="ED31" s="402">
        <v>0</v>
      </c>
      <c r="EE31" s="402"/>
      <c r="EF31" s="402"/>
      <c r="EG31" s="402"/>
      <c r="EH31" s="402">
        <v>0</v>
      </c>
      <c r="EI31" s="402"/>
      <c r="EJ31" s="402"/>
      <c r="EK31" s="402"/>
      <c r="EL31" s="402">
        <v>0</v>
      </c>
      <c r="EM31" s="402">
        <v>70.599999999999994</v>
      </c>
      <c r="EN31" s="402">
        <v>40</v>
      </c>
      <c r="EO31" s="402">
        <v>85</v>
      </c>
      <c r="EP31" s="402">
        <v>-14.400000000000006</v>
      </c>
      <c r="EQ31" s="402"/>
      <c r="ER31" s="402"/>
      <c r="ES31" s="402"/>
      <c r="ET31" s="402">
        <v>0</v>
      </c>
      <c r="EU31" s="402">
        <v>32.4</v>
      </c>
      <c r="EV31" s="402">
        <v>73.753339999999994</v>
      </c>
      <c r="EW31" s="402">
        <v>77.948049999999995</v>
      </c>
      <c r="EX31" s="402">
        <v>-45.548049999999996</v>
      </c>
      <c r="EY31" s="402">
        <v>180.5</v>
      </c>
      <c r="EZ31" s="402">
        <v>220.08481</v>
      </c>
      <c r="FA31" s="402">
        <v>202.13354000000001</v>
      </c>
      <c r="FB31" s="402">
        <v>-21.633540000000011</v>
      </c>
      <c r="FC31" s="402">
        <v>10</v>
      </c>
      <c r="FD31" s="402">
        <v>8</v>
      </c>
      <c r="FE31" s="402">
        <v>8</v>
      </c>
      <c r="FF31" s="402">
        <v>2</v>
      </c>
      <c r="FG31" s="402">
        <v>2.6</v>
      </c>
      <c r="FH31" s="402">
        <v>5.3970799999999999</v>
      </c>
      <c r="FI31" s="402">
        <v>5.67</v>
      </c>
      <c r="FJ31" s="402">
        <v>-3.07</v>
      </c>
      <c r="FK31" s="402"/>
      <c r="FL31" s="402"/>
      <c r="FM31" s="402">
        <v>0</v>
      </c>
      <c r="FN31" s="402">
        <v>0</v>
      </c>
      <c r="FO31" s="402">
        <v>0</v>
      </c>
      <c r="FP31" s="402">
        <v>0</v>
      </c>
      <c r="FQ31" s="402">
        <v>0</v>
      </c>
      <c r="FR31" s="402">
        <v>0</v>
      </c>
      <c r="FS31" s="402">
        <v>105.7</v>
      </c>
      <c r="FT31" s="402">
        <v>110.41591</v>
      </c>
      <c r="FU31" s="402">
        <v>110.41591</v>
      </c>
      <c r="FV31" s="402">
        <v>-4.7159099999999938</v>
      </c>
      <c r="FW31" s="402">
        <v>6.5</v>
      </c>
      <c r="FX31" s="402">
        <v>3.8466300000000002</v>
      </c>
      <c r="FY31" s="402">
        <v>3.8466300000000002</v>
      </c>
      <c r="FZ31" s="402">
        <v>2.6533699999999998</v>
      </c>
      <c r="GA31" s="402"/>
      <c r="GB31" s="402"/>
      <c r="GC31" s="402"/>
      <c r="GD31" s="402">
        <v>0</v>
      </c>
      <c r="GE31" s="402">
        <v>0</v>
      </c>
      <c r="GF31" s="402">
        <v>0</v>
      </c>
      <c r="GG31" s="402">
        <v>21.477250000000002</v>
      </c>
      <c r="GH31" s="402">
        <v>-21.477250000000002</v>
      </c>
      <c r="GI31" s="402">
        <v>99.8</v>
      </c>
      <c r="GJ31" s="402">
        <v>100</v>
      </c>
      <c r="GK31" s="402">
        <v>133.61748</v>
      </c>
      <c r="GL31" s="402">
        <v>-33.817480000000003</v>
      </c>
      <c r="GM31" s="402"/>
      <c r="GN31" s="402"/>
      <c r="GO31" s="402"/>
      <c r="GP31" s="402">
        <v>0</v>
      </c>
      <c r="GQ31" s="402"/>
      <c r="GR31" s="402"/>
      <c r="GS31" s="402"/>
      <c r="GT31" s="402">
        <v>0</v>
      </c>
      <c r="GU31" s="402"/>
      <c r="GV31" s="402"/>
      <c r="GW31" s="402"/>
      <c r="GX31" s="402">
        <v>0</v>
      </c>
      <c r="GY31" s="402"/>
      <c r="GZ31" s="402"/>
      <c r="HA31" s="402"/>
      <c r="HB31" s="402">
        <v>0</v>
      </c>
      <c r="HC31" s="402"/>
      <c r="HD31" s="402"/>
      <c r="HE31" s="402"/>
      <c r="HF31" s="402">
        <v>0</v>
      </c>
      <c r="HG31" s="402">
        <v>170.9</v>
      </c>
      <c r="HH31" s="402">
        <v>177.09419</v>
      </c>
      <c r="HI31" s="402">
        <v>177.09419</v>
      </c>
      <c r="HJ31" s="402">
        <v>-6.1941899999999919</v>
      </c>
      <c r="HK31" s="402">
        <v>169.7</v>
      </c>
      <c r="HL31" s="402">
        <v>177.09419</v>
      </c>
      <c r="HM31" s="402">
        <v>177.09419</v>
      </c>
      <c r="HN31" s="402">
        <v>-7.3941900000000089</v>
      </c>
      <c r="HO31" s="402">
        <v>187.9</v>
      </c>
      <c r="HP31" s="402">
        <v>177.09419</v>
      </c>
      <c r="HQ31" s="402">
        <v>177.09419</v>
      </c>
      <c r="HR31" s="402">
        <v>10.805810000000008</v>
      </c>
      <c r="HS31" s="402"/>
      <c r="HT31" s="402"/>
      <c r="HU31" s="402"/>
      <c r="HV31" s="402">
        <v>0</v>
      </c>
      <c r="HW31" s="402"/>
      <c r="HX31" s="402"/>
      <c r="HY31" s="402"/>
      <c r="HZ31" s="402">
        <v>0</v>
      </c>
      <c r="IA31" s="402"/>
      <c r="IB31" s="402"/>
      <c r="IC31" s="402"/>
      <c r="ID31" s="402">
        <v>0</v>
      </c>
      <c r="IE31" s="402">
        <v>269.3</v>
      </c>
      <c r="IF31" s="402">
        <v>265.64127999999999</v>
      </c>
      <c r="IG31" s="402">
        <v>265.64127999999999</v>
      </c>
      <c r="IH31" s="402">
        <v>3.6587200000000166</v>
      </c>
      <c r="II31" s="402">
        <v>74.5</v>
      </c>
      <c r="IJ31" s="402">
        <v>69.971130000000002</v>
      </c>
      <c r="IK31" s="402">
        <v>69.971130000000002</v>
      </c>
      <c r="IL31" s="402">
        <v>4.5288699999999977</v>
      </c>
      <c r="IM31" s="402">
        <v>36</v>
      </c>
      <c r="IN31" s="402">
        <v>34.985570000000003</v>
      </c>
      <c r="IO31" s="402">
        <v>34.985570000000003</v>
      </c>
      <c r="IP31" s="402">
        <v>1.0144299999999973</v>
      </c>
      <c r="IQ31" s="402">
        <v>38.1</v>
      </c>
      <c r="IR31" s="402">
        <v>37.630000000000003</v>
      </c>
      <c r="IS31" s="402">
        <v>37.630000000000003</v>
      </c>
      <c r="IT31" s="402">
        <v>0.46999999999999886</v>
      </c>
      <c r="IU31" s="402">
        <v>71.7</v>
      </c>
      <c r="IV31" s="402">
        <v>59.45</v>
      </c>
      <c r="IW31" s="402">
        <v>59.45</v>
      </c>
      <c r="IX31" s="402">
        <v>12.25</v>
      </c>
      <c r="IY31" s="402">
        <v>44.5</v>
      </c>
      <c r="IZ31" s="402">
        <v>55.6</v>
      </c>
      <c r="JA31" s="402">
        <v>55.6</v>
      </c>
      <c r="JB31" s="402">
        <v>-11.100000000000001</v>
      </c>
      <c r="JC31" s="402">
        <v>8.9</v>
      </c>
      <c r="JD31" s="402">
        <v>9.48</v>
      </c>
      <c r="JE31" s="402">
        <v>9.48</v>
      </c>
      <c r="JF31" s="402">
        <v>-0.58000000000000007</v>
      </c>
      <c r="JG31" s="402">
        <v>9.4</v>
      </c>
      <c r="JH31" s="402">
        <v>2.41</v>
      </c>
      <c r="JI31" s="402">
        <v>2.41</v>
      </c>
      <c r="JJ31" s="402">
        <v>6.99</v>
      </c>
      <c r="JK31" s="402">
        <v>6.9</v>
      </c>
      <c r="JL31" s="402">
        <v>6.8787000000000003</v>
      </c>
      <c r="JM31" s="402">
        <v>6.8787000000000003</v>
      </c>
      <c r="JN31" s="402">
        <v>2.1300000000000097E-2</v>
      </c>
      <c r="JO31" s="402">
        <v>11.3</v>
      </c>
      <c r="JP31" s="402">
        <v>15.021509999999999</v>
      </c>
      <c r="JQ31" s="402">
        <v>8.1736000000000004</v>
      </c>
      <c r="JR31" s="402">
        <v>3.1264000000000003</v>
      </c>
      <c r="JS31" s="402">
        <v>54.5</v>
      </c>
      <c r="JT31" s="402">
        <v>48.432630000000003</v>
      </c>
      <c r="JU31" s="402">
        <v>61.171970000000002</v>
      </c>
      <c r="JV31" s="402">
        <v>-6.6719700000000017</v>
      </c>
      <c r="JW31" s="402"/>
      <c r="JX31" s="402"/>
      <c r="JY31" s="402"/>
      <c r="JZ31" s="402">
        <v>0</v>
      </c>
      <c r="KA31" s="402"/>
      <c r="KB31" s="402"/>
      <c r="KC31" s="402"/>
      <c r="KD31" s="402">
        <v>0</v>
      </c>
      <c r="KE31" s="402"/>
      <c r="KF31" s="402"/>
      <c r="KG31" s="402"/>
      <c r="KH31" s="402">
        <v>0</v>
      </c>
      <c r="KI31" s="402"/>
      <c r="KJ31" s="402"/>
      <c r="KK31" s="402"/>
      <c r="KL31" s="402">
        <v>0</v>
      </c>
      <c r="KM31" s="402">
        <v>69.7</v>
      </c>
      <c r="KN31" s="402">
        <v>51.991959999999999</v>
      </c>
      <c r="KO31" s="402">
        <v>53.08184</v>
      </c>
      <c r="KP31" s="402">
        <v>16.618160000000003</v>
      </c>
      <c r="KQ31" s="402"/>
      <c r="KR31" s="402"/>
      <c r="KS31" s="402"/>
      <c r="KT31" s="402">
        <v>0</v>
      </c>
      <c r="KU31" s="402">
        <v>181.8</v>
      </c>
      <c r="KV31" s="402">
        <v>194.44479000000001</v>
      </c>
      <c r="KW31" s="402">
        <v>194.44479000000001</v>
      </c>
      <c r="KX31" s="402">
        <v>-12.64479</v>
      </c>
      <c r="KY31" s="402">
        <v>196.2</v>
      </c>
      <c r="KZ31" s="402">
        <v>194.44479000000001</v>
      </c>
      <c r="LA31" s="402">
        <v>194.44479000000001</v>
      </c>
      <c r="LB31" s="402">
        <v>1.7552099999999768</v>
      </c>
      <c r="LC31" s="402">
        <v>202.4</v>
      </c>
      <c r="LD31" s="402">
        <v>194.44479000000001</v>
      </c>
      <c r="LE31" s="402">
        <v>194.44479000000001</v>
      </c>
      <c r="LF31" s="402">
        <v>7.9552099999999939</v>
      </c>
      <c r="LG31" s="402">
        <v>292.60000000000002</v>
      </c>
      <c r="LH31" s="402">
        <v>291.66717999999997</v>
      </c>
      <c r="LI31" s="402">
        <v>291.66717999999997</v>
      </c>
      <c r="LJ31" s="402">
        <v>0.93282000000004928</v>
      </c>
      <c r="LK31" s="402">
        <v>205.6</v>
      </c>
      <c r="LL31" s="402">
        <v>209.70738</v>
      </c>
      <c r="LM31" s="402">
        <v>209.70738</v>
      </c>
      <c r="LN31" s="402">
        <v>-4.1073800000000062</v>
      </c>
      <c r="LO31" s="402">
        <v>106.6</v>
      </c>
      <c r="LP31" s="402">
        <v>104.85369</v>
      </c>
      <c r="LQ31" s="402">
        <v>104.85369</v>
      </c>
      <c r="LR31" s="402">
        <v>1.746309999999994</v>
      </c>
      <c r="LS31" s="402">
        <v>144.6</v>
      </c>
      <c r="LT31" s="402">
        <v>176.82616999999999</v>
      </c>
      <c r="LU31" s="402">
        <v>179.91929999999999</v>
      </c>
      <c r="LV31" s="402">
        <v>-35.319299999999998</v>
      </c>
      <c r="LW31" s="402">
        <v>3.2</v>
      </c>
      <c r="LX31" s="402">
        <v>3.2402199999999999</v>
      </c>
      <c r="LY31" s="402">
        <v>3.2402199999999999</v>
      </c>
      <c r="LZ31" s="402">
        <v>-4.02199999999997E-2</v>
      </c>
      <c r="MA31" s="402">
        <v>182</v>
      </c>
      <c r="MB31" s="402">
        <v>170</v>
      </c>
      <c r="MC31" s="402">
        <v>185.73103</v>
      </c>
      <c r="MD31" s="402">
        <v>-3.7310300000000041</v>
      </c>
      <c r="ME31" s="402">
        <v>182.4</v>
      </c>
      <c r="MF31" s="402">
        <v>170</v>
      </c>
      <c r="MG31" s="402">
        <v>185.73103</v>
      </c>
      <c r="MH31" s="402">
        <v>-3.3310299999999984</v>
      </c>
      <c r="MI31" s="402">
        <v>185.9</v>
      </c>
      <c r="MJ31" s="402">
        <v>217.19309000000001</v>
      </c>
      <c r="MK31" s="402">
        <v>185.73103</v>
      </c>
      <c r="ML31" s="402">
        <v>0.16897000000000162</v>
      </c>
      <c r="MM31" s="402">
        <v>135.9</v>
      </c>
      <c r="MN31" s="402">
        <v>143.97817000000001</v>
      </c>
      <c r="MO31" s="402">
        <v>189.51328000000001</v>
      </c>
      <c r="MP31" s="402">
        <v>-53.613280000000003</v>
      </c>
      <c r="MQ31" s="402">
        <v>80</v>
      </c>
      <c r="MR31" s="402">
        <v>71.989080000000001</v>
      </c>
      <c r="MS31" s="402">
        <v>94.756640000000004</v>
      </c>
      <c r="MT31" s="402">
        <v>-14.756640000000004</v>
      </c>
      <c r="MU31" s="402"/>
      <c r="MV31" s="402"/>
      <c r="MW31" s="402"/>
      <c r="MX31" s="402">
        <v>0</v>
      </c>
      <c r="MY31" s="402"/>
      <c r="MZ31" s="402"/>
      <c r="NA31" s="402"/>
      <c r="NB31" s="402">
        <v>0</v>
      </c>
      <c r="NC31" s="402"/>
      <c r="ND31" s="402"/>
      <c r="NE31" s="402"/>
      <c r="NF31" s="402">
        <v>0</v>
      </c>
      <c r="NG31" s="402"/>
      <c r="NH31" s="402"/>
      <c r="NI31" s="402"/>
      <c r="NJ31" s="402">
        <v>0</v>
      </c>
      <c r="NK31" s="402"/>
      <c r="NL31" s="402"/>
      <c r="NM31" s="402"/>
      <c r="NN31" s="402">
        <v>0</v>
      </c>
      <c r="NO31" s="402"/>
      <c r="NP31" s="402"/>
      <c r="NQ31" s="402"/>
      <c r="NR31" s="402">
        <v>0</v>
      </c>
      <c r="NS31" s="402"/>
      <c r="NT31" s="402"/>
      <c r="NU31" s="402"/>
      <c r="NV31" s="402">
        <v>0</v>
      </c>
      <c r="NW31" s="402">
        <v>77.3</v>
      </c>
      <c r="NX31" s="402">
        <v>113.10132</v>
      </c>
      <c r="NY31" s="402">
        <v>112.04036000000001</v>
      </c>
      <c r="NZ31" s="402">
        <v>-34.74036000000001</v>
      </c>
      <c r="OA31" s="402">
        <v>21.8</v>
      </c>
      <c r="OB31" s="402">
        <v>59.504289999999997</v>
      </c>
      <c r="OC31" s="402">
        <v>83.870379999999997</v>
      </c>
      <c r="OD31" s="402">
        <v>-62.07038</v>
      </c>
      <c r="OE31" s="402">
        <v>15.8</v>
      </c>
      <c r="OF31" s="402">
        <v>15.56043</v>
      </c>
      <c r="OG31" s="402">
        <v>15.91408</v>
      </c>
      <c r="OH31" s="402">
        <v>-0.11407999999999952</v>
      </c>
      <c r="OI31" s="402">
        <v>55.6</v>
      </c>
      <c r="OJ31" s="402">
        <v>60.427019999999999</v>
      </c>
      <c r="OK31" s="402">
        <v>60.427019999999999</v>
      </c>
      <c r="OL31" s="402">
        <v>-4.8270199999999974</v>
      </c>
      <c r="OM31" s="402">
        <v>6.5</v>
      </c>
      <c r="ON31" s="402">
        <v>6.39</v>
      </c>
      <c r="OO31" s="402">
        <v>6.39</v>
      </c>
      <c r="OP31" s="402">
        <v>0.11000000000000032</v>
      </c>
      <c r="OQ31" s="402">
        <v>460.8</v>
      </c>
      <c r="OR31" s="402">
        <v>186.84838999999999</v>
      </c>
      <c r="OS31" s="402"/>
      <c r="OT31" s="402">
        <v>460.8</v>
      </c>
      <c r="OU31" s="402"/>
      <c r="OV31" s="402"/>
      <c r="OW31" s="402"/>
      <c r="OX31" s="402">
        <v>0</v>
      </c>
      <c r="OY31" s="402"/>
      <c r="OZ31" s="402"/>
      <c r="PA31" s="402"/>
      <c r="PB31" s="402">
        <v>0</v>
      </c>
      <c r="PC31" s="402">
        <v>29.1</v>
      </c>
      <c r="PD31" s="402">
        <v>30</v>
      </c>
      <c r="PE31" s="402">
        <v>30</v>
      </c>
      <c r="PF31" s="402">
        <v>-0.89999999999999858</v>
      </c>
      <c r="PG31" s="402"/>
      <c r="PH31" s="402"/>
      <c r="PI31" s="402"/>
      <c r="PJ31" s="402">
        <v>0</v>
      </c>
      <c r="PK31" s="402">
        <v>16</v>
      </c>
      <c r="PL31" s="402">
        <v>13</v>
      </c>
      <c r="PM31" s="402">
        <v>13</v>
      </c>
      <c r="PN31" s="402">
        <v>3</v>
      </c>
      <c r="PO31" s="402">
        <v>13.4</v>
      </c>
      <c r="PP31" s="402">
        <v>15</v>
      </c>
      <c r="PQ31" s="402">
        <v>15</v>
      </c>
      <c r="PR31" s="402">
        <v>-1.5999999999999996</v>
      </c>
      <c r="PS31" s="402">
        <v>3</v>
      </c>
      <c r="PT31" s="402">
        <v>2.7989999999999999</v>
      </c>
      <c r="PU31" s="402">
        <v>2.7989999999999999</v>
      </c>
      <c r="PV31" s="402">
        <v>0.20100000000000007</v>
      </c>
      <c r="PW31" s="402">
        <v>1.5</v>
      </c>
      <c r="PX31" s="402">
        <v>1.4</v>
      </c>
      <c r="PY31" s="402">
        <v>1.4</v>
      </c>
      <c r="PZ31" s="402">
        <v>0.10000000000000009</v>
      </c>
      <c r="QA31" s="402">
        <v>1.1000000000000001</v>
      </c>
      <c r="QB31" s="402">
        <v>1.2</v>
      </c>
      <c r="QC31" s="402">
        <v>1.2</v>
      </c>
      <c r="QD31" s="402">
        <v>-9.9999999999999867E-2</v>
      </c>
      <c r="QE31" s="402">
        <v>2</v>
      </c>
      <c r="QF31" s="402">
        <v>2.2000000000000002</v>
      </c>
      <c r="QG31" s="402">
        <v>2.2000000000000002</v>
      </c>
      <c r="QH31" s="402">
        <v>-0.20000000000000018</v>
      </c>
      <c r="QI31" s="402">
        <v>7</v>
      </c>
      <c r="QJ31" s="402">
        <v>7.2</v>
      </c>
      <c r="QK31" s="402">
        <v>7.2</v>
      </c>
      <c r="QL31" s="402">
        <v>-0.20000000000000018</v>
      </c>
      <c r="QM31" s="402">
        <v>11.1</v>
      </c>
      <c r="QN31" s="402">
        <v>11.143700000000001</v>
      </c>
      <c r="QO31" s="402">
        <v>11.143700000000001</v>
      </c>
      <c r="QP31" s="402">
        <v>-4.3700000000001182E-2</v>
      </c>
      <c r="QQ31" s="402">
        <v>7.5</v>
      </c>
      <c r="QR31" s="402">
        <v>8</v>
      </c>
      <c r="QS31" s="402">
        <v>8</v>
      </c>
      <c r="QT31" s="402">
        <v>-0.5</v>
      </c>
      <c r="QU31" s="402">
        <v>10</v>
      </c>
      <c r="QV31" s="402">
        <v>10.752689999999999</v>
      </c>
      <c r="QW31" s="402">
        <v>10.752689999999999</v>
      </c>
      <c r="QX31" s="402">
        <v>-0.75268999999999942</v>
      </c>
      <c r="QY31" s="402">
        <v>6</v>
      </c>
      <c r="QZ31" s="402">
        <v>6.4</v>
      </c>
      <c r="RA31" s="402">
        <v>6.4</v>
      </c>
      <c r="RB31" s="402">
        <v>-0.40000000000000036</v>
      </c>
      <c r="RC31" s="402">
        <v>17.899999999999999</v>
      </c>
      <c r="RD31" s="402">
        <v>16.617789999999999</v>
      </c>
      <c r="RE31" s="402">
        <v>16.617789999999999</v>
      </c>
      <c r="RF31" s="402">
        <v>1.2822099999999992</v>
      </c>
      <c r="RG31" s="402">
        <v>3.6</v>
      </c>
      <c r="RH31" s="402">
        <v>3.6</v>
      </c>
      <c r="RI31" s="402">
        <v>3.6</v>
      </c>
      <c r="RJ31" s="402">
        <v>0</v>
      </c>
      <c r="RK31" s="402">
        <v>6.3</v>
      </c>
      <c r="RL31" s="402">
        <v>6</v>
      </c>
      <c r="RM31" s="402">
        <v>6</v>
      </c>
      <c r="RN31" s="402">
        <v>0.29999999999999982</v>
      </c>
      <c r="RO31" s="402">
        <v>3.1</v>
      </c>
      <c r="RP31" s="402">
        <v>2.8</v>
      </c>
      <c r="RQ31" s="402">
        <v>2.8</v>
      </c>
      <c r="RR31" s="402">
        <v>0.30000000000000027</v>
      </c>
      <c r="RS31" s="402">
        <v>1.4</v>
      </c>
      <c r="RT31" s="402">
        <v>1.5</v>
      </c>
      <c r="RU31" s="402">
        <v>1.5</v>
      </c>
      <c r="RV31" s="402">
        <v>-0.10000000000000009</v>
      </c>
      <c r="RW31" s="402">
        <v>3.5</v>
      </c>
      <c r="RX31" s="402">
        <v>5.6</v>
      </c>
      <c r="RY31" s="402">
        <v>5.6</v>
      </c>
      <c r="RZ31" s="402">
        <v>-2.0999999999999996</v>
      </c>
      <c r="SA31" s="402">
        <v>3.7</v>
      </c>
      <c r="SB31" s="402">
        <v>5</v>
      </c>
      <c r="SC31" s="402">
        <v>5</v>
      </c>
      <c r="SD31" s="402">
        <v>-1.2999999999999998</v>
      </c>
      <c r="SE31" s="402">
        <v>4.7</v>
      </c>
      <c r="SF31" s="402">
        <v>5.5</v>
      </c>
      <c r="SG31" s="402">
        <v>5.5</v>
      </c>
      <c r="SH31" s="402">
        <v>-0.79999999999999982</v>
      </c>
      <c r="SI31" s="402">
        <v>5</v>
      </c>
      <c r="SJ31" s="402">
        <v>5.7</v>
      </c>
      <c r="SK31" s="402">
        <v>5.7</v>
      </c>
      <c r="SL31" s="402">
        <v>-0.70000000000000018</v>
      </c>
      <c r="SM31" s="402">
        <v>3.4</v>
      </c>
      <c r="SN31" s="402">
        <v>3.5</v>
      </c>
      <c r="SO31" s="402">
        <v>3.5</v>
      </c>
      <c r="SP31" s="402">
        <v>-0.10000000000000009</v>
      </c>
      <c r="SQ31" s="402">
        <v>2.5</v>
      </c>
      <c r="SR31" s="402">
        <v>2.5</v>
      </c>
      <c r="SS31" s="402">
        <v>2.5</v>
      </c>
      <c r="ST31" s="402">
        <v>0</v>
      </c>
      <c r="SU31" s="402">
        <v>10.4</v>
      </c>
      <c r="SV31" s="402">
        <v>10</v>
      </c>
      <c r="SW31" s="402">
        <v>10</v>
      </c>
      <c r="SX31" s="402">
        <v>0.40000000000000036</v>
      </c>
      <c r="SY31" s="402">
        <v>19.7</v>
      </c>
      <c r="SZ31" s="402">
        <v>12.218959999999999</v>
      </c>
      <c r="TA31" s="402">
        <v>12.218959999999999</v>
      </c>
      <c r="TB31" s="402">
        <v>7.4810400000000001</v>
      </c>
      <c r="TC31" s="402">
        <v>16.899999999999999</v>
      </c>
      <c r="TD31" s="402">
        <v>16.813289999999999</v>
      </c>
      <c r="TE31" s="402">
        <v>16.813289999999999</v>
      </c>
      <c r="TF31" s="402">
        <v>8.6710000000000065E-2</v>
      </c>
      <c r="TG31" s="402">
        <v>20.6</v>
      </c>
      <c r="TH31" s="402">
        <v>19.550339999999998</v>
      </c>
      <c r="TI31" s="402">
        <v>19.550339999999998</v>
      </c>
      <c r="TJ31" s="402">
        <v>1.0496600000000029</v>
      </c>
      <c r="TK31" s="402">
        <v>41.9</v>
      </c>
      <c r="TL31" s="402">
        <v>37.57996</v>
      </c>
      <c r="TM31" s="402">
        <v>37.57996</v>
      </c>
      <c r="TN31" s="402">
        <v>4.3200399999999988</v>
      </c>
      <c r="TO31" s="402">
        <v>7.9</v>
      </c>
      <c r="TP31" s="402">
        <v>13.857989999999999</v>
      </c>
      <c r="TQ31" s="402">
        <v>19.532620000000001</v>
      </c>
      <c r="TR31" s="402">
        <v>-11.632620000000001</v>
      </c>
      <c r="TS31" s="402">
        <v>8.09</v>
      </c>
      <c r="TT31" s="402">
        <v>8.33</v>
      </c>
      <c r="TU31" s="402">
        <v>8.33</v>
      </c>
      <c r="TV31" s="402">
        <v>-0.24000000000000021</v>
      </c>
      <c r="TW31" s="402">
        <v>10</v>
      </c>
      <c r="TX31" s="402">
        <v>9.6</v>
      </c>
      <c r="TY31" s="402">
        <v>9.6</v>
      </c>
      <c r="TZ31" s="402">
        <v>0.40000000000000036</v>
      </c>
      <c r="UA31" s="402">
        <v>13.3</v>
      </c>
      <c r="UB31" s="402">
        <v>10.752689999999999</v>
      </c>
      <c r="UC31" s="402">
        <v>10.752689999999999</v>
      </c>
      <c r="UD31" s="402">
        <v>2.5473100000000013</v>
      </c>
      <c r="UE31" s="402">
        <v>15.3</v>
      </c>
      <c r="UF31" s="402">
        <v>15.640269999999999</v>
      </c>
      <c r="UG31" s="402">
        <v>15.640269999999999</v>
      </c>
      <c r="UH31" s="402">
        <v>-0.34026999999999852</v>
      </c>
      <c r="UI31" s="402">
        <v>4.5</v>
      </c>
      <c r="UJ31" s="402">
        <v>7</v>
      </c>
      <c r="UK31" s="402">
        <v>7</v>
      </c>
      <c r="UL31" s="402">
        <v>-2.5</v>
      </c>
      <c r="UM31" s="402">
        <v>10.4</v>
      </c>
      <c r="UN31" s="402">
        <v>9</v>
      </c>
      <c r="UO31" s="402">
        <v>9</v>
      </c>
      <c r="UP31" s="402">
        <v>1.4000000000000004</v>
      </c>
      <c r="UQ31" s="402">
        <v>0.7</v>
      </c>
      <c r="UR31" s="402">
        <v>0.54</v>
      </c>
      <c r="US31" s="402">
        <v>0.54</v>
      </c>
      <c r="UT31" s="402">
        <v>0.15999999999999992</v>
      </c>
      <c r="UU31" s="402">
        <v>0.9</v>
      </c>
      <c r="UV31" s="402">
        <v>1.05</v>
      </c>
      <c r="UW31" s="402">
        <v>1.05</v>
      </c>
      <c r="UX31" s="402">
        <v>-0.15000000000000002</v>
      </c>
      <c r="UY31" s="402">
        <v>16.5</v>
      </c>
      <c r="UZ31" s="402">
        <v>18.87</v>
      </c>
      <c r="VA31" s="402">
        <v>18.87</v>
      </c>
      <c r="VB31" s="402">
        <v>-2.370000000000001</v>
      </c>
      <c r="VC31" s="402">
        <v>16.100000000000001</v>
      </c>
      <c r="VD31" s="402">
        <v>18.216000000000001</v>
      </c>
      <c r="VE31" s="402">
        <v>18.216000000000001</v>
      </c>
      <c r="VF31" s="402">
        <v>-2.1159999999999997</v>
      </c>
      <c r="VG31" s="402">
        <v>16.399999999999999</v>
      </c>
      <c r="VH31" s="402">
        <v>19.946000000000002</v>
      </c>
      <c r="VI31" s="402">
        <v>19.946000000000002</v>
      </c>
      <c r="VJ31" s="402">
        <v>-3.5460000000000029</v>
      </c>
      <c r="VK31" s="402">
        <v>11.2</v>
      </c>
      <c r="VL31" s="402">
        <v>18.568000000000001</v>
      </c>
      <c r="VM31" s="402">
        <v>18.568000000000001</v>
      </c>
      <c r="VN31" s="402">
        <v>-7.3680000000000021</v>
      </c>
      <c r="VO31" s="402">
        <v>11.1</v>
      </c>
      <c r="VP31" s="402">
        <v>14.629</v>
      </c>
      <c r="VQ31" s="402">
        <v>14.629</v>
      </c>
      <c r="VR31" s="402">
        <v>-3.5289999999999999</v>
      </c>
      <c r="VS31" s="402">
        <v>1.2</v>
      </c>
      <c r="VT31" s="402">
        <v>1.04</v>
      </c>
      <c r="VU31" s="402">
        <v>1.04</v>
      </c>
      <c r="VV31" s="402">
        <v>0.15999999999999992</v>
      </c>
      <c r="VW31" s="402">
        <v>15.9</v>
      </c>
      <c r="VX31" s="402">
        <v>15.388999999999999</v>
      </c>
      <c r="VY31" s="402">
        <v>15.388999999999999</v>
      </c>
      <c r="VZ31" s="402">
        <v>0.51100000000000101</v>
      </c>
      <c r="WA31" s="402">
        <v>42</v>
      </c>
      <c r="WB31" s="402">
        <v>57.99</v>
      </c>
      <c r="WC31" s="402">
        <v>50.384</v>
      </c>
      <c r="WD31" s="402">
        <v>-8.3840000000000003</v>
      </c>
      <c r="WE31" s="402">
        <v>13.6</v>
      </c>
      <c r="WF31" s="402"/>
      <c r="WG31" s="402">
        <v>13.797000000000001</v>
      </c>
      <c r="WH31" s="402">
        <v>-0.19700000000000095</v>
      </c>
      <c r="WI31" s="402">
        <v>16.100000000000001</v>
      </c>
      <c r="WJ31" s="402"/>
      <c r="WK31" s="402">
        <v>15.954000000000001</v>
      </c>
      <c r="WL31" s="402">
        <v>0.1460000000000008</v>
      </c>
      <c r="WM31" s="402">
        <v>12</v>
      </c>
      <c r="WN31" s="402">
        <v>12.763</v>
      </c>
      <c r="WO31" s="402">
        <v>12.763</v>
      </c>
      <c r="WP31" s="402">
        <v>-0.7629999999999999</v>
      </c>
      <c r="WQ31" s="402">
        <v>34.700000000000003</v>
      </c>
      <c r="WR31" s="402"/>
      <c r="WS31" s="402">
        <v>31.806999999999999</v>
      </c>
      <c r="WT31" s="402">
        <v>2.8930000000000042</v>
      </c>
      <c r="XB31" s="406">
        <v>0.41666666666666669</v>
      </c>
      <c r="XC31" s="402">
        <v>7117.0859999999993</v>
      </c>
      <c r="XD31" s="402">
        <v>7183.5824099999982</v>
      </c>
      <c r="XE31" s="402">
        <v>-66.496409999998832</v>
      </c>
      <c r="XF31" s="402">
        <v>7117.0859999999993</v>
      </c>
      <c r="XG31" s="402">
        <v>7183.5824099999982</v>
      </c>
      <c r="XH31" s="402">
        <v>-66.496409999998832</v>
      </c>
      <c r="XI31" s="379">
        <f t="shared" si="0"/>
        <v>0.41666666666666669</v>
      </c>
    </row>
    <row r="32" spans="2:633" ht="15" customHeight="1" x14ac:dyDescent="0.2">
      <c r="B32" s="71">
        <v>0.4375</v>
      </c>
      <c r="C32" s="402">
        <v>544.6</v>
      </c>
      <c r="D32" s="402">
        <v>606.06573000000003</v>
      </c>
      <c r="E32" s="402">
        <v>606.06573000000003</v>
      </c>
      <c r="F32" s="402">
        <v>-61.465730000000008</v>
      </c>
      <c r="G32" s="402">
        <v>181</v>
      </c>
      <c r="H32" s="402">
        <v>193.12809999999999</v>
      </c>
      <c r="I32" s="402">
        <v>193.12809999999999</v>
      </c>
      <c r="J32" s="402">
        <v>-12.128099999999989</v>
      </c>
      <c r="K32" s="402"/>
      <c r="L32" s="402"/>
      <c r="M32" s="402"/>
      <c r="N32" s="402">
        <v>0</v>
      </c>
      <c r="O32" s="402">
        <v>112.3</v>
      </c>
      <c r="P32" s="402">
        <v>110</v>
      </c>
      <c r="Q32" s="402">
        <v>110</v>
      </c>
      <c r="R32" s="402">
        <v>2.2999999999999972</v>
      </c>
      <c r="S32" s="402">
        <v>73.8</v>
      </c>
      <c r="T32" s="402">
        <v>76.263369999999995</v>
      </c>
      <c r="U32" s="402">
        <v>92.444500000000005</v>
      </c>
      <c r="V32" s="402">
        <v>-18.644500000000008</v>
      </c>
      <c r="W32" s="402">
        <v>70.099999999999994</v>
      </c>
      <c r="X32" s="402">
        <v>65.984009999999998</v>
      </c>
      <c r="Y32" s="402">
        <v>72.37388</v>
      </c>
      <c r="Z32" s="402">
        <v>-2.2738800000000055</v>
      </c>
      <c r="AA32" s="402">
        <v>63.6</v>
      </c>
      <c r="AB32" s="402">
        <v>67.593350000000001</v>
      </c>
      <c r="AC32" s="402">
        <v>67.593350000000001</v>
      </c>
      <c r="AD32" s="402">
        <v>-3.9933499999999995</v>
      </c>
      <c r="AE32" s="402">
        <v>28</v>
      </c>
      <c r="AF32" s="402">
        <v>27.4939</v>
      </c>
      <c r="AG32" s="402">
        <v>30.156400000000001</v>
      </c>
      <c r="AH32" s="402">
        <v>-2.1564000000000014</v>
      </c>
      <c r="AI32" s="402">
        <v>0.6</v>
      </c>
      <c r="AJ32" s="402">
        <v>0.6</v>
      </c>
      <c r="AK32" s="402">
        <v>0.6</v>
      </c>
      <c r="AL32" s="402">
        <v>0</v>
      </c>
      <c r="AM32" s="402"/>
      <c r="AN32" s="402"/>
      <c r="AO32" s="402"/>
      <c r="AP32" s="402">
        <v>0</v>
      </c>
      <c r="AQ32" s="402"/>
      <c r="AR32" s="402"/>
      <c r="AS32" s="402">
        <v>0</v>
      </c>
      <c r="AT32" s="402">
        <v>0</v>
      </c>
      <c r="AU32" s="402"/>
      <c r="AV32" s="402"/>
      <c r="AW32" s="402"/>
      <c r="AX32" s="402">
        <v>0</v>
      </c>
      <c r="AY32" s="402"/>
      <c r="AZ32" s="402"/>
      <c r="BA32" s="402"/>
      <c r="BB32" s="402">
        <v>0</v>
      </c>
      <c r="BC32" s="402">
        <v>144</v>
      </c>
      <c r="BD32" s="402">
        <v>149.11167</v>
      </c>
      <c r="BE32" s="402">
        <v>158.72166999999999</v>
      </c>
      <c r="BF32" s="402">
        <v>-14.721669999999989</v>
      </c>
      <c r="BG32" s="402">
        <v>146.30000000000001</v>
      </c>
      <c r="BH32" s="402">
        <v>149.11167</v>
      </c>
      <c r="BI32" s="402">
        <v>158.72166999999999</v>
      </c>
      <c r="BJ32" s="402">
        <v>-12.421669999999978</v>
      </c>
      <c r="BK32" s="402">
        <v>148</v>
      </c>
      <c r="BL32" s="402">
        <v>149.11167</v>
      </c>
      <c r="BM32" s="402">
        <v>158.72166999999999</v>
      </c>
      <c r="BN32" s="402">
        <v>-10.721669999999989</v>
      </c>
      <c r="BO32" s="402">
        <v>153.9</v>
      </c>
      <c r="BP32" s="402">
        <v>143</v>
      </c>
      <c r="BQ32" s="402">
        <v>143</v>
      </c>
      <c r="BR32" s="402">
        <v>10.900000000000006</v>
      </c>
      <c r="BS32" s="402">
        <v>97.3</v>
      </c>
      <c r="BT32" s="402">
        <v>109.746</v>
      </c>
      <c r="BU32" s="402">
        <v>109.746</v>
      </c>
      <c r="BV32" s="402">
        <v>-12.445999999999998</v>
      </c>
      <c r="BW32" s="402">
        <v>37</v>
      </c>
      <c r="BX32" s="402">
        <v>90.3</v>
      </c>
      <c r="BY32" s="402">
        <v>25</v>
      </c>
      <c r="BZ32" s="402">
        <v>12</v>
      </c>
      <c r="CA32" s="402">
        <v>72.400000000000006</v>
      </c>
      <c r="CB32" s="402">
        <v>73.019549999999995</v>
      </c>
      <c r="CC32" s="402">
        <v>73.019549999999995</v>
      </c>
      <c r="CD32" s="402">
        <v>-0.61954999999998961</v>
      </c>
      <c r="CE32" s="402">
        <v>26.4</v>
      </c>
      <c r="CF32" s="402">
        <v>16.95936</v>
      </c>
      <c r="CG32" s="402">
        <v>16.95936</v>
      </c>
      <c r="CH32" s="402">
        <v>9.4406399999999984</v>
      </c>
      <c r="CI32" s="402">
        <v>85.481999999999999</v>
      </c>
      <c r="CJ32" s="402">
        <v>85</v>
      </c>
      <c r="CK32" s="402">
        <v>107.0021</v>
      </c>
      <c r="CL32" s="402">
        <v>-21.520099999999999</v>
      </c>
      <c r="CM32" s="402">
        <v>104.673</v>
      </c>
      <c r="CN32" s="402">
        <v>98</v>
      </c>
      <c r="CO32" s="402">
        <v>98</v>
      </c>
      <c r="CP32" s="402">
        <v>6.6730000000000018</v>
      </c>
      <c r="CQ32" s="402">
        <v>15.827999999999999</v>
      </c>
      <c r="CR32" s="402">
        <v>16</v>
      </c>
      <c r="CS32" s="402">
        <v>36.466239999999999</v>
      </c>
      <c r="CT32" s="402">
        <v>-20.63824</v>
      </c>
      <c r="CU32" s="402">
        <v>8.1</v>
      </c>
      <c r="CV32" s="402">
        <v>3.8533499999999998</v>
      </c>
      <c r="CW32" s="402">
        <v>3.8533499999999998</v>
      </c>
      <c r="CX32" s="402">
        <v>4.2466499999999998</v>
      </c>
      <c r="CY32" s="402"/>
      <c r="CZ32" s="402">
        <v>4.1034499999999996</v>
      </c>
      <c r="DA32" s="402">
        <v>4.1034499999999996</v>
      </c>
      <c r="DB32" s="402">
        <v>-4.1034499999999996</v>
      </c>
      <c r="DC32" s="402">
        <v>43.07</v>
      </c>
      <c r="DD32" s="402">
        <v>43.80059</v>
      </c>
      <c r="DE32" s="402">
        <v>43.80059</v>
      </c>
      <c r="DF32" s="402">
        <v>-0.73058999999999941</v>
      </c>
      <c r="DG32" s="402">
        <v>3.2669999999999999</v>
      </c>
      <c r="DH32" s="402">
        <v>3.2822300000000002</v>
      </c>
      <c r="DI32" s="402">
        <v>3.2822300000000002</v>
      </c>
      <c r="DJ32" s="402">
        <v>-1.5230000000000299E-2</v>
      </c>
      <c r="DK32" s="402">
        <v>3.5920000000000001</v>
      </c>
      <c r="DL32" s="402">
        <v>3.0992700000000002</v>
      </c>
      <c r="DM32" s="402">
        <v>3.0992700000000002</v>
      </c>
      <c r="DN32" s="402">
        <v>0.49272999999999989</v>
      </c>
      <c r="DO32" s="402"/>
      <c r="DP32" s="402"/>
      <c r="DQ32" s="402"/>
      <c r="DR32" s="402">
        <v>0</v>
      </c>
      <c r="DS32" s="402"/>
      <c r="DT32" s="402"/>
      <c r="DU32" s="402"/>
      <c r="DV32" s="402">
        <v>0</v>
      </c>
      <c r="DW32" s="402"/>
      <c r="DX32" s="402"/>
      <c r="DY32" s="402"/>
      <c r="DZ32" s="402">
        <v>0</v>
      </c>
      <c r="EA32" s="402"/>
      <c r="EB32" s="402"/>
      <c r="EC32" s="402"/>
      <c r="ED32" s="402">
        <v>0</v>
      </c>
      <c r="EE32" s="402"/>
      <c r="EF32" s="402"/>
      <c r="EG32" s="402"/>
      <c r="EH32" s="402">
        <v>0</v>
      </c>
      <c r="EI32" s="402"/>
      <c r="EJ32" s="402"/>
      <c r="EK32" s="402"/>
      <c r="EL32" s="402">
        <v>0</v>
      </c>
      <c r="EM32" s="402">
        <v>65.5</v>
      </c>
      <c r="EN32" s="402">
        <v>40</v>
      </c>
      <c r="EO32" s="402">
        <v>85</v>
      </c>
      <c r="EP32" s="402">
        <v>-19.5</v>
      </c>
      <c r="EQ32" s="402"/>
      <c r="ER32" s="402"/>
      <c r="ES32" s="402"/>
      <c r="ET32" s="402">
        <v>0</v>
      </c>
      <c r="EU32" s="402">
        <v>61.9</v>
      </c>
      <c r="EV32" s="402">
        <v>72.584959999999995</v>
      </c>
      <c r="EW32" s="402">
        <v>77.948049999999995</v>
      </c>
      <c r="EX32" s="402">
        <v>-16.048049999999996</v>
      </c>
      <c r="EY32" s="402">
        <v>173.2</v>
      </c>
      <c r="EZ32" s="402">
        <v>225.52364</v>
      </c>
      <c r="FA32" s="402">
        <v>211.10611</v>
      </c>
      <c r="FB32" s="402">
        <v>-37.906110000000012</v>
      </c>
      <c r="FC32" s="402">
        <v>10</v>
      </c>
      <c r="FD32" s="402">
        <v>8</v>
      </c>
      <c r="FE32" s="402">
        <v>8</v>
      </c>
      <c r="FF32" s="402">
        <v>2</v>
      </c>
      <c r="FG32" s="402">
        <v>4</v>
      </c>
      <c r="FH32" s="402">
        <v>5.3210699999999997</v>
      </c>
      <c r="FI32" s="402">
        <v>5.67</v>
      </c>
      <c r="FJ32" s="402">
        <v>-1.67</v>
      </c>
      <c r="FK32" s="402"/>
      <c r="FL32" s="402"/>
      <c r="FM32" s="402">
        <v>0</v>
      </c>
      <c r="FN32" s="402">
        <v>0</v>
      </c>
      <c r="FO32" s="402">
        <v>0</v>
      </c>
      <c r="FP32" s="402">
        <v>0</v>
      </c>
      <c r="FQ32" s="402">
        <v>0</v>
      </c>
      <c r="FR32" s="402">
        <v>0</v>
      </c>
      <c r="FS32" s="402">
        <v>105.4</v>
      </c>
      <c r="FT32" s="402">
        <v>110.41591</v>
      </c>
      <c r="FU32" s="402">
        <v>110.41591</v>
      </c>
      <c r="FV32" s="402">
        <v>-5.015909999999991</v>
      </c>
      <c r="FW32" s="402">
        <v>6.8</v>
      </c>
      <c r="FX32" s="402">
        <v>3.8466300000000002</v>
      </c>
      <c r="FY32" s="402">
        <v>3.8466300000000002</v>
      </c>
      <c r="FZ32" s="402">
        <v>2.9533699999999996</v>
      </c>
      <c r="GA32" s="402"/>
      <c r="GB32" s="402"/>
      <c r="GC32" s="402"/>
      <c r="GD32" s="402">
        <v>0</v>
      </c>
      <c r="GE32" s="402">
        <v>0</v>
      </c>
      <c r="GF32" s="402">
        <v>0</v>
      </c>
      <c r="GG32" s="402">
        <v>21.477250000000002</v>
      </c>
      <c r="GH32" s="402">
        <v>-21.477250000000002</v>
      </c>
      <c r="GI32" s="402">
        <v>100.2</v>
      </c>
      <c r="GJ32" s="402">
        <v>100</v>
      </c>
      <c r="GK32" s="402">
        <v>133.61748</v>
      </c>
      <c r="GL32" s="402">
        <v>-33.417479999999998</v>
      </c>
      <c r="GM32" s="402"/>
      <c r="GN32" s="402"/>
      <c r="GO32" s="402"/>
      <c r="GP32" s="402">
        <v>0</v>
      </c>
      <c r="GQ32" s="402"/>
      <c r="GR32" s="402"/>
      <c r="GS32" s="402"/>
      <c r="GT32" s="402">
        <v>0</v>
      </c>
      <c r="GU32" s="402"/>
      <c r="GV32" s="402"/>
      <c r="GW32" s="402"/>
      <c r="GX32" s="402">
        <v>0</v>
      </c>
      <c r="GY32" s="402"/>
      <c r="GZ32" s="402"/>
      <c r="HA32" s="402"/>
      <c r="HB32" s="402">
        <v>0</v>
      </c>
      <c r="HC32" s="402"/>
      <c r="HD32" s="402"/>
      <c r="HE32" s="402"/>
      <c r="HF32" s="402">
        <v>0</v>
      </c>
      <c r="HG32" s="402">
        <v>171.3</v>
      </c>
      <c r="HH32" s="402">
        <v>176.17653999999999</v>
      </c>
      <c r="HI32" s="402">
        <v>176.17653999999999</v>
      </c>
      <c r="HJ32" s="402">
        <v>-4.8765399999999772</v>
      </c>
      <c r="HK32" s="402">
        <v>170</v>
      </c>
      <c r="HL32" s="402">
        <v>176.17653999999999</v>
      </c>
      <c r="HM32" s="402">
        <v>176.17653999999999</v>
      </c>
      <c r="HN32" s="402">
        <v>-6.1765399999999886</v>
      </c>
      <c r="HO32" s="402">
        <v>187.5</v>
      </c>
      <c r="HP32" s="402">
        <v>176.17653999999999</v>
      </c>
      <c r="HQ32" s="402">
        <v>176.17653999999999</v>
      </c>
      <c r="HR32" s="402">
        <v>11.323460000000011</v>
      </c>
      <c r="HS32" s="402"/>
      <c r="HT32" s="402"/>
      <c r="HU32" s="402"/>
      <c r="HV32" s="402">
        <v>0</v>
      </c>
      <c r="HW32" s="402"/>
      <c r="HX32" s="402"/>
      <c r="HY32" s="402"/>
      <c r="HZ32" s="402">
        <v>0</v>
      </c>
      <c r="IA32" s="402"/>
      <c r="IB32" s="402"/>
      <c r="IC32" s="402"/>
      <c r="ID32" s="402">
        <v>0</v>
      </c>
      <c r="IE32" s="402">
        <v>268.89999999999998</v>
      </c>
      <c r="IF32" s="402">
        <v>264.26481999999999</v>
      </c>
      <c r="IG32" s="402">
        <v>264.26481999999999</v>
      </c>
      <c r="IH32" s="402">
        <v>4.6351799999999912</v>
      </c>
      <c r="II32" s="402">
        <v>74.7</v>
      </c>
      <c r="IJ32" s="402">
        <v>69.971130000000002</v>
      </c>
      <c r="IK32" s="402">
        <v>69.971130000000002</v>
      </c>
      <c r="IL32" s="402">
        <v>4.7288700000000006</v>
      </c>
      <c r="IM32" s="402">
        <v>35.9</v>
      </c>
      <c r="IN32" s="402">
        <v>34.985570000000003</v>
      </c>
      <c r="IO32" s="402">
        <v>34.985570000000003</v>
      </c>
      <c r="IP32" s="402">
        <v>0.91442999999999586</v>
      </c>
      <c r="IQ32" s="402">
        <v>36.6</v>
      </c>
      <c r="IR32" s="402">
        <v>38.167000000000002</v>
      </c>
      <c r="IS32" s="402">
        <v>38.167000000000002</v>
      </c>
      <c r="IT32" s="402">
        <v>-1.5670000000000002</v>
      </c>
      <c r="IU32" s="402">
        <v>67.2</v>
      </c>
      <c r="IV32" s="402">
        <v>63.22</v>
      </c>
      <c r="IW32" s="402">
        <v>63.22</v>
      </c>
      <c r="IX32" s="402">
        <v>3.980000000000004</v>
      </c>
      <c r="IY32" s="402">
        <v>44.3</v>
      </c>
      <c r="IZ32" s="402">
        <v>58.95</v>
      </c>
      <c r="JA32" s="402">
        <v>58.95</v>
      </c>
      <c r="JB32" s="402">
        <v>-14.650000000000006</v>
      </c>
      <c r="JC32" s="402">
        <v>9.4</v>
      </c>
      <c r="JD32" s="402">
        <v>9.77</v>
      </c>
      <c r="JE32" s="402">
        <v>9.77</v>
      </c>
      <c r="JF32" s="402">
        <v>-0.36999999999999922</v>
      </c>
      <c r="JG32" s="402">
        <v>9.1</v>
      </c>
      <c r="JH32" s="402">
        <v>2.41</v>
      </c>
      <c r="JI32" s="402">
        <v>2.41</v>
      </c>
      <c r="JJ32" s="402">
        <v>6.6899999999999995</v>
      </c>
      <c r="JK32" s="402">
        <v>6.9</v>
      </c>
      <c r="JL32" s="402">
        <v>6.8787000000000003</v>
      </c>
      <c r="JM32" s="402">
        <v>6.8787000000000003</v>
      </c>
      <c r="JN32" s="402">
        <v>2.1300000000000097E-2</v>
      </c>
      <c r="JO32" s="402">
        <v>11.2</v>
      </c>
      <c r="JP32" s="402">
        <v>15.021509999999999</v>
      </c>
      <c r="JQ32" s="402">
        <v>8.1736000000000004</v>
      </c>
      <c r="JR32" s="402">
        <v>3.0263999999999989</v>
      </c>
      <c r="JS32" s="402">
        <v>54.5</v>
      </c>
      <c r="JT32" s="402">
        <v>62.24259</v>
      </c>
      <c r="JU32" s="402">
        <v>63.478470000000002</v>
      </c>
      <c r="JV32" s="402">
        <v>-8.9784700000000015</v>
      </c>
      <c r="JW32" s="402"/>
      <c r="JX32" s="402"/>
      <c r="JY32" s="402"/>
      <c r="JZ32" s="402">
        <v>0</v>
      </c>
      <c r="KA32" s="402"/>
      <c r="KB32" s="402"/>
      <c r="KC32" s="402"/>
      <c r="KD32" s="402">
        <v>0</v>
      </c>
      <c r="KE32" s="402"/>
      <c r="KF32" s="402"/>
      <c r="KG32" s="402"/>
      <c r="KH32" s="402">
        <v>0</v>
      </c>
      <c r="KI32" s="402"/>
      <c r="KJ32" s="402"/>
      <c r="KK32" s="402"/>
      <c r="KL32" s="402">
        <v>0</v>
      </c>
      <c r="KM32" s="402">
        <v>69.900000000000006</v>
      </c>
      <c r="KN32" s="402">
        <v>0</v>
      </c>
      <c r="KO32" s="402">
        <v>53.462110000000003</v>
      </c>
      <c r="KP32" s="402">
        <v>16.437890000000003</v>
      </c>
      <c r="KQ32" s="402"/>
      <c r="KR32" s="402"/>
      <c r="KS32" s="402"/>
      <c r="KT32" s="402">
        <v>0</v>
      </c>
      <c r="KU32" s="402">
        <v>181.6</v>
      </c>
      <c r="KV32" s="402">
        <v>194.44479000000001</v>
      </c>
      <c r="KW32" s="402">
        <v>194.44479000000001</v>
      </c>
      <c r="KX32" s="402">
        <v>-12.844790000000017</v>
      </c>
      <c r="KY32" s="402">
        <v>196.2</v>
      </c>
      <c r="KZ32" s="402">
        <v>194.44479000000001</v>
      </c>
      <c r="LA32" s="402">
        <v>194.44479000000001</v>
      </c>
      <c r="LB32" s="402">
        <v>1.7552099999999768</v>
      </c>
      <c r="LC32" s="402">
        <v>200.3</v>
      </c>
      <c r="LD32" s="402">
        <v>194.44479000000001</v>
      </c>
      <c r="LE32" s="402">
        <v>194.44479000000001</v>
      </c>
      <c r="LF32" s="402">
        <v>5.8552099999999996</v>
      </c>
      <c r="LG32" s="402">
        <v>288.8</v>
      </c>
      <c r="LH32" s="402">
        <v>291.66717999999997</v>
      </c>
      <c r="LI32" s="402">
        <v>291.66717999999997</v>
      </c>
      <c r="LJ32" s="402">
        <v>-2.8671799999999621</v>
      </c>
      <c r="LK32" s="402">
        <v>203.8</v>
      </c>
      <c r="LL32" s="402">
        <v>209.70738</v>
      </c>
      <c r="LM32" s="402">
        <v>209.70738</v>
      </c>
      <c r="LN32" s="402">
        <v>-5.9073799999999892</v>
      </c>
      <c r="LO32" s="402">
        <v>106.8</v>
      </c>
      <c r="LP32" s="402">
        <v>104.85369</v>
      </c>
      <c r="LQ32" s="402">
        <v>104.85369</v>
      </c>
      <c r="LR32" s="402">
        <v>1.9463099999999969</v>
      </c>
      <c r="LS32" s="402">
        <v>147.6</v>
      </c>
      <c r="LT32" s="402">
        <v>207.29299</v>
      </c>
      <c r="LU32" s="402">
        <v>194.71045000000001</v>
      </c>
      <c r="LV32" s="402">
        <v>-47.110450000000014</v>
      </c>
      <c r="LW32" s="402">
        <v>3.2</v>
      </c>
      <c r="LX32" s="402">
        <v>3.2402199999999999</v>
      </c>
      <c r="LY32" s="402">
        <v>3.2402199999999999</v>
      </c>
      <c r="LZ32" s="402">
        <v>-4.02199999999997E-2</v>
      </c>
      <c r="MA32" s="402">
        <v>183.4</v>
      </c>
      <c r="MB32" s="402">
        <v>170</v>
      </c>
      <c r="MC32" s="402">
        <v>185.73103</v>
      </c>
      <c r="MD32" s="402">
        <v>-2.3310299999999984</v>
      </c>
      <c r="ME32" s="402">
        <v>183.5</v>
      </c>
      <c r="MF32" s="402">
        <v>170</v>
      </c>
      <c r="MG32" s="402">
        <v>185.73103</v>
      </c>
      <c r="MH32" s="402">
        <v>-2.2310300000000041</v>
      </c>
      <c r="MI32" s="402">
        <v>185.6</v>
      </c>
      <c r="MJ32" s="402">
        <v>217.19309000000001</v>
      </c>
      <c r="MK32" s="402">
        <v>185.73103</v>
      </c>
      <c r="ML32" s="402">
        <v>-0.13103000000000975</v>
      </c>
      <c r="MM32" s="402">
        <v>135.9</v>
      </c>
      <c r="MN32" s="402">
        <v>176.27436</v>
      </c>
      <c r="MO32" s="402">
        <v>189.51328000000001</v>
      </c>
      <c r="MP32" s="402">
        <v>-53.613280000000003</v>
      </c>
      <c r="MQ32" s="402">
        <v>80.7</v>
      </c>
      <c r="MR32" s="402">
        <v>88.137180000000001</v>
      </c>
      <c r="MS32" s="402">
        <v>94.756640000000004</v>
      </c>
      <c r="MT32" s="402">
        <v>-14.056640000000002</v>
      </c>
      <c r="MU32" s="402"/>
      <c r="MV32" s="402"/>
      <c r="MW32" s="402"/>
      <c r="MX32" s="402">
        <v>0</v>
      </c>
      <c r="MY32" s="402"/>
      <c r="MZ32" s="402"/>
      <c r="NA32" s="402"/>
      <c r="NB32" s="402">
        <v>0</v>
      </c>
      <c r="NC32" s="402"/>
      <c r="ND32" s="402"/>
      <c r="NE32" s="402"/>
      <c r="NF32" s="402">
        <v>0</v>
      </c>
      <c r="NG32" s="402"/>
      <c r="NH32" s="402"/>
      <c r="NI32" s="402"/>
      <c r="NJ32" s="402">
        <v>0</v>
      </c>
      <c r="NK32" s="402"/>
      <c r="NL32" s="402"/>
      <c r="NM32" s="402"/>
      <c r="NN32" s="402">
        <v>0</v>
      </c>
      <c r="NO32" s="402"/>
      <c r="NP32" s="402"/>
      <c r="NQ32" s="402"/>
      <c r="NR32" s="402">
        <v>0</v>
      </c>
      <c r="NS32" s="402"/>
      <c r="NT32" s="402"/>
      <c r="NU32" s="402"/>
      <c r="NV32" s="402">
        <v>0</v>
      </c>
      <c r="NW32" s="402">
        <v>109</v>
      </c>
      <c r="NX32" s="402">
        <v>113.10133</v>
      </c>
      <c r="NY32" s="402">
        <v>111.90525</v>
      </c>
      <c r="NZ32" s="402">
        <v>-2.9052499999999952</v>
      </c>
      <c r="OA32" s="402">
        <v>21.9</v>
      </c>
      <c r="OB32" s="402">
        <v>72.002759999999995</v>
      </c>
      <c r="OC32" s="402">
        <v>85.482579999999999</v>
      </c>
      <c r="OD32" s="402">
        <v>-63.58258</v>
      </c>
      <c r="OE32" s="402">
        <v>15.9</v>
      </c>
      <c r="OF32" s="402">
        <v>15.56043</v>
      </c>
      <c r="OG32" s="402">
        <v>15.91408</v>
      </c>
      <c r="OH32" s="402">
        <v>-1.407999999999987E-2</v>
      </c>
      <c r="OI32" s="402">
        <v>56.3</v>
      </c>
      <c r="OJ32" s="402">
        <v>60.427019999999999</v>
      </c>
      <c r="OK32" s="402">
        <v>60.427019999999999</v>
      </c>
      <c r="OL32" s="402">
        <v>-4.1270200000000017</v>
      </c>
      <c r="OM32" s="402">
        <v>6.5</v>
      </c>
      <c r="ON32" s="402">
        <v>6.39</v>
      </c>
      <c r="OO32" s="402">
        <v>6.39</v>
      </c>
      <c r="OP32" s="402">
        <v>0.11000000000000032</v>
      </c>
      <c r="OQ32" s="402">
        <v>405.5</v>
      </c>
      <c r="OR32" s="402">
        <v>198.42477</v>
      </c>
      <c r="OS32" s="402"/>
      <c r="OT32" s="402">
        <v>405.5</v>
      </c>
      <c r="OU32" s="402"/>
      <c r="OV32" s="402"/>
      <c r="OW32" s="402"/>
      <c r="OX32" s="402">
        <v>0</v>
      </c>
      <c r="OY32" s="402"/>
      <c r="OZ32" s="402"/>
      <c r="PA32" s="402"/>
      <c r="PB32" s="402">
        <v>0</v>
      </c>
      <c r="PC32" s="402">
        <v>29.1</v>
      </c>
      <c r="PD32" s="402">
        <v>30</v>
      </c>
      <c r="PE32" s="402">
        <v>30</v>
      </c>
      <c r="PF32" s="402">
        <v>-0.89999999999999858</v>
      </c>
      <c r="PG32" s="402"/>
      <c r="PH32" s="402"/>
      <c r="PI32" s="402"/>
      <c r="PJ32" s="402">
        <v>0</v>
      </c>
      <c r="PK32" s="402">
        <v>16</v>
      </c>
      <c r="PL32" s="402">
        <v>13</v>
      </c>
      <c r="PM32" s="402">
        <v>13</v>
      </c>
      <c r="PN32" s="402">
        <v>3</v>
      </c>
      <c r="PO32" s="402">
        <v>14</v>
      </c>
      <c r="PP32" s="402">
        <v>15</v>
      </c>
      <c r="PQ32" s="402">
        <v>15</v>
      </c>
      <c r="PR32" s="402">
        <v>-1</v>
      </c>
      <c r="PS32" s="402">
        <v>3</v>
      </c>
      <c r="PT32" s="402">
        <v>2.7989999999999999</v>
      </c>
      <c r="PU32" s="402">
        <v>2.7989999999999999</v>
      </c>
      <c r="PV32" s="402">
        <v>0.20100000000000007</v>
      </c>
      <c r="PW32" s="402">
        <v>1.5</v>
      </c>
      <c r="PX32" s="402">
        <v>1.4</v>
      </c>
      <c r="PY32" s="402">
        <v>1.4</v>
      </c>
      <c r="PZ32" s="402">
        <v>0.10000000000000009</v>
      </c>
      <c r="QA32" s="402">
        <v>1.1000000000000001</v>
      </c>
      <c r="QB32" s="402">
        <v>1.2</v>
      </c>
      <c r="QC32" s="402">
        <v>1.2</v>
      </c>
      <c r="QD32" s="402">
        <v>-9.9999999999999867E-2</v>
      </c>
      <c r="QE32" s="402">
        <v>2</v>
      </c>
      <c r="QF32" s="402">
        <v>2.2000000000000002</v>
      </c>
      <c r="QG32" s="402">
        <v>2.2000000000000002</v>
      </c>
      <c r="QH32" s="402">
        <v>-0.20000000000000018</v>
      </c>
      <c r="QI32" s="402">
        <v>7</v>
      </c>
      <c r="QJ32" s="402">
        <v>7.2</v>
      </c>
      <c r="QK32" s="402">
        <v>7.2</v>
      </c>
      <c r="QL32" s="402">
        <v>-0.20000000000000018</v>
      </c>
      <c r="QM32" s="402">
        <v>11.1</v>
      </c>
      <c r="QN32" s="402">
        <v>11.143700000000001</v>
      </c>
      <c r="QO32" s="402">
        <v>11.143700000000001</v>
      </c>
      <c r="QP32" s="402">
        <v>-4.3700000000001182E-2</v>
      </c>
      <c r="QQ32" s="402">
        <v>7.5</v>
      </c>
      <c r="QR32" s="402">
        <v>8</v>
      </c>
      <c r="QS32" s="402">
        <v>8</v>
      </c>
      <c r="QT32" s="402">
        <v>-0.5</v>
      </c>
      <c r="QU32" s="402">
        <v>9.8000000000000007</v>
      </c>
      <c r="QV32" s="402">
        <v>10.752689999999999</v>
      </c>
      <c r="QW32" s="402">
        <v>10.752689999999999</v>
      </c>
      <c r="QX32" s="402">
        <v>-0.9526899999999987</v>
      </c>
      <c r="QY32" s="402">
        <v>5.9</v>
      </c>
      <c r="QZ32" s="402">
        <v>6.4</v>
      </c>
      <c r="RA32" s="402">
        <v>6.4</v>
      </c>
      <c r="RB32" s="402">
        <v>-0.5</v>
      </c>
      <c r="RC32" s="402">
        <v>17.899999999999999</v>
      </c>
      <c r="RD32" s="402">
        <v>16.617789999999999</v>
      </c>
      <c r="RE32" s="402">
        <v>16.617789999999999</v>
      </c>
      <c r="RF32" s="402">
        <v>1.2822099999999992</v>
      </c>
      <c r="RG32" s="402">
        <v>3.7</v>
      </c>
      <c r="RH32" s="402">
        <v>3.6</v>
      </c>
      <c r="RI32" s="402">
        <v>3.6</v>
      </c>
      <c r="RJ32" s="402">
        <v>0.10000000000000009</v>
      </c>
      <c r="RK32" s="402">
        <v>6.3</v>
      </c>
      <c r="RL32" s="402">
        <v>6</v>
      </c>
      <c r="RM32" s="402">
        <v>6</v>
      </c>
      <c r="RN32" s="402">
        <v>0.29999999999999982</v>
      </c>
      <c r="RO32" s="402">
        <v>3.1</v>
      </c>
      <c r="RP32" s="402">
        <v>2.8</v>
      </c>
      <c r="RQ32" s="402">
        <v>2.8</v>
      </c>
      <c r="RR32" s="402">
        <v>0.30000000000000027</v>
      </c>
      <c r="RS32" s="402">
        <v>1.4</v>
      </c>
      <c r="RT32" s="402">
        <v>1.5</v>
      </c>
      <c r="RU32" s="402">
        <v>1.5</v>
      </c>
      <c r="RV32" s="402">
        <v>-0.10000000000000009</v>
      </c>
      <c r="RW32" s="402">
        <v>3.5</v>
      </c>
      <c r="RX32" s="402">
        <v>5.6</v>
      </c>
      <c r="RY32" s="402">
        <v>5.6</v>
      </c>
      <c r="RZ32" s="402">
        <v>-2.0999999999999996</v>
      </c>
      <c r="SA32" s="402">
        <v>3.7</v>
      </c>
      <c r="SB32" s="402">
        <v>5</v>
      </c>
      <c r="SC32" s="402">
        <v>5</v>
      </c>
      <c r="SD32" s="402">
        <v>-1.2999999999999998</v>
      </c>
      <c r="SE32" s="402">
        <v>4.7</v>
      </c>
      <c r="SF32" s="402">
        <v>5.5</v>
      </c>
      <c r="SG32" s="402">
        <v>5.5</v>
      </c>
      <c r="SH32" s="402">
        <v>-0.79999999999999982</v>
      </c>
      <c r="SI32" s="402">
        <v>5</v>
      </c>
      <c r="SJ32" s="402">
        <v>5.7</v>
      </c>
      <c r="SK32" s="402">
        <v>5.7</v>
      </c>
      <c r="SL32" s="402">
        <v>-0.70000000000000018</v>
      </c>
      <c r="SM32" s="402">
        <v>3.4</v>
      </c>
      <c r="SN32" s="402">
        <v>3.5</v>
      </c>
      <c r="SO32" s="402">
        <v>3.5</v>
      </c>
      <c r="SP32" s="402">
        <v>-0.10000000000000009</v>
      </c>
      <c r="SQ32" s="402">
        <v>2.6</v>
      </c>
      <c r="SR32" s="402">
        <v>2.5</v>
      </c>
      <c r="SS32" s="402">
        <v>2.5</v>
      </c>
      <c r="ST32" s="402">
        <v>0.10000000000000009</v>
      </c>
      <c r="SU32" s="402">
        <v>10.4</v>
      </c>
      <c r="SV32" s="402">
        <v>10</v>
      </c>
      <c r="SW32" s="402">
        <v>10</v>
      </c>
      <c r="SX32" s="402">
        <v>0.40000000000000036</v>
      </c>
      <c r="SY32" s="402">
        <v>19.7</v>
      </c>
      <c r="SZ32" s="402">
        <v>12.218959999999999</v>
      </c>
      <c r="TA32" s="402">
        <v>12.218959999999999</v>
      </c>
      <c r="TB32" s="402">
        <v>7.4810400000000001</v>
      </c>
      <c r="TC32" s="402">
        <v>16.899999999999999</v>
      </c>
      <c r="TD32" s="402">
        <v>16.813289999999999</v>
      </c>
      <c r="TE32" s="402">
        <v>16.813289999999999</v>
      </c>
      <c r="TF32" s="402">
        <v>8.6710000000000065E-2</v>
      </c>
      <c r="TG32" s="402">
        <v>20.7</v>
      </c>
      <c r="TH32" s="402">
        <v>19.550339999999998</v>
      </c>
      <c r="TI32" s="402">
        <v>19.550339999999998</v>
      </c>
      <c r="TJ32" s="402">
        <v>1.1496600000000008</v>
      </c>
      <c r="TK32" s="402">
        <v>41.3</v>
      </c>
      <c r="TL32" s="402">
        <v>37.57996</v>
      </c>
      <c r="TM32" s="402">
        <v>37.57996</v>
      </c>
      <c r="TN32" s="402">
        <v>3.7200399999999973</v>
      </c>
      <c r="TO32" s="402">
        <v>8.5</v>
      </c>
      <c r="TP32" s="402">
        <v>16.76876</v>
      </c>
      <c r="TQ32" s="402">
        <v>19.908080000000002</v>
      </c>
      <c r="TR32" s="402">
        <v>-11.408080000000002</v>
      </c>
      <c r="TS32" s="402">
        <v>7.72</v>
      </c>
      <c r="TT32" s="402">
        <v>8.33</v>
      </c>
      <c r="TU32" s="402">
        <v>8.33</v>
      </c>
      <c r="TV32" s="402">
        <v>-0.61000000000000032</v>
      </c>
      <c r="TW32" s="402">
        <v>9.5</v>
      </c>
      <c r="TX32" s="402">
        <v>9.6</v>
      </c>
      <c r="TY32" s="402">
        <v>9.6</v>
      </c>
      <c r="TZ32" s="402">
        <v>-9.9999999999999645E-2</v>
      </c>
      <c r="UA32" s="402">
        <v>13.3</v>
      </c>
      <c r="UB32" s="402">
        <v>10.752689999999999</v>
      </c>
      <c r="UC32" s="402">
        <v>10.752689999999999</v>
      </c>
      <c r="UD32" s="402">
        <v>2.5473100000000013</v>
      </c>
      <c r="UE32" s="402">
        <v>15.2</v>
      </c>
      <c r="UF32" s="402">
        <v>15.640269999999999</v>
      </c>
      <c r="UG32" s="402">
        <v>15.640269999999999</v>
      </c>
      <c r="UH32" s="402">
        <v>-0.44026999999999994</v>
      </c>
      <c r="UI32" s="402">
        <v>4.5</v>
      </c>
      <c r="UJ32" s="402">
        <v>7</v>
      </c>
      <c r="UK32" s="402">
        <v>7</v>
      </c>
      <c r="UL32" s="402">
        <v>-2.5</v>
      </c>
      <c r="UM32" s="402">
        <v>10.5</v>
      </c>
      <c r="UN32" s="402">
        <v>9</v>
      </c>
      <c r="UO32" s="402">
        <v>9</v>
      </c>
      <c r="UP32" s="402">
        <v>1.5</v>
      </c>
      <c r="UQ32" s="402">
        <v>0.6</v>
      </c>
      <c r="UR32" s="402">
        <v>0.54</v>
      </c>
      <c r="US32" s="402">
        <v>0.54</v>
      </c>
      <c r="UT32" s="402">
        <v>5.9999999999999942E-2</v>
      </c>
      <c r="UU32" s="402">
        <v>1.1000000000000001</v>
      </c>
      <c r="UV32" s="402">
        <v>1.05</v>
      </c>
      <c r="UW32" s="402">
        <v>1.05</v>
      </c>
      <c r="UX32" s="402">
        <v>5.0000000000000044E-2</v>
      </c>
      <c r="UY32" s="402">
        <v>17.600000000000001</v>
      </c>
      <c r="UZ32" s="402">
        <v>19.036999999999999</v>
      </c>
      <c r="VA32" s="402">
        <v>19.036999999999999</v>
      </c>
      <c r="VB32" s="402">
        <v>-1.4369999999999976</v>
      </c>
      <c r="VC32" s="402">
        <v>17</v>
      </c>
      <c r="VD32" s="402">
        <v>18.603000000000002</v>
      </c>
      <c r="VE32" s="402">
        <v>18.603000000000002</v>
      </c>
      <c r="VF32" s="402">
        <v>-1.6030000000000015</v>
      </c>
      <c r="VG32" s="402">
        <v>14</v>
      </c>
      <c r="VH32" s="402">
        <v>20</v>
      </c>
      <c r="VI32" s="402">
        <v>20</v>
      </c>
      <c r="VJ32" s="402">
        <v>-6</v>
      </c>
      <c r="VK32" s="402">
        <v>10.3</v>
      </c>
      <c r="VL32" s="402">
        <v>18.638000000000002</v>
      </c>
      <c r="VM32" s="402">
        <v>18.638000000000002</v>
      </c>
      <c r="VN32" s="402">
        <v>-8.338000000000001</v>
      </c>
      <c r="VO32" s="402">
        <v>9.3000000000000007</v>
      </c>
      <c r="VP32" s="402">
        <v>14.601000000000001</v>
      </c>
      <c r="VQ32" s="402">
        <v>14.601000000000001</v>
      </c>
      <c r="VR32" s="402">
        <v>-5.3010000000000002</v>
      </c>
      <c r="VS32" s="402">
        <v>1.3</v>
      </c>
      <c r="VT32" s="402">
        <v>1.1299999999999999</v>
      </c>
      <c r="VU32" s="402">
        <v>1.1299999999999999</v>
      </c>
      <c r="VV32" s="402">
        <v>0.17000000000000015</v>
      </c>
      <c r="VW32" s="402">
        <v>19.100000000000001</v>
      </c>
      <c r="VX32" s="402">
        <v>15.927</v>
      </c>
      <c r="VY32" s="402">
        <v>15.927</v>
      </c>
      <c r="VZ32" s="402">
        <v>3.1730000000000018</v>
      </c>
      <c r="WA32" s="402">
        <v>35.700000000000003</v>
      </c>
      <c r="WB32" s="402">
        <v>61.81</v>
      </c>
      <c r="WC32" s="402">
        <v>53.764000000000003</v>
      </c>
      <c r="WD32" s="402">
        <v>-18.064</v>
      </c>
      <c r="WE32" s="402">
        <v>13.9</v>
      </c>
      <c r="WF32" s="402"/>
      <c r="WG32" s="402">
        <v>14.433999999999999</v>
      </c>
      <c r="WH32" s="402">
        <v>-0.53399999999999892</v>
      </c>
      <c r="WI32" s="402">
        <v>15.7</v>
      </c>
      <c r="WJ32" s="402"/>
      <c r="WK32" s="402">
        <v>16.312000000000001</v>
      </c>
      <c r="WL32" s="402">
        <v>-0.61200000000000188</v>
      </c>
      <c r="WM32" s="402">
        <v>16.899999999999999</v>
      </c>
      <c r="WN32" s="402">
        <v>15.766999999999999</v>
      </c>
      <c r="WO32" s="402">
        <v>15.766999999999999</v>
      </c>
      <c r="WP32" s="402">
        <v>1.1329999999999991</v>
      </c>
      <c r="WQ32" s="402">
        <v>24.3</v>
      </c>
      <c r="WR32" s="402"/>
      <c r="WS32" s="402">
        <v>38.960999999999999</v>
      </c>
      <c r="WT32" s="402">
        <v>-14.660999999999998</v>
      </c>
      <c r="XB32" s="406">
        <v>0.4375</v>
      </c>
      <c r="XC32" s="402">
        <v>7158.5320000000002</v>
      </c>
      <c r="XD32" s="402">
        <v>7276.8675599999988</v>
      </c>
      <c r="XE32" s="402">
        <v>-118.33555999999862</v>
      </c>
      <c r="XF32" s="402">
        <v>7158.5320000000002</v>
      </c>
      <c r="XG32" s="402">
        <v>7276.8675599999988</v>
      </c>
      <c r="XH32" s="402">
        <v>-118.33555999999862</v>
      </c>
      <c r="XI32" s="379">
        <f t="shared" si="0"/>
        <v>0.4375</v>
      </c>
    </row>
    <row r="33" spans="2:633" ht="15" customHeight="1" x14ac:dyDescent="0.2">
      <c r="B33" s="71">
        <v>0.45833333333333331</v>
      </c>
      <c r="C33" s="402">
        <v>559.9</v>
      </c>
      <c r="D33" s="402">
        <v>606.06573000000003</v>
      </c>
      <c r="E33" s="402">
        <v>606.06573000000003</v>
      </c>
      <c r="F33" s="402">
        <v>-46.165730000000053</v>
      </c>
      <c r="G33" s="402">
        <v>182.3</v>
      </c>
      <c r="H33" s="402">
        <v>193.12809999999999</v>
      </c>
      <c r="I33" s="402">
        <v>193.12809999999999</v>
      </c>
      <c r="J33" s="402">
        <v>-10.828099999999978</v>
      </c>
      <c r="K33" s="402"/>
      <c r="L33" s="402"/>
      <c r="M33" s="402"/>
      <c r="N33" s="402">
        <v>0</v>
      </c>
      <c r="O33" s="402">
        <v>121.8</v>
      </c>
      <c r="P33" s="402">
        <v>110</v>
      </c>
      <c r="Q33" s="402">
        <v>110</v>
      </c>
      <c r="R33" s="402">
        <v>11.799999999999997</v>
      </c>
      <c r="S33" s="402">
        <v>84.7</v>
      </c>
      <c r="T33" s="402">
        <v>80.44014</v>
      </c>
      <c r="U33" s="402">
        <v>92.444500000000005</v>
      </c>
      <c r="V33" s="402">
        <v>-7.7445000000000022</v>
      </c>
      <c r="W33" s="402">
        <v>70.5</v>
      </c>
      <c r="X33" s="402">
        <v>65.984009999999998</v>
      </c>
      <c r="Y33" s="402">
        <v>72.37388</v>
      </c>
      <c r="Z33" s="402">
        <v>-1.8738799999999998</v>
      </c>
      <c r="AA33" s="402">
        <v>65.7</v>
      </c>
      <c r="AB33" s="402">
        <v>67.593350000000001</v>
      </c>
      <c r="AC33" s="402">
        <v>67.593350000000001</v>
      </c>
      <c r="AD33" s="402">
        <v>-1.8933499999999981</v>
      </c>
      <c r="AE33" s="402">
        <v>28.8</v>
      </c>
      <c r="AF33" s="402">
        <v>27.4939</v>
      </c>
      <c r="AG33" s="402">
        <v>30.156400000000001</v>
      </c>
      <c r="AH33" s="402">
        <v>-1.3564000000000007</v>
      </c>
      <c r="AI33" s="402">
        <v>0.6</v>
      </c>
      <c r="AJ33" s="402">
        <v>0.6</v>
      </c>
      <c r="AK33" s="402">
        <v>0.6</v>
      </c>
      <c r="AL33" s="402">
        <v>0</v>
      </c>
      <c r="AM33" s="402"/>
      <c r="AN33" s="402"/>
      <c r="AO33" s="402"/>
      <c r="AP33" s="402">
        <v>0</v>
      </c>
      <c r="AQ33" s="402"/>
      <c r="AR33" s="402"/>
      <c r="AS33" s="402">
        <v>0</v>
      </c>
      <c r="AT33" s="402">
        <v>0</v>
      </c>
      <c r="AU33" s="402"/>
      <c r="AV33" s="402"/>
      <c r="AW33" s="402"/>
      <c r="AX33" s="402">
        <v>0</v>
      </c>
      <c r="AY33" s="402"/>
      <c r="AZ33" s="402"/>
      <c r="BA33" s="402"/>
      <c r="BB33" s="402">
        <v>0</v>
      </c>
      <c r="BC33" s="402">
        <v>144.30000000000001</v>
      </c>
      <c r="BD33" s="402">
        <v>149.11167</v>
      </c>
      <c r="BE33" s="402">
        <v>158.72166999999999</v>
      </c>
      <c r="BF33" s="402">
        <v>-14.421669999999978</v>
      </c>
      <c r="BG33" s="402">
        <v>146.80000000000001</v>
      </c>
      <c r="BH33" s="402">
        <v>149.11167</v>
      </c>
      <c r="BI33" s="402">
        <v>158.72166999999999</v>
      </c>
      <c r="BJ33" s="402">
        <v>-11.921669999999978</v>
      </c>
      <c r="BK33" s="402">
        <v>146.80000000000001</v>
      </c>
      <c r="BL33" s="402">
        <v>149.11167</v>
      </c>
      <c r="BM33" s="402">
        <v>158.72166999999999</v>
      </c>
      <c r="BN33" s="402">
        <v>-11.921669999999978</v>
      </c>
      <c r="BO33" s="402">
        <v>92.6</v>
      </c>
      <c r="BP33" s="402">
        <v>143</v>
      </c>
      <c r="BQ33" s="402">
        <v>143</v>
      </c>
      <c r="BR33" s="402">
        <v>-50.400000000000006</v>
      </c>
      <c r="BS33" s="402">
        <v>56.5</v>
      </c>
      <c r="BT33" s="402">
        <v>110.297</v>
      </c>
      <c r="BU33" s="402">
        <v>110.297</v>
      </c>
      <c r="BV33" s="402">
        <v>-53.796999999999997</v>
      </c>
      <c r="BW33" s="402">
        <v>18.2</v>
      </c>
      <c r="BX33" s="402">
        <v>90.3</v>
      </c>
      <c r="BY33" s="402">
        <v>38</v>
      </c>
      <c r="BZ33" s="402">
        <v>-19.8</v>
      </c>
      <c r="CA33" s="402">
        <v>74</v>
      </c>
      <c r="CB33" s="402">
        <v>73.019549999999995</v>
      </c>
      <c r="CC33" s="402">
        <v>73.019549999999995</v>
      </c>
      <c r="CD33" s="402">
        <v>0.98045000000000471</v>
      </c>
      <c r="CE33" s="402">
        <v>25.8</v>
      </c>
      <c r="CF33" s="402">
        <v>16.95936</v>
      </c>
      <c r="CG33" s="402">
        <v>16.95936</v>
      </c>
      <c r="CH33" s="402">
        <v>8.8406400000000005</v>
      </c>
      <c r="CI33" s="402">
        <v>87.427999999999997</v>
      </c>
      <c r="CJ33" s="402">
        <v>85</v>
      </c>
      <c r="CK33" s="402">
        <v>100.34908</v>
      </c>
      <c r="CL33" s="402">
        <v>-12.921080000000003</v>
      </c>
      <c r="CM33" s="402">
        <v>106.751</v>
      </c>
      <c r="CN33" s="402">
        <v>98</v>
      </c>
      <c r="CO33" s="402">
        <v>98</v>
      </c>
      <c r="CP33" s="402">
        <v>8.7510000000000048</v>
      </c>
      <c r="CQ33" s="402">
        <v>35.585999999999999</v>
      </c>
      <c r="CR33" s="402">
        <v>16</v>
      </c>
      <c r="CS33" s="402">
        <v>36.466239999999999</v>
      </c>
      <c r="CT33" s="402">
        <v>-0.88024000000000058</v>
      </c>
      <c r="CU33" s="402">
        <v>8.1</v>
      </c>
      <c r="CV33" s="402">
        <v>3.8533499999999998</v>
      </c>
      <c r="CW33" s="402">
        <v>3.8533499999999998</v>
      </c>
      <c r="CX33" s="402">
        <v>4.2466499999999998</v>
      </c>
      <c r="CY33" s="402"/>
      <c r="CZ33" s="402">
        <v>4.1034499999999996</v>
      </c>
      <c r="DA33" s="402">
        <v>4.1034499999999996</v>
      </c>
      <c r="DB33" s="402">
        <v>-4.1034499999999996</v>
      </c>
      <c r="DC33" s="402">
        <v>43.97</v>
      </c>
      <c r="DD33" s="402">
        <v>43.80059</v>
      </c>
      <c r="DE33" s="402">
        <v>43.80059</v>
      </c>
      <c r="DF33" s="402">
        <v>0.16940999999999917</v>
      </c>
      <c r="DG33" s="402">
        <v>3.246</v>
      </c>
      <c r="DH33" s="402">
        <v>3.2822300000000002</v>
      </c>
      <c r="DI33" s="402">
        <v>3.2822300000000002</v>
      </c>
      <c r="DJ33" s="402">
        <v>-3.6230000000000206E-2</v>
      </c>
      <c r="DK33" s="402">
        <v>3.601</v>
      </c>
      <c r="DL33" s="402">
        <v>3.0992700000000002</v>
      </c>
      <c r="DM33" s="402">
        <v>3.0992700000000002</v>
      </c>
      <c r="DN33" s="402">
        <v>0.50172999999999979</v>
      </c>
      <c r="DO33" s="402"/>
      <c r="DP33" s="402"/>
      <c r="DQ33" s="402"/>
      <c r="DR33" s="402">
        <v>0</v>
      </c>
      <c r="DS33" s="402"/>
      <c r="DT33" s="402"/>
      <c r="DU33" s="402"/>
      <c r="DV33" s="402">
        <v>0</v>
      </c>
      <c r="DW33" s="402"/>
      <c r="DX33" s="402"/>
      <c r="DY33" s="402"/>
      <c r="DZ33" s="402">
        <v>0</v>
      </c>
      <c r="EA33" s="402"/>
      <c r="EB33" s="402"/>
      <c r="EC33" s="402"/>
      <c r="ED33" s="402">
        <v>0</v>
      </c>
      <c r="EE33" s="402"/>
      <c r="EF33" s="402"/>
      <c r="EG33" s="402"/>
      <c r="EH33" s="402">
        <v>0</v>
      </c>
      <c r="EI33" s="402"/>
      <c r="EJ33" s="402"/>
      <c r="EK33" s="402"/>
      <c r="EL33" s="402">
        <v>0</v>
      </c>
      <c r="EM33" s="402">
        <v>66</v>
      </c>
      <c r="EN33" s="402">
        <v>40</v>
      </c>
      <c r="EO33" s="402">
        <v>85</v>
      </c>
      <c r="EP33" s="402">
        <v>-19</v>
      </c>
      <c r="EQ33" s="402"/>
      <c r="ER33" s="402"/>
      <c r="ES33" s="402"/>
      <c r="ET33" s="402">
        <v>0</v>
      </c>
      <c r="EU33" s="402">
        <v>72.3</v>
      </c>
      <c r="EV33" s="402">
        <v>77.948040000000006</v>
      </c>
      <c r="EW33" s="402">
        <v>77.948049999999995</v>
      </c>
      <c r="EX33" s="402">
        <v>-5.6480499999999978</v>
      </c>
      <c r="EY33" s="402">
        <v>194.1</v>
      </c>
      <c r="EZ33" s="402">
        <v>220.08483000000001</v>
      </c>
      <c r="FA33" s="402">
        <v>221.43218999999999</v>
      </c>
      <c r="FB33" s="402">
        <v>-27.332189999999997</v>
      </c>
      <c r="FC33" s="402">
        <v>9.8000000000000007</v>
      </c>
      <c r="FD33" s="402">
        <v>8</v>
      </c>
      <c r="FE33" s="402">
        <v>8</v>
      </c>
      <c r="FF33" s="402">
        <v>1.8000000000000007</v>
      </c>
      <c r="FG33" s="402">
        <v>5.5</v>
      </c>
      <c r="FH33" s="402">
        <v>5.67</v>
      </c>
      <c r="FI33" s="402">
        <v>5.67</v>
      </c>
      <c r="FJ33" s="402">
        <v>-0.16999999999999993</v>
      </c>
      <c r="FK33" s="402"/>
      <c r="FL33" s="402"/>
      <c r="FM33" s="402">
        <v>0</v>
      </c>
      <c r="FN33" s="402">
        <v>0</v>
      </c>
      <c r="FO33" s="402">
        <v>0</v>
      </c>
      <c r="FP33" s="402">
        <v>0</v>
      </c>
      <c r="FQ33" s="402">
        <v>0</v>
      </c>
      <c r="FR33" s="402">
        <v>0</v>
      </c>
      <c r="FS33" s="402">
        <v>111.4</v>
      </c>
      <c r="FT33" s="402">
        <v>110.41591</v>
      </c>
      <c r="FU33" s="402">
        <v>110.41591</v>
      </c>
      <c r="FV33" s="402">
        <v>0.98409000000000901</v>
      </c>
      <c r="FW33" s="402">
        <v>7.8</v>
      </c>
      <c r="FX33" s="402">
        <v>3.8466300000000002</v>
      </c>
      <c r="FY33" s="402">
        <v>3.8466300000000002</v>
      </c>
      <c r="FZ33" s="402">
        <v>3.9533699999999996</v>
      </c>
      <c r="GA33" s="402"/>
      <c r="GB33" s="402"/>
      <c r="GC33" s="402"/>
      <c r="GD33" s="402">
        <v>0</v>
      </c>
      <c r="GE33" s="402">
        <v>0</v>
      </c>
      <c r="GF33" s="402">
        <v>0</v>
      </c>
      <c r="GG33" s="402">
        <v>21.477250000000002</v>
      </c>
      <c r="GH33" s="402">
        <v>-21.477250000000002</v>
      </c>
      <c r="GI33" s="402">
        <v>101.5</v>
      </c>
      <c r="GJ33" s="402">
        <v>100</v>
      </c>
      <c r="GK33" s="402">
        <v>133.61748</v>
      </c>
      <c r="GL33" s="402">
        <v>-32.11748</v>
      </c>
      <c r="GM33" s="402"/>
      <c r="GN33" s="402"/>
      <c r="GO33" s="402"/>
      <c r="GP33" s="402">
        <v>0</v>
      </c>
      <c r="GQ33" s="402"/>
      <c r="GR33" s="402"/>
      <c r="GS33" s="402"/>
      <c r="GT33" s="402">
        <v>0</v>
      </c>
      <c r="GU33" s="402"/>
      <c r="GV33" s="402"/>
      <c r="GW33" s="402"/>
      <c r="GX33" s="402">
        <v>0</v>
      </c>
      <c r="GY33" s="402"/>
      <c r="GZ33" s="402"/>
      <c r="HA33" s="402"/>
      <c r="HB33" s="402">
        <v>0</v>
      </c>
      <c r="HC33" s="402"/>
      <c r="HD33" s="402"/>
      <c r="HE33" s="402"/>
      <c r="HF33" s="402">
        <v>0</v>
      </c>
      <c r="HG33" s="402">
        <v>171.5</v>
      </c>
      <c r="HH33" s="402">
        <v>175.66774000000001</v>
      </c>
      <c r="HI33" s="402">
        <v>175.66774000000001</v>
      </c>
      <c r="HJ33" s="402">
        <v>-4.1677400000000091</v>
      </c>
      <c r="HK33" s="402">
        <v>170.2</v>
      </c>
      <c r="HL33" s="402">
        <v>175.66774000000001</v>
      </c>
      <c r="HM33" s="402">
        <v>175.66774000000001</v>
      </c>
      <c r="HN33" s="402">
        <v>-5.4677400000000205</v>
      </c>
      <c r="HO33" s="402">
        <v>187.5</v>
      </c>
      <c r="HP33" s="402">
        <v>175.66774000000001</v>
      </c>
      <c r="HQ33" s="402">
        <v>175.66774000000001</v>
      </c>
      <c r="HR33" s="402">
        <v>11.832259999999991</v>
      </c>
      <c r="HS33" s="402"/>
      <c r="HT33" s="402"/>
      <c r="HU33" s="402"/>
      <c r="HV33" s="402">
        <v>0</v>
      </c>
      <c r="HW33" s="402"/>
      <c r="HX33" s="402"/>
      <c r="HY33" s="402"/>
      <c r="HZ33" s="402">
        <v>0</v>
      </c>
      <c r="IA33" s="402"/>
      <c r="IB33" s="402"/>
      <c r="IC33" s="402"/>
      <c r="ID33" s="402">
        <v>0</v>
      </c>
      <c r="IE33" s="402">
        <v>268.89999999999998</v>
      </c>
      <c r="IF33" s="402">
        <v>263.5016</v>
      </c>
      <c r="IG33" s="402">
        <v>263.5016</v>
      </c>
      <c r="IH33" s="402">
        <v>5.398399999999981</v>
      </c>
      <c r="II33" s="402">
        <v>74.599999999999994</v>
      </c>
      <c r="IJ33" s="402">
        <v>69.971130000000002</v>
      </c>
      <c r="IK33" s="402">
        <v>69.971130000000002</v>
      </c>
      <c r="IL33" s="402">
        <v>4.628869999999992</v>
      </c>
      <c r="IM33" s="402">
        <v>36</v>
      </c>
      <c r="IN33" s="402">
        <v>34.985570000000003</v>
      </c>
      <c r="IO33" s="402">
        <v>34.985570000000003</v>
      </c>
      <c r="IP33" s="402">
        <v>1.0144299999999973</v>
      </c>
      <c r="IQ33" s="402">
        <v>38.9</v>
      </c>
      <c r="IR33" s="402">
        <v>38.451999999999998</v>
      </c>
      <c r="IS33" s="402">
        <v>38.451999999999998</v>
      </c>
      <c r="IT33" s="402">
        <v>0.4480000000000004</v>
      </c>
      <c r="IU33" s="402">
        <v>65.3</v>
      </c>
      <c r="IV33" s="402">
        <v>63.22</v>
      </c>
      <c r="IW33" s="402">
        <v>63.22</v>
      </c>
      <c r="IX33" s="402">
        <v>2.0799999999999983</v>
      </c>
      <c r="IY33" s="402">
        <v>41.5</v>
      </c>
      <c r="IZ33" s="402">
        <v>58.95</v>
      </c>
      <c r="JA33" s="402">
        <v>58.95</v>
      </c>
      <c r="JB33" s="402">
        <v>-17.450000000000003</v>
      </c>
      <c r="JC33" s="402">
        <v>9.8000000000000007</v>
      </c>
      <c r="JD33" s="402">
        <v>9.77</v>
      </c>
      <c r="JE33" s="402">
        <v>9.77</v>
      </c>
      <c r="JF33" s="402">
        <v>3.0000000000001137E-2</v>
      </c>
      <c r="JG33" s="402">
        <v>6.3</v>
      </c>
      <c r="JH33" s="402">
        <v>2.41</v>
      </c>
      <c r="JI33" s="402">
        <v>2.41</v>
      </c>
      <c r="JJ33" s="402">
        <v>3.8899999999999997</v>
      </c>
      <c r="JK33" s="402">
        <v>6.9</v>
      </c>
      <c r="JL33" s="402">
        <v>6.8787000000000003</v>
      </c>
      <c r="JM33" s="402">
        <v>6.8787000000000003</v>
      </c>
      <c r="JN33" s="402">
        <v>2.1300000000000097E-2</v>
      </c>
      <c r="JO33" s="402">
        <v>11.3</v>
      </c>
      <c r="JP33" s="402">
        <v>15.021509999999999</v>
      </c>
      <c r="JQ33" s="402">
        <v>8.1736000000000004</v>
      </c>
      <c r="JR33" s="402">
        <v>3.1264000000000003</v>
      </c>
      <c r="JS33" s="402">
        <v>57.4</v>
      </c>
      <c r="JT33" s="402">
        <v>63.148989999999998</v>
      </c>
      <c r="JU33" s="402">
        <v>64.668059999999997</v>
      </c>
      <c r="JV33" s="402">
        <v>-7.2680599999999984</v>
      </c>
      <c r="JW33" s="402"/>
      <c r="JX33" s="402"/>
      <c r="JY33" s="402"/>
      <c r="JZ33" s="402">
        <v>0</v>
      </c>
      <c r="KA33" s="402"/>
      <c r="KB33" s="402"/>
      <c r="KC33" s="402"/>
      <c r="KD33" s="402">
        <v>0</v>
      </c>
      <c r="KE33" s="402"/>
      <c r="KF33" s="402"/>
      <c r="KG33" s="402"/>
      <c r="KH33" s="402">
        <v>0</v>
      </c>
      <c r="KI33" s="402"/>
      <c r="KJ33" s="402"/>
      <c r="KK33" s="402"/>
      <c r="KL33" s="402">
        <v>0</v>
      </c>
      <c r="KM33" s="402">
        <v>71.900000000000006</v>
      </c>
      <c r="KN33" s="402">
        <v>0</v>
      </c>
      <c r="KO33" s="402">
        <v>54.396639999999998</v>
      </c>
      <c r="KP33" s="402">
        <v>17.503360000000008</v>
      </c>
      <c r="KQ33" s="402"/>
      <c r="KR33" s="402"/>
      <c r="KS33" s="402"/>
      <c r="KT33" s="402">
        <v>0</v>
      </c>
      <c r="KU33" s="402">
        <v>182.6</v>
      </c>
      <c r="KV33" s="402">
        <v>194.44479000000001</v>
      </c>
      <c r="KW33" s="402">
        <v>194.44479000000001</v>
      </c>
      <c r="KX33" s="402">
        <v>-11.844790000000017</v>
      </c>
      <c r="KY33" s="402">
        <v>194.2</v>
      </c>
      <c r="KZ33" s="402">
        <v>194.44479000000001</v>
      </c>
      <c r="LA33" s="402">
        <v>194.44479000000001</v>
      </c>
      <c r="LB33" s="402">
        <v>-0.24479000000002316</v>
      </c>
      <c r="LC33" s="402">
        <v>204.1</v>
      </c>
      <c r="LD33" s="402">
        <v>194.44479000000001</v>
      </c>
      <c r="LE33" s="402">
        <v>194.44479000000001</v>
      </c>
      <c r="LF33" s="402">
        <v>9.6552099999999825</v>
      </c>
      <c r="LG33" s="402">
        <v>290.39999999999998</v>
      </c>
      <c r="LH33" s="402">
        <v>291.66717999999997</v>
      </c>
      <c r="LI33" s="402">
        <v>291.66717999999997</v>
      </c>
      <c r="LJ33" s="402">
        <v>-1.2671799999999962</v>
      </c>
      <c r="LK33" s="402">
        <v>204.5</v>
      </c>
      <c r="LL33" s="402">
        <v>209.70738</v>
      </c>
      <c r="LM33" s="402">
        <v>209.70738</v>
      </c>
      <c r="LN33" s="402">
        <v>-5.2073800000000006</v>
      </c>
      <c r="LO33" s="402">
        <v>107</v>
      </c>
      <c r="LP33" s="402">
        <v>104.85369</v>
      </c>
      <c r="LQ33" s="402">
        <v>104.85369</v>
      </c>
      <c r="LR33" s="402">
        <v>2.1463099999999997</v>
      </c>
      <c r="LS33" s="402">
        <v>342.4</v>
      </c>
      <c r="LT33" s="402">
        <v>224.13767000000001</v>
      </c>
      <c r="LU33" s="402">
        <v>228.52772999999999</v>
      </c>
      <c r="LV33" s="402">
        <v>113.87226999999999</v>
      </c>
      <c r="LW33" s="402">
        <v>3.5</v>
      </c>
      <c r="LX33" s="402">
        <v>3.2402199999999999</v>
      </c>
      <c r="LY33" s="402">
        <v>3.2402199999999999</v>
      </c>
      <c r="LZ33" s="402">
        <v>0.25978000000000012</v>
      </c>
      <c r="MA33" s="402">
        <v>187.9</v>
      </c>
      <c r="MB33" s="402">
        <v>170</v>
      </c>
      <c r="MC33" s="402">
        <v>185.73103</v>
      </c>
      <c r="MD33" s="402">
        <v>2.1689700000000016</v>
      </c>
      <c r="ME33" s="402">
        <v>188.6</v>
      </c>
      <c r="MF33" s="402">
        <v>170</v>
      </c>
      <c r="MG33" s="402">
        <v>185.73103</v>
      </c>
      <c r="MH33" s="402">
        <v>2.8689699999999903</v>
      </c>
      <c r="MI33" s="402">
        <v>188.7</v>
      </c>
      <c r="MJ33" s="402">
        <v>217.19309000000001</v>
      </c>
      <c r="MK33" s="402">
        <v>185.73103</v>
      </c>
      <c r="ML33" s="402">
        <v>2.9689699999999846</v>
      </c>
      <c r="MM33" s="402">
        <v>136.9</v>
      </c>
      <c r="MN33" s="402">
        <v>189.51327000000001</v>
      </c>
      <c r="MO33" s="402">
        <v>189.51328000000001</v>
      </c>
      <c r="MP33" s="402">
        <v>-52.613280000000003</v>
      </c>
      <c r="MQ33" s="402">
        <v>80.8</v>
      </c>
      <c r="MR33" s="402">
        <v>94.756640000000004</v>
      </c>
      <c r="MS33" s="402">
        <v>94.756640000000004</v>
      </c>
      <c r="MT33" s="402">
        <v>-13.956640000000007</v>
      </c>
      <c r="MU33" s="402"/>
      <c r="MV33" s="402"/>
      <c r="MW33" s="402"/>
      <c r="MX33" s="402">
        <v>0</v>
      </c>
      <c r="MY33" s="402"/>
      <c r="MZ33" s="402"/>
      <c r="NA33" s="402"/>
      <c r="NB33" s="402">
        <v>0</v>
      </c>
      <c r="NC33" s="402"/>
      <c r="ND33" s="402"/>
      <c r="NE33" s="402"/>
      <c r="NF33" s="402">
        <v>0</v>
      </c>
      <c r="NG33" s="402"/>
      <c r="NH33" s="402"/>
      <c r="NI33" s="402"/>
      <c r="NJ33" s="402">
        <v>0</v>
      </c>
      <c r="NK33" s="402"/>
      <c r="NL33" s="402"/>
      <c r="NM33" s="402"/>
      <c r="NN33" s="402">
        <v>0</v>
      </c>
      <c r="NO33" s="402"/>
      <c r="NP33" s="402"/>
      <c r="NQ33" s="402"/>
      <c r="NR33" s="402">
        <v>0</v>
      </c>
      <c r="NS33" s="402"/>
      <c r="NT33" s="402"/>
      <c r="NU33" s="402"/>
      <c r="NV33" s="402">
        <v>0</v>
      </c>
      <c r="NW33" s="402">
        <v>100.1</v>
      </c>
      <c r="NX33" s="402">
        <v>113.10133</v>
      </c>
      <c r="NY33" s="402">
        <v>112.41701999999999</v>
      </c>
      <c r="NZ33" s="402">
        <v>-12.317019999999999</v>
      </c>
      <c r="OA33" s="402">
        <v>74.8</v>
      </c>
      <c r="OB33" s="402">
        <v>78.224090000000004</v>
      </c>
      <c r="OC33" s="402">
        <v>85.482579999999999</v>
      </c>
      <c r="OD33" s="402">
        <v>-10.682580000000002</v>
      </c>
      <c r="OE33" s="402">
        <v>16</v>
      </c>
      <c r="OF33" s="402">
        <v>15.56043</v>
      </c>
      <c r="OG33" s="402">
        <v>15.91408</v>
      </c>
      <c r="OH33" s="402">
        <v>8.5919999999999774E-2</v>
      </c>
      <c r="OI33" s="402">
        <v>58.6</v>
      </c>
      <c r="OJ33" s="402">
        <v>60.427019999999999</v>
      </c>
      <c r="OK33" s="402">
        <v>60.427019999999999</v>
      </c>
      <c r="OL33" s="402">
        <v>-1.8270199999999974</v>
      </c>
      <c r="OM33" s="402">
        <v>6.5</v>
      </c>
      <c r="ON33" s="402">
        <v>6.39</v>
      </c>
      <c r="OO33" s="402">
        <v>6.39</v>
      </c>
      <c r="OP33" s="402">
        <v>0.11000000000000032</v>
      </c>
      <c r="OQ33" s="402">
        <v>360.9</v>
      </c>
      <c r="OR33" s="402">
        <v>200.72192000000001</v>
      </c>
      <c r="OS33" s="402"/>
      <c r="OT33" s="402">
        <v>360.9</v>
      </c>
      <c r="OU33" s="402"/>
      <c r="OV33" s="402"/>
      <c r="OW33" s="402"/>
      <c r="OX33" s="402">
        <v>0</v>
      </c>
      <c r="OY33" s="402"/>
      <c r="OZ33" s="402"/>
      <c r="PA33" s="402"/>
      <c r="PB33" s="402">
        <v>0</v>
      </c>
      <c r="PC33" s="402">
        <v>29</v>
      </c>
      <c r="PD33" s="402">
        <v>30</v>
      </c>
      <c r="PE33" s="402">
        <v>30</v>
      </c>
      <c r="PF33" s="402">
        <v>-1</v>
      </c>
      <c r="PG33" s="402"/>
      <c r="PH33" s="402"/>
      <c r="PI33" s="402"/>
      <c r="PJ33" s="402">
        <v>0</v>
      </c>
      <c r="PK33" s="402">
        <v>16.100000000000001</v>
      </c>
      <c r="PL33" s="402">
        <v>13</v>
      </c>
      <c r="PM33" s="402">
        <v>13</v>
      </c>
      <c r="PN33" s="402">
        <v>3.1000000000000014</v>
      </c>
      <c r="PO33" s="402">
        <v>14.1</v>
      </c>
      <c r="PP33" s="402">
        <v>15</v>
      </c>
      <c r="PQ33" s="402">
        <v>15</v>
      </c>
      <c r="PR33" s="402">
        <v>-0.90000000000000036</v>
      </c>
      <c r="PS33" s="402">
        <v>2.9</v>
      </c>
      <c r="PT33" s="402">
        <v>2.7989999999999999</v>
      </c>
      <c r="PU33" s="402">
        <v>2.7989999999999999</v>
      </c>
      <c r="PV33" s="402">
        <v>0.10099999999999998</v>
      </c>
      <c r="PW33" s="402">
        <v>1.4</v>
      </c>
      <c r="PX33" s="402">
        <v>1.4</v>
      </c>
      <c r="PY33" s="402">
        <v>1.4</v>
      </c>
      <c r="PZ33" s="402">
        <v>0</v>
      </c>
      <c r="QA33" s="402">
        <v>1.1000000000000001</v>
      </c>
      <c r="QB33" s="402">
        <v>1.2</v>
      </c>
      <c r="QC33" s="402">
        <v>1.2</v>
      </c>
      <c r="QD33" s="402">
        <v>-9.9999999999999867E-2</v>
      </c>
      <c r="QE33" s="402">
        <v>2</v>
      </c>
      <c r="QF33" s="402">
        <v>2.2000000000000002</v>
      </c>
      <c r="QG33" s="402">
        <v>2.2000000000000002</v>
      </c>
      <c r="QH33" s="402">
        <v>-0.20000000000000018</v>
      </c>
      <c r="QI33" s="402">
        <v>7</v>
      </c>
      <c r="QJ33" s="402">
        <v>7.2</v>
      </c>
      <c r="QK33" s="402">
        <v>7.2</v>
      </c>
      <c r="QL33" s="402">
        <v>-0.20000000000000018</v>
      </c>
      <c r="QM33" s="402">
        <v>11.3</v>
      </c>
      <c r="QN33" s="402">
        <v>11.143700000000001</v>
      </c>
      <c r="QO33" s="402">
        <v>11.143700000000001</v>
      </c>
      <c r="QP33" s="402">
        <v>0.15629999999999988</v>
      </c>
      <c r="QQ33" s="402">
        <v>7.4</v>
      </c>
      <c r="QR33" s="402">
        <v>8</v>
      </c>
      <c r="QS33" s="402">
        <v>8</v>
      </c>
      <c r="QT33" s="402">
        <v>-0.59999999999999964</v>
      </c>
      <c r="QU33" s="402">
        <v>10.7</v>
      </c>
      <c r="QV33" s="402">
        <v>10.752689999999999</v>
      </c>
      <c r="QW33" s="402">
        <v>10.752689999999999</v>
      </c>
      <c r="QX33" s="402">
        <v>-5.2690000000000126E-2</v>
      </c>
      <c r="QY33" s="402">
        <v>5.9</v>
      </c>
      <c r="QZ33" s="402">
        <v>6.4</v>
      </c>
      <c r="RA33" s="402">
        <v>6.4</v>
      </c>
      <c r="RB33" s="402">
        <v>-0.5</v>
      </c>
      <c r="RC33" s="402">
        <v>18.100000000000001</v>
      </c>
      <c r="RD33" s="402">
        <v>16.617789999999999</v>
      </c>
      <c r="RE33" s="402">
        <v>16.617789999999999</v>
      </c>
      <c r="RF33" s="402">
        <v>1.482210000000002</v>
      </c>
      <c r="RG33" s="402">
        <v>3.7</v>
      </c>
      <c r="RH33" s="402">
        <v>3.6</v>
      </c>
      <c r="RI33" s="402">
        <v>3.6</v>
      </c>
      <c r="RJ33" s="402">
        <v>0.10000000000000009</v>
      </c>
      <c r="RK33" s="402">
        <v>5.8</v>
      </c>
      <c r="RL33" s="402">
        <v>6</v>
      </c>
      <c r="RM33" s="402">
        <v>6</v>
      </c>
      <c r="RN33" s="402">
        <v>-0.20000000000000018</v>
      </c>
      <c r="RO33" s="402">
        <v>3.1</v>
      </c>
      <c r="RP33" s="402">
        <v>2.8</v>
      </c>
      <c r="RQ33" s="402">
        <v>2.8</v>
      </c>
      <c r="RR33" s="402">
        <v>0.30000000000000027</v>
      </c>
      <c r="RS33" s="402">
        <v>1.4</v>
      </c>
      <c r="RT33" s="402">
        <v>1.5</v>
      </c>
      <c r="RU33" s="402">
        <v>1.5</v>
      </c>
      <c r="RV33" s="402">
        <v>-0.10000000000000009</v>
      </c>
      <c r="RW33" s="402">
        <v>4.2</v>
      </c>
      <c r="RX33" s="402">
        <v>5.6</v>
      </c>
      <c r="RY33" s="402">
        <v>5.6</v>
      </c>
      <c r="RZ33" s="402">
        <v>-1.3999999999999995</v>
      </c>
      <c r="SA33" s="402">
        <v>3.7</v>
      </c>
      <c r="SB33" s="402">
        <v>5</v>
      </c>
      <c r="SC33" s="402">
        <v>5</v>
      </c>
      <c r="SD33" s="402">
        <v>-1.2999999999999998</v>
      </c>
      <c r="SE33" s="402">
        <v>4.7</v>
      </c>
      <c r="SF33" s="402">
        <v>5.5</v>
      </c>
      <c r="SG33" s="402">
        <v>5.5</v>
      </c>
      <c r="SH33" s="402">
        <v>-0.79999999999999982</v>
      </c>
      <c r="SI33" s="402">
        <v>5</v>
      </c>
      <c r="SJ33" s="402">
        <v>5.7</v>
      </c>
      <c r="SK33" s="402">
        <v>5.7</v>
      </c>
      <c r="SL33" s="402">
        <v>-0.70000000000000018</v>
      </c>
      <c r="SM33" s="402">
        <v>3.4</v>
      </c>
      <c r="SN33" s="402">
        <v>3.5</v>
      </c>
      <c r="SO33" s="402">
        <v>3.5</v>
      </c>
      <c r="SP33" s="402">
        <v>-0.10000000000000009</v>
      </c>
      <c r="SQ33" s="402">
        <v>2.6</v>
      </c>
      <c r="SR33" s="402">
        <v>2.5</v>
      </c>
      <c r="SS33" s="402">
        <v>2.5</v>
      </c>
      <c r="ST33" s="402">
        <v>0.10000000000000009</v>
      </c>
      <c r="SU33" s="402">
        <v>10.3</v>
      </c>
      <c r="SV33" s="402">
        <v>10</v>
      </c>
      <c r="SW33" s="402">
        <v>10</v>
      </c>
      <c r="SX33" s="402">
        <v>0.30000000000000071</v>
      </c>
      <c r="SY33" s="402">
        <v>19.7</v>
      </c>
      <c r="SZ33" s="402">
        <v>12.218959999999999</v>
      </c>
      <c r="TA33" s="402">
        <v>12.218959999999999</v>
      </c>
      <c r="TB33" s="402">
        <v>7.4810400000000001</v>
      </c>
      <c r="TC33" s="402">
        <v>16.899999999999999</v>
      </c>
      <c r="TD33" s="402">
        <v>16.813289999999999</v>
      </c>
      <c r="TE33" s="402">
        <v>16.813289999999999</v>
      </c>
      <c r="TF33" s="402">
        <v>8.6710000000000065E-2</v>
      </c>
      <c r="TG33" s="402">
        <v>21.1</v>
      </c>
      <c r="TH33" s="402">
        <v>19.550339999999998</v>
      </c>
      <c r="TI33" s="402">
        <v>19.550339999999998</v>
      </c>
      <c r="TJ33" s="402">
        <v>1.5496600000000029</v>
      </c>
      <c r="TK33" s="402">
        <v>41.3</v>
      </c>
      <c r="TL33" s="402">
        <v>37.57996</v>
      </c>
      <c r="TM33" s="402">
        <v>37.57996</v>
      </c>
      <c r="TN33" s="402">
        <v>3.7200399999999973</v>
      </c>
      <c r="TO33" s="402">
        <v>10.4</v>
      </c>
      <c r="TP33" s="402">
        <v>18.217649999999999</v>
      </c>
      <c r="TQ33" s="402">
        <v>19.908080000000002</v>
      </c>
      <c r="TR33" s="402">
        <v>-9.5080800000000014</v>
      </c>
      <c r="TS33" s="402">
        <v>8.5500000000000007</v>
      </c>
      <c r="TT33" s="402">
        <v>8.33</v>
      </c>
      <c r="TU33" s="402">
        <v>8.33</v>
      </c>
      <c r="TV33" s="402">
        <v>0.22000000000000064</v>
      </c>
      <c r="TW33" s="402">
        <v>9.1</v>
      </c>
      <c r="TX33" s="402">
        <v>9.6</v>
      </c>
      <c r="TY33" s="402">
        <v>9.6</v>
      </c>
      <c r="TZ33" s="402">
        <v>-0.5</v>
      </c>
      <c r="UA33" s="402">
        <v>14</v>
      </c>
      <c r="UB33" s="402">
        <v>10.752689999999999</v>
      </c>
      <c r="UC33" s="402">
        <v>10.752689999999999</v>
      </c>
      <c r="UD33" s="402">
        <v>3.2473100000000006</v>
      </c>
      <c r="UE33" s="402">
        <v>14.9</v>
      </c>
      <c r="UF33" s="402">
        <v>15.640269999999999</v>
      </c>
      <c r="UG33" s="402">
        <v>15.640269999999999</v>
      </c>
      <c r="UH33" s="402">
        <v>-0.74026999999999887</v>
      </c>
      <c r="UI33" s="402">
        <v>4.3</v>
      </c>
      <c r="UJ33" s="402">
        <v>7</v>
      </c>
      <c r="UK33" s="402">
        <v>7</v>
      </c>
      <c r="UL33" s="402">
        <v>-2.7</v>
      </c>
      <c r="UM33" s="402">
        <v>10.4</v>
      </c>
      <c r="UN33" s="402">
        <v>9</v>
      </c>
      <c r="UO33" s="402">
        <v>9</v>
      </c>
      <c r="UP33" s="402">
        <v>1.4000000000000004</v>
      </c>
      <c r="UQ33" s="402">
        <v>0.5</v>
      </c>
      <c r="UR33" s="402">
        <v>0.54</v>
      </c>
      <c r="US33" s="402">
        <v>0.54</v>
      </c>
      <c r="UT33" s="402">
        <v>-4.0000000000000036E-2</v>
      </c>
      <c r="UU33" s="402">
        <v>1</v>
      </c>
      <c r="UV33" s="402">
        <v>1.05</v>
      </c>
      <c r="UW33" s="402">
        <v>1.05</v>
      </c>
      <c r="UX33" s="402">
        <v>-5.0000000000000044E-2</v>
      </c>
      <c r="UY33" s="402">
        <v>18.2</v>
      </c>
      <c r="UZ33" s="402">
        <v>19.106000000000002</v>
      </c>
      <c r="VA33" s="402">
        <v>19.106000000000002</v>
      </c>
      <c r="VB33" s="402">
        <v>-0.90600000000000236</v>
      </c>
      <c r="VC33" s="402">
        <v>17.7</v>
      </c>
      <c r="VD33" s="402">
        <v>18.669</v>
      </c>
      <c r="VE33" s="402">
        <v>18.669</v>
      </c>
      <c r="VF33" s="402">
        <v>-0.96900000000000119</v>
      </c>
      <c r="VG33" s="402">
        <v>17.2</v>
      </c>
      <c r="VH33" s="402">
        <v>20</v>
      </c>
      <c r="VI33" s="402">
        <v>20</v>
      </c>
      <c r="VJ33" s="402">
        <v>-2.8000000000000007</v>
      </c>
      <c r="VK33" s="402">
        <v>12</v>
      </c>
      <c r="VL33" s="402">
        <v>18.721</v>
      </c>
      <c r="VM33" s="402">
        <v>18.721</v>
      </c>
      <c r="VN33" s="402">
        <v>-6.7210000000000001</v>
      </c>
      <c r="VO33" s="402">
        <v>9.5</v>
      </c>
      <c r="VP33" s="402">
        <v>14.596</v>
      </c>
      <c r="VQ33" s="402">
        <v>14.596</v>
      </c>
      <c r="VR33" s="402">
        <v>-5.0960000000000001</v>
      </c>
      <c r="VS33" s="402">
        <v>1.3</v>
      </c>
      <c r="VT33" s="402">
        <v>1.1599999999999999</v>
      </c>
      <c r="VU33" s="402">
        <v>1.1599999999999999</v>
      </c>
      <c r="VV33" s="402">
        <v>0.14000000000000012</v>
      </c>
      <c r="VW33" s="402">
        <v>13</v>
      </c>
      <c r="VX33" s="402">
        <v>16.449000000000002</v>
      </c>
      <c r="VY33" s="402">
        <v>16.449000000000002</v>
      </c>
      <c r="VZ33" s="402">
        <v>-3.4490000000000016</v>
      </c>
      <c r="WA33" s="402">
        <v>41.4</v>
      </c>
      <c r="WB33" s="402">
        <v>66.23</v>
      </c>
      <c r="WC33" s="402">
        <v>56.615000000000002</v>
      </c>
      <c r="WD33" s="402">
        <v>-15.215000000000003</v>
      </c>
      <c r="WE33" s="402">
        <v>15.6</v>
      </c>
      <c r="WF33" s="402"/>
      <c r="WG33" s="402">
        <v>14.954000000000001</v>
      </c>
      <c r="WH33" s="402">
        <v>0.64599999999999902</v>
      </c>
      <c r="WI33" s="402">
        <v>16.5</v>
      </c>
      <c r="WJ33" s="402"/>
      <c r="WK33" s="402">
        <v>16.61</v>
      </c>
      <c r="WL33" s="402">
        <v>-0.10999999999999943</v>
      </c>
      <c r="WM33" s="402">
        <v>23.7</v>
      </c>
      <c r="WN33" s="402">
        <v>18.815999999999999</v>
      </c>
      <c r="WO33" s="402">
        <v>18.815999999999999</v>
      </c>
      <c r="WP33" s="402">
        <v>4.8840000000000003</v>
      </c>
      <c r="WQ33" s="402">
        <v>24.7</v>
      </c>
      <c r="WR33" s="402"/>
      <c r="WS33" s="402">
        <v>46.078000000000003</v>
      </c>
      <c r="WT33" s="402">
        <v>-21.378000000000004</v>
      </c>
      <c r="XB33" s="406">
        <v>0.45833333333333331</v>
      </c>
      <c r="XC33" s="402">
        <v>7380.732</v>
      </c>
      <c r="XD33" s="402">
        <v>7343.1401699999997</v>
      </c>
      <c r="XE33" s="402">
        <v>37.5918300000003</v>
      </c>
      <c r="XF33" s="402">
        <v>7380.7319999999991</v>
      </c>
      <c r="XG33" s="402">
        <v>7343.1401699999997</v>
      </c>
      <c r="XH33" s="402">
        <v>37.591829999999391</v>
      </c>
      <c r="XI33" s="379">
        <f t="shared" si="0"/>
        <v>0.45833333333333331</v>
      </c>
    </row>
    <row r="34" spans="2:633" ht="15" customHeight="1" x14ac:dyDescent="0.2">
      <c r="B34" s="71">
        <v>0.47916666666666669</v>
      </c>
      <c r="C34" s="402">
        <v>598</v>
      </c>
      <c r="D34" s="402">
        <v>606.06573000000003</v>
      </c>
      <c r="E34" s="402">
        <v>606.06573000000003</v>
      </c>
      <c r="F34" s="402">
        <v>-8.0657300000000305</v>
      </c>
      <c r="G34" s="402">
        <v>201.8</v>
      </c>
      <c r="H34" s="402">
        <v>193.12809999999999</v>
      </c>
      <c r="I34" s="402">
        <v>193.12809999999999</v>
      </c>
      <c r="J34" s="402">
        <v>8.6719000000000221</v>
      </c>
      <c r="K34" s="402"/>
      <c r="L34" s="402"/>
      <c r="M34" s="402"/>
      <c r="N34" s="402">
        <v>0</v>
      </c>
      <c r="O34" s="402">
        <v>114.9</v>
      </c>
      <c r="P34" s="402">
        <v>110</v>
      </c>
      <c r="Q34" s="402">
        <v>110</v>
      </c>
      <c r="R34" s="402">
        <v>4.9000000000000057</v>
      </c>
      <c r="S34" s="402">
        <v>74.3</v>
      </c>
      <c r="T34" s="402">
        <v>76.881929999999997</v>
      </c>
      <c r="U34" s="402">
        <v>97.250280000000004</v>
      </c>
      <c r="V34" s="402">
        <v>-22.950280000000006</v>
      </c>
      <c r="W34" s="402">
        <v>70.099999999999994</v>
      </c>
      <c r="X34" s="402">
        <v>65.984009999999998</v>
      </c>
      <c r="Y34" s="402">
        <v>72.37388</v>
      </c>
      <c r="Z34" s="402">
        <v>-2.2738800000000055</v>
      </c>
      <c r="AA34" s="402">
        <v>64.3</v>
      </c>
      <c r="AB34" s="402">
        <v>67.593350000000001</v>
      </c>
      <c r="AC34" s="402">
        <v>67.593350000000001</v>
      </c>
      <c r="AD34" s="402">
        <v>-3.2933500000000038</v>
      </c>
      <c r="AE34" s="402">
        <v>28.3</v>
      </c>
      <c r="AF34" s="402">
        <v>27.4939</v>
      </c>
      <c r="AG34" s="402">
        <v>30.156400000000001</v>
      </c>
      <c r="AH34" s="402">
        <v>-1.8564000000000007</v>
      </c>
      <c r="AI34" s="402">
        <v>0.6</v>
      </c>
      <c r="AJ34" s="402">
        <v>0.6</v>
      </c>
      <c r="AK34" s="402">
        <v>0.6</v>
      </c>
      <c r="AL34" s="402">
        <v>0</v>
      </c>
      <c r="AM34" s="402"/>
      <c r="AN34" s="402"/>
      <c r="AO34" s="402"/>
      <c r="AP34" s="402">
        <v>0</v>
      </c>
      <c r="AQ34" s="402"/>
      <c r="AR34" s="402"/>
      <c r="AS34" s="402">
        <v>0</v>
      </c>
      <c r="AT34" s="402">
        <v>0</v>
      </c>
      <c r="AU34" s="402"/>
      <c r="AV34" s="402"/>
      <c r="AW34" s="402"/>
      <c r="AX34" s="402">
        <v>0</v>
      </c>
      <c r="AY34" s="402"/>
      <c r="AZ34" s="402"/>
      <c r="BA34" s="402"/>
      <c r="BB34" s="402">
        <v>0</v>
      </c>
      <c r="BC34" s="402">
        <v>143.4</v>
      </c>
      <c r="BD34" s="402">
        <v>149.11167</v>
      </c>
      <c r="BE34" s="402">
        <v>158.72166999999999</v>
      </c>
      <c r="BF34" s="402">
        <v>-15.321669999999983</v>
      </c>
      <c r="BG34" s="402">
        <v>145.9</v>
      </c>
      <c r="BH34" s="402">
        <v>149.11167</v>
      </c>
      <c r="BI34" s="402">
        <v>158.72166999999999</v>
      </c>
      <c r="BJ34" s="402">
        <v>-12.821669999999983</v>
      </c>
      <c r="BK34" s="402">
        <v>147.4</v>
      </c>
      <c r="BL34" s="402">
        <v>149.11167</v>
      </c>
      <c r="BM34" s="402">
        <v>158.72166999999999</v>
      </c>
      <c r="BN34" s="402">
        <v>-11.321669999999983</v>
      </c>
      <c r="BO34" s="402">
        <v>81.2</v>
      </c>
      <c r="BP34" s="402">
        <v>143</v>
      </c>
      <c r="BQ34" s="402">
        <v>143</v>
      </c>
      <c r="BR34" s="402">
        <v>-61.8</v>
      </c>
      <c r="BS34" s="402">
        <v>49.4</v>
      </c>
      <c r="BT34" s="402">
        <v>110.672</v>
      </c>
      <c r="BU34" s="402">
        <v>110.672</v>
      </c>
      <c r="BV34" s="402">
        <v>-61.271999999999998</v>
      </c>
      <c r="BW34" s="402">
        <v>8.1999999999999993</v>
      </c>
      <c r="BX34" s="402">
        <v>90.3</v>
      </c>
      <c r="BY34" s="402">
        <v>49</v>
      </c>
      <c r="BZ34" s="402">
        <v>-40.799999999999997</v>
      </c>
      <c r="CA34" s="402">
        <v>73.099999999999994</v>
      </c>
      <c r="CB34" s="402">
        <v>73.019549999999995</v>
      </c>
      <c r="CC34" s="402">
        <v>73.019549999999995</v>
      </c>
      <c r="CD34" s="402">
        <v>8.0449999999999022E-2</v>
      </c>
      <c r="CE34" s="402">
        <v>25.3</v>
      </c>
      <c r="CF34" s="402">
        <v>16.95936</v>
      </c>
      <c r="CG34" s="402">
        <v>16.95936</v>
      </c>
      <c r="CH34" s="402">
        <v>8.3406400000000005</v>
      </c>
      <c r="CI34" s="402">
        <v>76.326999999999998</v>
      </c>
      <c r="CJ34" s="402">
        <v>85</v>
      </c>
      <c r="CK34" s="402">
        <v>113.99034</v>
      </c>
      <c r="CL34" s="402">
        <v>-37.663340000000005</v>
      </c>
      <c r="CM34" s="402">
        <v>105.11199999999999</v>
      </c>
      <c r="CN34" s="402">
        <v>98</v>
      </c>
      <c r="CO34" s="402">
        <v>98</v>
      </c>
      <c r="CP34" s="402">
        <v>7.1119999999999948</v>
      </c>
      <c r="CQ34" s="402">
        <v>16.492000000000001</v>
      </c>
      <c r="CR34" s="402">
        <v>16</v>
      </c>
      <c r="CS34" s="402">
        <v>36.466239999999999</v>
      </c>
      <c r="CT34" s="402">
        <v>-19.974239999999998</v>
      </c>
      <c r="CU34" s="402">
        <v>8</v>
      </c>
      <c r="CV34" s="402">
        <v>3.8533499999999998</v>
      </c>
      <c r="CW34" s="402">
        <v>3.8533499999999998</v>
      </c>
      <c r="CX34" s="402">
        <v>4.1466500000000002</v>
      </c>
      <c r="CY34" s="402"/>
      <c r="CZ34" s="402">
        <v>4.1034499999999996</v>
      </c>
      <c r="DA34" s="402">
        <v>4.1034499999999996</v>
      </c>
      <c r="DB34" s="402">
        <v>-4.1034499999999996</v>
      </c>
      <c r="DC34" s="402">
        <v>43.09</v>
      </c>
      <c r="DD34" s="402">
        <v>43.80059</v>
      </c>
      <c r="DE34" s="402">
        <v>43.80059</v>
      </c>
      <c r="DF34" s="402">
        <v>-0.71058999999999628</v>
      </c>
      <c r="DG34" s="402">
        <v>3.25</v>
      </c>
      <c r="DH34" s="402">
        <v>3.2822300000000002</v>
      </c>
      <c r="DI34" s="402">
        <v>3.2822300000000002</v>
      </c>
      <c r="DJ34" s="402">
        <v>-3.2230000000000203E-2</v>
      </c>
      <c r="DK34" s="402">
        <v>3.597</v>
      </c>
      <c r="DL34" s="402">
        <v>3.0992700000000002</v>
      </c>
      <c r="DM34" s="402">
        <v>3.0992700000000002</v>
      </c>
      <c r="DN34" s="402">
        <v>0.49772999999999978</v>
      </c>
      <c r="DO34" s="402"/>
      <c r="DP34" s="402"/>
      <c r="DQ34" s="402"/>
      <c r="DR34" s="402">
        <v>0</v>
      </c>
      <c r="DS34" s="402"/>
      <c r="DT34" s="402"/>
      <c r="DU34" s="402"/>
      <c r="DV34" s="402">
        <v>0</v>
      </c>
      <c r="DW34" s="402"/>
      <c r="DX34" s="402"/>
      <c r="DY34" s="402"/>
      <c r="DZ34" s="402">
        <v>0</v>
      </c>
      <c r="EA34" s="402"/>
      <c r="EB34" s="402"/>
      <c r="EC34" s="402"/>
      <c r="ED34" s="402">
        <v>0</v>
      </c>
      <c r="EE34" s="402"/>
      <c r="EF34" s="402"/>
      <c r="EG34" s="402"/>
      <c r="EH34" s="402">
        <v>0</v>
      </c>
      <c r="EI34" s="402"/>
      <c r="EJ34" s="402"/>
      <c r="EK34" s="402"/>
      <c r="EL34" s="402">
        <v>0</v>
      </c>
      <c r="EM34" s="402">
        <v>60.5</v>
      </c>
      <c r="EN34" s="402">
        <v>40</v>
      </c>
      <c r="EO34" s="402">
        <v>85</v>
      </c>
      <c r="EP34" s="402">
        <v>-24.5</v>
      </c>
      <c r="EQ34" s="402"/>
      <c r="ER34" s="402"/>
      <c r="ES34" s="402"/>
      <c r="ET34" s="402">
        <v>0</v>
      </c>
      <c r="EU34" s="402">
        <v>58.7</v>
      </c>
      <c r="EV34" s="402">
        <v>77.948040000000006</v>
      </c>
      <c r="EW34" s="402">
        <v>77.948049999999995</v>
      </c>
      <c r="EX34" s="402">
        <v>-19.248049999999992</v>
      </c>
      <c r="EY34" s="402">
        <v>177.1</v>
      </c>
      <c r="EZ34" s="402">
        <v>241.98468</v>
      </c>
      <c r="FA34" s="402">
        <v>227.71011999999999</v>
      </c>
      <c r="FB34" s="402">
        <v>-50.610119999999995</v>
      </c>
      <c r="FC34" s="402">
        <v>10.1</v>
      </c>
      <c r="FD34" s="402">
        <v>8</v>
      </c>
      <c r="FE34" s="402">
        <v>8</v>
      </c>
      <c r="FF34" s="402">
        <v>2.0999999999999996</v>
      </c>
      <c r="FG34" s="402">
        <v>4.8</v>
      </c>
      <c r="FH34" s="402">
        <v>5.67</v>
      </c>
      <c r="FI34" s="402">
        <v>5.67</v>
      </c>
      <c r="FJ34" s="402">
        <v>-0.87000000000000011</v>
      </c>
      <c r="FK34" s="402"/>
      <c r="FL34" s="402"/>
      <c r="FM34" s="402">
        <v>0</v>
      </c>
      <c r="FN34" s="402">
        <v>0</v>
      </c>
      <c r="FO34" s="402">
        <v>0</v>
      </c>
      <c r="FP34" s="402">
        <v>0</v>
      </c>
      <c r="FQ34" s="402">
        <v>0</v>
      </c>
      <c r="FR34" s="402">
        <v>0</v>
      </c>
      <c r="FS34" s="402">
        <v>106.9</v>
      </c>
      <c r="FT34" s="402">
        <v>110.41591</v>
      </c>
      <c r="FU34" s="402">
        <v>110.41591</v>
      </c>
      <c r="FV34" s="402">
        <v>-3.515909999999991</v>
      </c>
      <c r="FW34" s="402">
        <v>7.1</v>
      </c>
      <c r="FX34" s="402">
        <v>3.8466300000000002</v>
      </c>
      <c r="FY34" s="402">
        <v>3.8466300000000002</v>
      </c>
      <c r="FZ34" s="402">
        <v>3.2533699999999994</v>
      </c>
      <c r="GA34" s="402"/>
      <c r="GB34" s="402"/>
      <c r="GC34" s="402"/>
      <c r="GD34" s="402">
        <v>0</v>
      </c>
      <c r="GE34" s="402">
        <v>0</v>
      </c>
      <c r="GF34" s="402">
        <v>0</v>
      </c>
      <c r="GG34" s="402">
        <v>21.477250000000002</v>
      </c>
      <c r="GH34" s="402">
        <v>-21.477250000000002</v>
      </c>
      <c r="GI34" s="402">
        <v>92.3</v>
      </c>
      <c r="GJ34" s="402">
        <v>100</v>
      </c>
      <c r="GK34" s="402">
        <v>133.61748</v>
      </c>
      <c r="GL34" s="402">
        <v>-41.317480000000003</v>
      </c>
      <c r="GM34" s="402"/>
      <c r="GN34" s="402"/>
      <c r="GO34" s="402"/>
      <c r="GP34" s="402">
        <v>0</v>
      </c>
      <c r="GQ34" s="402"/>
      <c r="GR34" s="402"/>
      <c r="GS34" s="402"/>
      <c r="GT34" s="402">
        <v>0</v>
      </c>
      <c r="GU34" s="402"/>
      <c r="GV34" s="402"/>
      <c r="GW34" s="402"/>
      <c r="GX34" s="402">
        <v>0</v>
      </c>
      <c r="GY34" s="402"/>
      <c r="GZ34" s="402"/>
      <c r="HA34" s="402"/>
      <c r="HB34" s="402">
        <v>0</v>
      </c>
      <c r="HC34" s="402"/>
      <c r="HD34" s="402"/>
      <c r="HE34" s="402"/>
      <c r="HF34" s="402">
        <v>0</v>
      </c>
      <c r="HG34" s="402">
        <v>170.2</v>
      </c>
      <c r="HH34" s="402">
        <v>175.46421000000001</v>
      </c>
      <c r="HI34" s="402">
        <v>175.46421000000001</v>
      </c>
      <c r="HJ34" s="402">
        <v>-5.2642100000000198</v>
      </c>
      <c r="HK34" s="402">
        <v>169</v>
      </c>
      <c r="HL34" s="402">
        <v>175.46421000000001</v>
      </c>
      <c r="HM34" s="402">
        <v>175.46421000000001</v>
      </c>
      <c r="HN34" s="402">
        <v>-6.4642100000000084</v>
      </c>
      <c r="HO34" s="402">
        <v>185.6</v>
      </c>
      <c r="HP34" s="402">
        <v>175.46421000000001</v>
      </c>
      <c r="HQ34" s="402">
        <v>175.46421000000001</v>
      </c>
      <c r="HR34" s="402">
        <v>10.135789999999986</v>
      </c>
      <c r="HS34" s="402"/>
      <c r="HT34" s="402"/>
      <c r="HU34" s="402"/>
      <c r="HV34" s="402">
        <v>0</v>
      </c>
      <c r="HW34" s="402"/>
      <c r="HX34" s="402"/>
      <c r="HY34" s="402"/>
      <c r="HZ34" s="402">
        <v>0</v>
      </c>
      <c r="IA34" s="402"/>
      <c r="IB34" s="402"/>
      <c r="IC34" s="402"/>
      <c r="ID34" s="402">
        <v>0</v>
      </c>
      <c r="IE34" s="402">
        <v>267</v>
      </c>
      <c r="IF34" s="402">
        <v>263.19632000000001</v>
      </c>
      <c r="IG34" s="402">
        <v>263.19632000000001</v>
      </c>
      <c r="IH34" s="402">
        <v>3.8036799999999857</v>
      </c>
      <c r="II34" s="402">
        <v>74.400000000000006</v>
      </c>
      <c r="IJ34" s="402">
        <v>69.971130000000002</v>
      </c>
      <c r="IK34" s="402">
        <v>69.971130000000002</v>
      </c>
      <c r="IL34" s="402">
        <v>4.4288700000000034</v>
      </c>
      <c r="IM34" s="402">
        <v>35.799999999999997</v>
      </c>
      <c r="IN34" s="402">
        <v>34.985570000000003</v>
      </c>
      <c r="IO34" s="402">
        <v>34.985570000000003</v>
      </c>
      <c r="IP34" s="402">
        <v>0.81442999999999444</v>
      </c>
      <c r="IQ34" s="402">
        <v>39</v>
      </c>
      <c r="IR34" s="402">
        <v>38.555999999999997</v>
      </c>
      <c r="IS34" s="402">
        <v>38.555999999999997</v>
      </c>
      <c r="IT34" s="402">
        <v>0.44400000000000261</v>
      </c>
      <c r="IU34" s="402">
        <v>61.8</v>
      </c>
      <c r="IV34" s="402">
        <v>63.22</v>
      </c>
      <c r="IW34" s="402">
        <v>63.22</v>
      </c>
      <c r="IX34" s="402">
        <v>-1.4200000000000017</v>
      </c>
      <c r="IY34" s="402">
        <v>40.1</v>
      </c>
      <c r="IZ34" s="402">
        <v>58.95</v>
      </c>
      <c r="JA34" s="402">
        <v>58.95</v>
      </c>
      <c r="JB34" s="402">
        <v>-18.850000000000001</v>
      </c>
      <c r="JC34" s="402">
        <v>8.6999999999999993</v>
      </c>
      <c r="JD34" s="402">
        <v>9.77</v>
      </c>
      <c r="JE34" s="402">
        <v>9.77</v>
      </c>
      <c r="JF34" s="402">
        <v>-1.0700000000000003</v>
      </c>
      <c r="JG34" s="402">
        <v>6.9</v>
      </c>
      <c r="JH34" s="402">
        <v>2.41</v>
      </c>
      <c r="JI34" s="402">
        <v>2.41</v>
      </c>
      <c r="JJ34" s="402">
        <v>4.49</v>
      </c>
      <c r="JK34" s="402">
        <v>6.8</v>
      </c>
      <c r="JL34" s="402">
        <v>6.8787000000000003</v>
      </c>
      <c r="JM34" s="402">
        <v>6.8787000000000003</v>
      </c>
      <c r="JN34" s="402">
        <v>-7.8700000000000436E-2</v>
      </c>
      <c r="JO34" s="402">
        <v>11.2</v>
      </c>
      <c r="JP34" s="402">
        <v>15.021509999999999</v>
      </c>
      <c r="JQ34" s="402">
        <v>15.021509999999999</v>
      </c>
      <c r="JR34" s="402">
        <v>-3.82151</v>
      </c>
      <c r="JS34" s="402">
        <v>80.3</v>
      </c>
      <c r="JT34" s="402">
        <v>57.150840000000002</v>
      </c>
      <c r="JU34" s="402">
        <v>69.874520000000004</v>
      </c>
      <c r="JV34" s="402">
        <v>10.425479999999993</v>
      </c>
      <c r="JW34" s="402"/>
      <c r="JX34" s="402"/>
      <c r="JY34" s="402"/>
      <c r="JZ34" s="402">
        <v>0</v>
      </c>
      <c r="KA34" s="402"/>
      <c r="KB34" s="402"/>
      <c r="KC34" s="402"/>
      <c r="KD34" s="402">
        <v>0</v>
      </c>
      <c r="KE34" s="402"/>
      <c r="KF34" s="402"/>
      <c r="KG34" s="402"/>
      <c r="KH34" s="402">
        <v>0</v>
      </c>
      <c r="KI34" s="402"/>
      <c r="KJ34" s="402"/>
      <c r="KK34" s="402"/>
      <c r="KL34" s="402">
        <v>0</v>
      </c>
      <c r="KM34" s="402">
        <v>90.6</v>
      </c>
      <c r="KN34" s="402">
        <v>52.287439999999997</v>
      </c>
      <c r="KO34" s="402">
        <v>53.54027</v>
      </c>
      <c r="KP34" s="402">
        <v>37.059729999999995</v>
      </c>
      <c r="KQ34" s="402"/>
      <c r="KR34" s="402"/>
      <c r="KS34" s="402"/>
      <c r="KT34" s="402">
        <v>0</v>
      </c>
      <c r="KU34" s="402">
        <v>180.9</v>
      </c>
      <c r="KV34" s="402">
        <v>194.44479000000001</v>
      </c>
      <c r="KW34" s="402">
        <v>194.44479000000001</v>
      </c>
      <c r="KX34" s="402">
        <v>-13.544790000000006</v>
      </c>
      <c r="KY34" s="402">
        <v>195</v>
      </c>
      <c r="KZ34" s="402">
        <v>194.44479000000001</v>
      </c>
      <c r="LA34" s="402">
        <v>194.44479000000001</v>
      </c>
      <c r="LB34" s="402">
        <v>0.55520999999998821</v>
      </c>
      <c r="LC34" s="402">
        <v>200.1</v>
      </c>
      <c r="LD34" s="402">
        <v>194.44479000000001</v>
      </c>
      <c r="LE34" s="402">
        <v>194.44479000000001</v>
      </c>
      <c r="LF34" s="402">
        <v>5.6552099999999825</v>
      </c>
      <c r="LG34" s="402">
        <v>292.2</v>
      </c>
      <c r="LH34" s="402">
        <v>291.66717999999997</v>
      </c>
      <c r="LI34" s="402">
        <v>291.66717999999997</v>
      </c>
      <c r="LJ34" s="402">
        <v>0.53282000000001517</v>
      </c>
      <c r="LK34" s="402">
        <v>201.6</v>
      </c>
      <c r="LL34" s="402">
        <v>209.70738</v>
      </c>
      <c r="LM34" s="402">
        <v>209.70738</v>
      </c>
      <c r="LN34" s="402">
        <v>-8.1073800000000062</v>
      </c>
      <c r="LO34" s="402">
        <v>106</v>
      </c>
      <c r="LP34" s="402">
        <v>104.85369</v>
      </c>
      <c r="LQ34" s="402">
        <v>104.85369</v>
      </c>
      <c r="LR34" s="402">
        <v>1.1463099999999997</v>
      </c>
      <c r="LS34" s="402">
        <v>285.7</v>
      </c>
      <c r="LT34" s="402">
        <v>206.20092</v>
      </c>
      <c r="LU34" s="402">
        <v>248.4186</v>
      </c>
      <c r="LV34" s="402">
        <v>37.281399999999991</v>
      </c>
      <c r="LW34" s="402">
        <v>3.4</v>
      </c>
      <c r="LX34" s="402">
        <v>3.2402199999999999</v>
      </c>
      <c r="LY34" s="402">
        <v>3.2402199999999999</v>
      </c>
      <c r="LZ34" s="402">
        <v>0.15978000000000003</v>
      </c>
      <c r="MA34" s="402">
        <v>184.6</v>
      </c>
      <c r="MB34" s="402">
        <v>170</v>
      </c>
      <c r="MC34" s="402">
        <v>185.73103</v>
      </c>
      <c r="MD34" s="402">
        <v>-1.1310300000000097</v>
      </c>
      <c r="ME34" s="402">
        <v>185.2</v>
      </c>
      <c r="MF34" s="402">
        <v>170</v>
      </c>
      <c r="MG34" s="402">
        <v>185.73103</v>
      </c>
      <c r="MH34" s="402">
        <v>-0.53103000000001543</v>
      </c>
      <c r="MI34" s="402">
        <v>185.6</v>
      </c>
      <c r="MJ34" s="402">
        <v>217.19309000000001</v>
      </c>
      <c r="MK34" s="402">
        <v>185.73103</v>
      </c>
      <c r="ML34" s="402">
        <v>-0.13103000000000975</v>
      </c>
      <c r="MM34" s="402">
        <v>189.6</v>
      </c>
      <c r="MN34" s="402">
        <v>189.51324</v>
      </c>
      <c r="MO34" s="402">
        <v>189.51328000000001</v>
      </c>
      <c r="MP34" s="402">
        <v>8.6719999999985475E-2</v>
      </c>
      <c r="MQ34" s="402">
        <v>101.2</v>
      </c>
      <c r="MR34" s="402">
        <v>94.756619999999998</v>
      </c>
      <c r="MS34" s="402">
        <v>94.756640000000004</v>
      </c>
      <c r="MT34" s="402">
        <v>6.4433599999999984</v>
      </c>
      <c r="MU34" s="402"/>
      <c r="MV34" s="402"/>
      <c r="MW34" s="402"/>
      <c r="MX34" s="402">
        <v>0</v>
      </c>
      <c r="MY34" s="402"/>
      <c r="MZ34" s="402"/>
      <c r="NA34" s="402"/>
      <c r="NB34" s="402">
        <v>0</v>
      </c>
      <c r="NC34" s="402"/>
      <c r="ND34" s="402"/>
      <c r="NE34" s="402"/>
      <c r="NF34" s="402">
        <v>0</v>
      </c>
      <c r="NG34" s="402"/>
      <c r="NH34" s="402"/>
      <c r="NI34" s="402"/>
      <c r="NJ34" s="402">
        <v>0</v>
      </c>
      <c r="NK34" s="402"/>
      <c r="NL34" s="402"/>
      <c r="NM34" s="402"/>
      <c r="NN34" s="402">
        <v>0</v>
      </c>
      <c r="NO34" s="402"/>
      <c r="NP34" s="402"/>
      <c r="NQ34" s="402"/>
      <c r="NR34" s="402">
        <v>0</v>
      </c>
      <c r="NS34" s="402"/>
      <c r="NT34" s="402"/>
      <c r="NU34" s="402"/>
      <c r="NV34" s="402">
        <v>0</v>
      </c>
      <c r="NW34" s="402">
        <v>108.4</v>
      </c>
      <c r="NX34" s="402">
        <v>109.98464</v>
      </c>
      <c r="NY34" s="402">
        <v>93.922799999999995</v>
      </c>
      <c r="NZ34" s="402">
        <v>14.477200000000011</v>
      </c>
      <c r="OA34" s="402">
        <v>77.2</v>
      </c>
      <c r="OB34" s="402">
        <v>75.46369</v>
      </c>
      <c r="OC34" s="402">
        <v>85.482579999999999</v>
      </c>
      <c r="OD34" s="402">
        <v>-8.2825799999999958</v>
      </c>
      <c r="OE34" s="402">
        <v>15.8</v>
      </c>
      <c r="OF34" s="402">
        <v>15.56043</v>
      </c>
      <c r="OG34" s="402">
        <v>15.91408</v>
      </c>
      <c r="OH34" s="402">
        <v>-0.11407999999999952</v>
      </c>
      <c r="OI34" s="402">
        <v>53.6</v>
      </c>
      <c r="OJ34" s="402">
        <v>60.427019999999999</v>
      </c>
      <c r="OK34" s="402">
        <v>60.427019999999999</v>
      </c>
      <c r="OL34" s="402">
        <v>-6.8270199999999974</v>
      </c>
      <c r="OM34" s="402">
        <v>6.5</v>
      </c>
      <c r="ON34" s="402">
        <v>6.39</v>
      </c>
      <c r="OO34" s="402">
        <v>6.39</v>
      </c>
      <c r="OP34" s="402">
        <v>0.11000000000000032</v>
      </c>
      <c r="OQ34" s="402">
        <v>432.1</v>
      </c>
      <c r="OR34" s="402">
        <v>198.47139999999999</v>
      </c>
      <c r="OS34" s="402"/>
      <c r="OT34" s="402">
        <v>432.1</v>
      </c>
      <c r="OU34" s="402"/>
      <c r="OV34" s="402"/>
      <c r="OW34" s="402"/>
      <c r="OX34" s="402">
        <v>0</v>
      </c>
      <c r="OY34" s="402"/>
      <c r="OZ34" s="402"/>
      <c r="PA34" s="402"/>
      <c r="PB34" s="402">
        <v>0</v>
      </c>
      <c r="PC34" s="402">
        <v>28.9</v>
      </c>
      <c r="PD34" s="402">
        <v>30</v>
      </c>
      <c r="PE34" s="402">
        <v>30</v>
      </c>
      <c r="PF34" s="402">
        <v>-1.1000000000000014</v>
      </c>
      <c r="PG34" s="402"/>
      <c r="PH34" s="402"/>
      <c r="PI34" s="402"/>
      <c r="PJ34" s="402">
        <v>0</v>
      </c>
      <c r="PK34" s="402">
        <v>16.100000000000001</v>
      </c>
      <c r="PL34" s="402">
        <v>13</v>
      </c>
      <c r="PM34" s="402">
        <v>13</v>
      </c>
      <c r="PN34" s="402">
        <v>3.1000000000000014</v>
      </c>
      <c r="PO34" s="402">
        <v>14.1</v>
      </c>
      <c r="PP34" s="402">
        <v>15</v>
      </c>
      <c r="PQ34" s="402">
        <v>15</v>
      </c>
      <c r="PR34" s="402">
        <v>-0.90000000000000036</v>
      </c>
      <c r="PS34" s="402">
        <v>2.9</v>
      </c>
      <c r="PT34" s="402">
        <v>2.7989999999999999</v>
      </c>
      <c r="PU34" s="402">
        <v>2.7989999999999999</v>
      </c>
      <c r="PV34" s="402">
        <v>0.10099999999999998</v>
      </c>
      <c r="PW34" s="402">
        <v>1.4</v>
      </c>
      <c r="PX34" s="402">
        <v>1.4</v>
      </c>
      <c r="PY34" s="402">
        <v>1.4</v>
      </c>
      <c r="PZ34" s="402">
        <v>0</v>
      </c>
      <c r="QA34" s="402">
        <v>1.1000000000000001</v>
      </c>
      <c r="QB34" s="402">
        <v>1.2</v>
      </c>
      <c r="QC34" s="402">
        <v>1.2</v>
      </c>
      <c r="QD34" s="402">
        <v>-9.9999999999999867E-2</v>
      </c>
      <c r="QE34" s="402">
        <v>2</v>
      </c>
      <c r="QF34" s="402">
        <v>2.2000000000000002</v>
      </c>
      <c r="QG34" s="402">
        <v>2.2000000000000002</v>
      </c>
      <c r="QH34" s="402">
        <v>-0.20000000000000018</v>
      </c>
      <c r="QI34" s="402">
        <v>7</v>
      </c>
      <c r="QJ34" s="402">
        <v>7.2</v>
      </c>
      <c r="QK34" s="402">
        <v>7.2</v>
      </c>
      <c r="QL34" s="402">
        <v>-0.20000000000000018</v>
      </c>
      <c r="QM34" s="402">
        <v>11.3</v>
      </c>
      <c r="QN34" s="402">
        <v>11.143700000000001</v>
      </c>
      <c r="QO34" s="402">
        <v>11.143700000000001</v>
      </c>
      <c r="QP34" s="402">
        <v>0.15629999999999988</v>
      </c>
      <c r="QQ34" s="402">
        <v>7.3</v>
      </c>
      <c r="QR34" s="402">
        <v>8</v>
      </c>
      <c r="QS34" s="402">
        <v>8</v>
      </c>
      <c r="QT34" s="402">
        <v>-0.70000000000000018</v>
      </c>
      <c r="QU34" s="402">
        <v>10.199999999999999</v>
      </c>
      <c r="QV34" s="402">
        <v>10.752689999999999</v>
      </c>
      <c r="QW34" s="402">
        <v>10.752689999999999</v>
      </c>
      <c r="QX34" s="402">
        <v>-0.55269000000000013</v>
      </c>
      <c r="QY34" s="402">
        <v>6</v>
      </c>
      <c r="QZ34" s="402">
        <v>6.4</v>
      </c>
      <c r="RA34" s="402">
        <v>6.4</v>
      </c>
      <c r="RB34" s="402">
        <v>-0.40000000000000036</v>
      </c>
      <c r="RC34" s="402">
        <v>18.2</v>
      </c>
      <c r="RD34" s="402">
        <v>16.617789999999999</v>
      </c>
      <c r="RE34" s="402">
        <v>16.617789999999999</v>
      </c>
      <c r="RF34" s="402">
        <v>1.5822099999999999</v>
      </c>
      <c r="RG34" s="402">
        <v>3.7</v>
      </c>
      <c r="RH34" s="402">
        <v>3.6</v>
      </c>
      <c r="RI34" s="402">
        <v>3.6</v>
      </c>
      <c r="RJ34" s="402">
        <v>0.10000000000000009</v>
      </c>
      <c r="RK34" s="402">
        <v>5.8</v>
      </c>
      <c r="RL34" s="402">
        <v>6</v>
      </c>
      <c r="RM34" s="402">
        <v>6</v>
      </c>
      <c r="RN34" s="402">
        <v>-0.20000000000000018</v>
      </c>
      <c r="RO34" s="402">
        <v>3.1</v>
      </c>
      <c r="RP34" s="402">
        <v>2.8</v>
      </c>
      <c r="RQ34" s="402">
        <v>2.8</v>
      </c>
      <c r="RR34" s="402">
        <v>0.30000000000000027</v>
      </c>
      <c r="RS34" s="402">
        <v>1.4</v>
      </c>
      <c r="RT34" s="402">
        <v>1.5</v>
      </c>
      <c r="RU34" s="402">
        <v>1.5</v>
      </c>
      <c r="RV34" s="402">
        <v>-0.10000000000000009</v>
      </c>
      <c r="RW34" s="402">
        <v>4.3</v>
      </c>
      <c r="RX34" s="402">
        <v>5.6</v>
      </c>
      <c r="RY34" s="402">
        <v>5.6</v>
      </c>
      <c r="RZ34" s="402">
        <v>-1.2999999999999998</v>
      </c>
      <c r="SA34" s="402">
        <v>3.5</v>
      </c>
      <c r="SB34" s="402">
        <v>5</v>
      </c>
      <c r="SC34" s="402">
        <v>5</v>
      </c>
      <c r="SD34" s="402">
        <v>-1.5</v>
      </c>
      <c r="SE34" s="402">
        <v>4.7</v>
      </c>
      <c r="SF34" s="402">
        <v>5.5</v>
      </c>
      <c r="SG34" s="402">
        <v>5.5</v>
      </c>
      <c r="SH34" s="402">
        <v>-0.79999999999999982</v>
      </c>
      <c r="SI34" s="402">
        <v>4.8</v>
      </c>
      <c r="SJ34" s="402">
        <v>5.7</v>
      </c>
      <c r="SK34" s="402">
        <v>5.7</v>
      </c>
      <c r="SL34" s="402">
        <v>-0.90000000000000036</v>
      </c>
      <c r="SM34" s="402">
        <v>3.4</v>
      </c>
      <c r="SN34" s="402">
        <v>3.5</v>
      </c>
      <c r="SO34" s="402">
        <v>3.5</v>
      </c>
      <c r="SP34" s="402">
        <v>-0.10000000000000009</v>
      </c>
      <c r="SQ34" s="402">
        <v>2.5</v>
      </c>
      <c r="SR34" s="402">
        <v>2.5</v>
      </c>
      <c r="SS34" s="402">
        <v>2.5</v>
      </c>
      <c r="ST34" s="402">
        <v>0</v>
      </c>
      <c r="SU34" s="402">
        <v>10.199999999999999</v>
      </c>
      <c r="SV34" s="402">
        <v>10</v>
      </c>
      <c r="SW34" s="402">
        <v>10</v>
      </c>
      <c r="SX34" s="402">
        <v>0.19999999999999929</v>
      </c>
      <c r="SY34" s="402">
        <v>19.7</v>
      </c>
      <c r="SZ34" s="402">
        <v>12.218959999999999</v>
      </c>
      <c r="TA34" s="402">
        <v>12.218959999999999</v>
      </c>
      <c r="TB34" s="402">
        <v>7.4810400000000001</v>
      </c>
      <c r="TC34" s="402">
        <v>16.899999999999999</v>
      </c>
      <c r="TD34" s="402">
        <v>16.813289999999999</v>
      </c>
      <c r="TE34" s="402">
        <v>16.813289999999999</v>
      </c>
      <c r="TF34" s="402">
        <v>8.6710000000000065E-2</v>
      </c>
      <c r="TG34" s="402">
        <v>20.9</v>
      </c>
      <c r="TH34" s="402">
        <v>19.550339999999998</v>
      </c>
      <c r="TI34" s="402">
        <v>19.550339999999998</v>
      </c>
      <c r="TJ34" s="402">
        <v>1.3496600000000001</v>
      </c>
      <c r="TK34" s="402">
        <v>41</v>
      </c>
      <c r="TL34" s="402">
        <v>37.57996</v>
      </c>
      <c r="TM34" s="402">
        <v>37.57996</v>
      </c>
      <c r="TN34" s="402">
        <v>3.4200400000000002</v>
      </c>
      <c r="TO34" s="402">
        <v>20</v>
      </c>
      <c r="TP34" s="402">
        <v>17.574780000000001</v>
      </c>
      <c r="TQ34" s="402">
        <v>19.908080000000002</v>
      </c>
      <c r="TR34" s="402">
        <v>9.1919999999998225E-2</v>
      </c>
      <c r="TS34" s="402">
        <v>8.92</v>
      </c>
      <c r="TT34" s="402">
        <v>8.33</v>
      </c>
      <c r="TU34" s="402">
        <v>8.33</v>
      </c>
      <c r="TV34" s="402">
        <v>0.58999999999999986</v>
      </c>
      <c r="TW34" s="402">
        <v>7.5</v>
      </c>
      <c r="TX34" s="402">
        <v>9.6</v>
      </c>
      <c r="TY34" s="402">
        <v>9.6</v>
      </c>
      <c r="TZ34" s="402">
        <v>-2.0999999999999996</v>
      </c>
      <c r="UA34" s="402">
        <v>14.3</v>
      </c>
      <c r="UB34" s="402">
        <v>10.752689999999999</v>
      </c>
      <c r="UC34" s="402">
        <v>10.752689999999999</v>
      </c>
      <c r="UD34" s="402">
        <v>3.5473100000000013</v>
      </c>
      <c r="UE34" s="402">
        <v>14.8</v>
      </c>
      <c r="UF34" s="402">
        <v>15.640269999999999</v>
      </c>
      <c r="UG34" s="402">
        <v>15.640269999999999</v>
      </c>
      <c r="UH34" s="402">
        <v>-0.84026999999999852</v>
      </c>
      <c r="UI34" s="402">
        <v>4.2</v>
      </c>
      <c r="UJ34" s="402">
        <v>7</v>
      </c>
      <c r="UK34" s="402">
        <v>7</v>
      </c>
      <c r="UL34" s="402">
        <v>-2.8</v>
      </c>
      <c r="UM34" s="402">
        <v>10.4</v>
      </c>
      <c r="UN34" s="402">
        <v>9</v>
      </c>
      <c r="UO34" s="402">
        <v>9</v>
      </c>
      <c r="UP34" s="402">
        <v>1.4000000000000004</v>
      </c>
      <c r="UQ34" s="402">
        <v>0.5</v>
      </c>
      <c r="UR34" s="402">
        <v>0.54</v>
      </c>
      <c r="US34" s="402">
        <v>0.54</v>
      </c>
      <c r="UT34" s="402">
        <v>-4.0000000000000036E-2</v>
      </c>
      <c r="UU34" s="402">
        <v>0.7</v>
      </c>
      <c r="UV34" s="402">
        <v>1.05</v>
      </c>
      <c r="UW34" s="402">
        <v>1.05</v>
      </c>
      <c r="UX34" s="402">
        <v>-0.35000000000000009</v>
      </c>
      <c r="UY34" s="402">
        <v>18.399999999999999</v>
      </c>
      <c r="UZ34" s="402">
        <v>19.138999999999999</v>
      </c>
      <c r="VA34" s="402">
        <v>19.138999999999999</v>
      </c>
      <c r="VB34" s="402">
        <v>-0.73900000000000077</v>
      </c>
      <c r="VC34" s="402">
        <v>18.2</v>
      </c>
      <c r="VD34" s="402">
        <v>18.518999999999998</v>
      </c>
      <c r="VE34" s="402">
        <v>18.518999999999998</v>
      </c>
      <c r="VF34" s="402">
        <v>-0.31899999999999906</v>
      </c>
      <c r="VG34" s="402">
        <v>19.7</v>
      </c>
      <c r="VH34" s="402">
        <v>20</v>
      </c>
      <c r="VI34" s="402">
        <v>20</v>
      </c>
      <c r="VJ34" s="402">
        <v>-0.30000000000000071</v>
      </c>
      <c r="VK34" s="402">
        <v>12.3</v>
      </c>
      <c r="VL34" s="402">
        <v>18.863</v>
      </c>
      <c r="VM34" s="402">
        <v>18.863</v>
      </c>
      <c r="VN34" s="402">
        <v>-6.5629999999999988</v>
      </c>
      <c r="VO34" s="402">
        <v>11.3</v>
      </c>
      <c r="VP34" s="402">
        <v>14.529</v>
      </c>
      <c r="VQ34" s="402">
        <v>14.529</v>
      </c>
      <c r="VR34" s="402">
        <v>-3.2289999999999992</v>
      </c>
      <c r="VS34" s="402">
        <v>1.3</v>
      </c>
      <c r="VT34" s="402">
        <v>1.1499999999999999</v>
      </c>
      <c r="VU34" s="402">
        <v>1.1499999999999999</v>
      </c>
      <c r="VV34" s="402">
        <v>0.15000000000000013</v>
      </c>
      <c r="VW34" s="402">
        <v>15.3</v>
      </c>
      <c r="VX34" s="402">
        <v>16.88</v>
      </c>
      <c r="VY34" s="402">
        <v>16.88</v>
      </c>
      <c r="VZ34" s="402">
        <v>-1.5799999999999983</v>
      </c>
      <c r="WA34" s="402">
        <v>48.9</v>
      </c>
      <c r="WB34" s="402">
        <v>72.16</v>
      </c>
      <c r="WC34" s="402">
        <v>58.191000000000003</v>
      </c>
      <c r="WD34" s="402">
        <v>-9.2910000000000039</v>
      </c>
      <c r="WE34" s="402">
        <v>12.5</v>
      </c>
      <c r="WF34" s="402"/>
      <c r="WG34" s="402">
        <v>15.231999999999999</v>
      </c>
      <c r="WH34" s="402">
        <v>-2.7319999999999993</v>
      </c>
      <c r="WI34" s="402">
        <v>13.9</v>
      </c>
      <c r="WJ34" s="402"/>
      <c r="WK34" s="402">
        <v>16.725000000000001</v>
      </c>
      <c r="WL34" s="402">
        <v>-2.8250000000000011</v>
      </c>
      <c r="WM34" s="402">
        <v>26.3</v>
      </c>
      <c r="WN34" s="402">
        <v>21.574999999999999</v>
      </c>
      <c r="WO34" s="402">
        <v>21.574999999999999</v>
      </c>
      <c r="WP34" s="402">
        <v>4.7250000000000014</v>
      </c>
      <c r="WQ34" s="402">
        <v>23.5</v>
      </c>
      <c r="WR34" s="402"/>
      <c r="WS34" s="402">
        <v>51.598999999999997</v>
      </c>
      <c r="WT34" s="402">
        <v>-28.098999999999997</v>
      </c>
      <c r="XB34" s="406">
        <v>0.47916666666666669</v>
      </c>
      <c r="XC34" s="402">
        <v>7426.9879999999994</v>
      </c>
      <c r="XD34" s="402">
        <v>7401.6509199999982</v>
      </c>
      <c r="XE34" s="402">
        <v>25.337080000001151</v>
      </c>
      <c r="XF34" s="402">
        <v>7426.9879999999994</v>
      </c>
      <c r="XG34" s="402">
        <v>7401.6509199999982</v>
      </c>
      <c r="XH34" s="402">
        <v>25.337080000001151</v>
      </c>
      <c r="XI34" s="379">
        <f t="shared" si="0"/>
        <v>0.47916666666666669</v>
      </c>
    </row>
    <row r="35" spans="2:633" ht="15" customHeight="1" x14ac:dyDescent="0.2">
      <c r="B35" s="71">
        <v>0.5</v>
      </c>
      <c r="C35" s="402">
        <v>586.70000000000005</v>
      </c>
      <c r="D35" s="402">
        <v>606.06573000000003</v>
      </c>
      <c r="E35" s="402">
        <v>606.06573000000003</v>
      </c>
      <c r="F35" s="402">
        <v>-19.365729999999985</v>
      </c>
      <c r="G35" s="402">
        <v>197.3</v>
      </c>
      <c r="H35" s="402">
        <v>193.12809999999999</v>
      </c>
      <c r="I35" s="402">
        <v>193.12809999999999</v>
      </c>
      <c r="J35" s="402">
        <v>4.1719000000000221</v>
      </c>
      <c r="K35" s="402"/>
      <c r="L35" s="402"/>
      <c r="M35" s="402"/>
      <c r="N35" s="402">
        <v>0</v>
      </c>
      <c r="O35" s="402">
        <v>108.7</v>
      </c>
      <c r="P35" s="402">
        <v>110</v>
      </c>
      <c r="Q35" s="402">
        <v>110</v>
      </c>
      <c r="R35" s="402">
        <v>-1.2999999999999972</v>
      </c>
      <c r="S35" s="402">
        <v>74.2</v>
      </c>
      <c r="T35" s="402">
        <v>76.27364</v>
      </c>
      <c r="U35" s="402">
        <v>92.444500000000005</v>
      </c>
      <c r="V35" s="402">
        <v>-18.244500000000002</v>
      </c>
      <c r="W35" s="402">
        <v>69.7</v>
      </c>
      <c r="X35" s="402">
        <v>65.984009999999998</v>
      </c>
      <c r="Y35" s="402">
        <v>72.37388</v>
      </c>
      <c r="Z35" s="402">
        <v>-2.6738799999999969</v>
      </c>
      <c r="AA35" s="402">
        <v>62.9</v>
      </c>
      <c r="AB35" s="402">
        <v>67.593350000000001</v>
      </c>
      <c r="AC35" s="402">
        <v>67.593350000000001</v>
      </c>
      <c r="AD35" s="402">
        <v>-4.6933500000000024</v>
      </c>
      <c r="AE35" s="402">
        <v>26.7</v>
      </c>
      <c r="AF35" s="402">
        <v>27.4939</v>
      </c>
      <c r="AG35" s="402">
        <v>30.156400000000001</v>
      </c>
      <c r="AH35" s="402">
        <v>-3.4564000000000021</v>
      </c>
      <c r="AI35" s="402">
        <v>0.4</v>
      </c>
      <c r="AJ35" s="402">
        <v>0.6</v>
      </c>
      <c r="AK35" s="402">
        <v>0.6</v>
      </c>
      <c r="AL35" s="402">
        <v>-0.19999999999999996</v>
      </c>
      <c r="AM35" s="402"/>
      <c r="AN35" s="402"/>
      <c r="AO35" s="402"/>
      <c r="AP35" s="402">
        <v>0</v>
      </c>
      <c r="AQ35" s="402"/>
      <c r="AR35" s="402"/>
      <c r="AS35" s="402">
        <v>0</v>
      </c>
      <c r="AT35" s="402">
        <v>0</v>
      </c>
      <c r="AU35" s="402"/>
      <c r="AV35" s="402"/>
      <c r="AW35" s="402"/>
      <c r="AX35" s="402">
        <v>0</v>
      </c>
      <c r="AY35" s="402"/>
      <c r="AZ35" s="402"/>
      <c r="BA35" s="402"/>
      <c r="BB35" s="402">
        <v>0</v>
      </c>
      <c r="BC35" s="402">
        <v>141.80000000000001</v>
      </c>
      <c r="BD35" s="402">
        <v>149.11167</v>
      </c>
      <c r="BE35" s="402">
        <v>158.72166999999999</v>
      </c>
      <c r="BF35" s="402">
        <v>-16.921669999999978</v>
      </c>
      <c r="BG35" s="402">
        <v>144.5</v>
      </c>
      <c r="BH35" s="402">
        <v>149.11167</v>
      </c>
      <c r="BI35" s="402">
        <v>158.72166999999999</v>
      </c>
      <c r="BJ35" s="402">
        <v>-14.221669999999989</v>
      </c>
      <c r="BK35" s="402">
        <v>146.6</v>
      </c>
      <c r="BL35" s="402">
        <v>149.11167</v>
      </c>
      <c r="BM35" s="402">
        <v>158.72166999999999</v>
      </c>
      <c r="BN35" s="402">
        <v>-12.121669999999995</v>
      </c>
      <c r="BO35" s="402">
        <v>154</v>
      </c>
      <c r="BP35" s="402">
        <v>143</v>
      </c>
      <c r="BQ35" s="402">
        <v>143</v>
      </c>
      <c r="BR35" s="402">
        <v>11</v>
      </c>
      <c r="BS35" s="402">
        <v>113.2</v>
      </c>
      <c r="BT35" s="402">
        <v>110.503</v>
      </c>
      <c r="BU35" s="402">
        <v>110.503</v>
      </c>
      <c r="BV35" s="402">
        <v>2.6970000000000027</v>
      </c>
      <c r="BW35" s="402">
        <v>10.5</v>
      </c>
      <c r="BX35" s="402">
        <v>90.3</v>
      </c>
      <c r="BY35" s="402">
        <v>59</v>
      </c>
      <c r="BZ35" s="402">
        <v>-48.5</v>
      </c>
      <c r="CA35" s="402">
        <v>72.400000000000006</v>
      </c>
      <c r="CB35" s="402">
        <v>73.019549999999995</v>
      </c>
      <c r="CC35" s="402">
        <v>73.019549999999995</v>
      </c>
      <c r="CD35" s="402">
        <v>-0.61954999999998961</v>
      </c>
      <c r="CE35" s="402">
        <v>25</v>
      </c>
      <c r="CF35" s="402">
        <v>16.95936</v>
      </c>
      <c r="CG35" s="402">
        <v>16.95936</v>
      </c>
      <c r="CH35" s="402">
        <v>8.0406399999999998</v>
      </c>
      <c r="CI35" s="402">
        <v>19.706</v>
      </c>
      <c r="CJ35" s="402">
        <v>85</v>
      </c>
      <c r="CK35" s="402">
        <v>120.64336</v>
      </c>
      <c r="CL35" s="402">
        <v>-100.93736</v>
      </c>
      <c r="CM35" s="402">
        <v>104.601</v>
      </c>
      <c r="CN35" s="402">
        <v>98</v>
      </c>
      <c r="CO35" s="402">
        <v>98</v>
      </c>
      <c r="CP35" s="402">
        <v>6.6009999999999991</v>
      </c>
      <c r="CQ35" s="402">
        <v>15.685</v>
      </c>
      <c r="CR35" s="402">
        <v>16</v>
      </c>
      <c r="CS35" s="402">
        <v>36.466239999999999</v>
      </c>
      <c r="CT35" s="402">
        <v>-20.781239999999997</v>
      </c>
      <c r="CU35" s="402">
        <v>8</v>
      </c>
      <c r="CV35" s="402">
        <v>3.8533499999999998</v>
      </c>
      <c r="CW35" s="402">
        <v>3.8533499999999998</v>
      </c>
      <c r="CX35" s="402">
        <v>4.1466500000000002</v>
      </c>
      <c r="CY35" s="402"/>
      <c r="CZ35" s="402">
        <v>4.1034499999999996</v>
      </c>
      <c r="DA35" s="402">
        <v>4.1034499999999996</v>
      </c>
      <c r="DB35" s="402">
        <v>-4.1034499999999996</v>
      </c>
      <c r="DC35" s="402">
        <v>42.99</v>
      </c>
      <c r="DD35" s="402">
        <v>43.80059</v>
      </c>
      <c r="DE35" s="402">
        <v>43.80059</v>
      </c>
      <c r="DF35" s="402">
        <v>-0.8105899999999977</v>
      </c>
      <c r="DG35" s="402">
        <v>3.2229999999999999</v>
      </c>
      <c r="DH35" s="402">
        <v>3.2822300000000002</v>
      </c>
      <c r="DI35" s="402">
        <v>3.2822300000000002</v>
      </c>
      <c r="DJ35" s="402">
        <v>-5.9230000000000338E-2</v>
      </c>
      <c r="DK35" s="402">
        <v>3.5880000000000001</v>
      </c>
      <c r="DL35" s="402">
        <v>3.0992700000000002</v>
      </c>
      <c r="DM35" s="402">
        <v>3.0992700000000002</v>
      </c>
      <c r="DN35" s="402">
        <v>0.48872999999999989</v>
      </c>
      <c r="DO35" s="402"/>
      <c r="DP35" s="402"/>
      <c r="DQ35" s="402"/>
      <c r="DR35" s="402">
        <v>0</v>
      </c>
      <c r="DS35" s="402"/>
      <c r="DT35" s="402"/>
      <c r="DU35" s="402"/>
      <c r="DV35" s="402">
        <v>0</v>
      </c>
      <c r="DW35" s="402"/>
      <c r="DX35" s="402"/>
      <c r="DY35" s="402"/>
      <c r="DZ35" s="402">
        <v>0</v>
      </c>
      <c r="EA35" s="402"/>
      <c r="EB35" s="402"/>
      <c r="EC35" s="402"/>
      <c r="ED35" s="402">
        <v>0</v>
      </c>
      <c r="EE35" s="402"/>
      <c r="EF35" s="402"/>
      <c r="EG35" s="402"/>
      <c r="EH35" s="402">
        <v>0</v>
      </c>
      <c r="EI35" s="402"/>
      <c r="EJ35" s="402"/>
      <c r="EK35" s="402"/>
      <c r="EL35" s="402">
        <v>0</v>
      </c>
      <c r="EM35" s="402">
        <v>60.2</v>
      </c>
      <c r="EN35" s="402">
        <v>40</v>
      </c>
      <c r="EO35" s="402">
        <v>85</v>
      </c>
      <c r="EP35" s="402">
        <v>-24.799999999999997</v>
      </c>
      <c r="EQ35" s="402"/>
      <c r="ER35" s="402"/>
      <c r="ES35" s="402"/>
      <c r="ET35" s="402">
        <v>0</v>
      </c>
      <c r="EU35" s="402">
        <v>68.2</v>
      </c>
      <c r="EV35" s="402">
        <v>77.948040000000006</v>
      </c>
      <c r="EW35" s="402">
        <v>77.948049999999995</v>
      </c>
      <c r="EX35" s="402">
        <v>-9.7480499999999921</v>
      </c>
      <c r="EY35" s="402">
        <v>172.3</v>
      </c>
      <c r="EZ35" s="402">
        <v>237.05241000000001</v>
      </c>
      <c r="FA35" s="402">
        <v>220.10149999999999</v>
      </c>
      <c r="FB35" s="402">
        <v>-47.801499999999976</v>
      </c>
      <c r="FC35" s="402">
        <v>10</v>
      </c>
      <c r="FD35" s="402">
        <v>8</v>
      </c>
      <c r="FE35" s="402">
        <v>8</v>
      </c>
      <c r="FF35" s="402">
        <v>2</v>
      </c>
      <c r="FG35" s="402">
        <v>5.3</v>
      </c>
      <c r="FH35" s="402">
        <v>5.67</v>
      </c>
      <c r="FI35" s="402">
        <v>5.67</v>
      </c>
      <c r="FJ35" s="402">
        <v>-0.37000000000000011</v>
      </c>
      <c r="FK35" s="402"/>
      <c r="FL35" s="402"/>
      <c r="FM35" s="402">
        <v>0</v>
      </c>
      <c r="FN35" s="402">
        <v>0</v>
      </c>
      <c r="FO35" s="402">
        <v>0</v>
      </c>
      <c r="FP35" s="402">
        <v>0</v>
      </c>
      <c r="FQ35" s="402">
        <v>0</v>
      </c>
      <c r="FR35" s="402">
        <v>0</v>
      </c>
      <c r="FS35" s="402">
        <v>103.8</v>
      </c>
      <c r="FT35" s="402">
        <v>110.41591</v>
      </c>
      <c r="FU35" s="402">
        <v>110.41591</v>
      </c>
      <c r="FV35" s="402">
        <v>-6.6159099999999995</v>
      </c>
      <c r="FW35" s="402">
        <v>6.4</v>
      </c>
      <c r="FX35" s="402">
        <v>3.8466300000000002</v>
      </c>
      <c r="FY35" s="402">
        <v>3.8466300000000002</v>
      </c>
      <c r="FZ35" s="402">
        <v>2.5533700000000001</v>
      </c>
      <c r="GA35" s="402"/>
      <c r="GB35" s="402"/>
      <c r="GC35" s="402"/>
      <c r="GD35" s="402">
        <v>0</v>
      </c>
      <c r="GE35" s="402">
        <v>0</v>
      </c>
      <c r="GF35" s="402">
        <v>0</v>
      </c>
      <c r="GG35" s="402">
        <v>21.477250000000002</v>
      </c>
      <c r="GH35" s="402">
        <v>-21.477250000000002</v>
      </c>
      <c r="GI35" s="402">
        <v>91.9</v>
      </c>
      <c r="GJ35" s="402">
        <v>100</v>
      </c>
      <c r="GK35" s="402">
        <v>133.61748</v>
      </c>
      <c r="GL35" s="402">
        <v>-41.717479999999995</v>
      </c>
      <c r="GM35" s="402"/>
      <c r="GN35" s="402"/>
      <c r="GO35" s="402"/>
      <c r="GP35" s="402">
        <v>0</v>
      </c>
      <c r="GQ35" s="402"/>
      <c r="GR35" s="402"/>
      <c r="GS35" s="402"/>
      <c r="GT35" s="402">
        <v>0</v>
      </c>
      <c r="GU35" s="402"/>
      <c r="GV35" s="402"/>
      <c r="GW35" s="402"/>
      <c r="GX35" s="402">
        <v>0</v>
      </c>
      <c r="GY35" s="402"/>
      <c r="GZ35" s="402"/>
      <c r="HA35" s="402"/>
      <c r="HB35" s="402">
        <v>0</v>
      </c>
      <c r="HC35" s="402"/>
      <c r="HD35" s="402"/>
      <c r="HE35" s="402"/>
      <c r="HF35" s="402">
        <v>0</v>
      </c>
      <c r="HG35" s="402">
        <v>170.2</v>
      </c>
      <c r="HH35" s="402">
        <v>175.36245</v>
      </c>
      <c r="HI35" s="402">
        <v>175.36245</v>
      </c>
      <c r="HJ35" s="402">
        <v>-5.1624500000000069</v>
      </c>
      <c r="HK35" s="402">
        <v>168.2</v>
      </c>
      <c r="HL35" s="402">
        <v>175.36245</v>
      </c>
      <c r="HM35" s="402">
        <v>175.36245</v>
      </c>
      <c r="HN35" s="402">
        <v>-7.1624500000000069</v>
      </c>
      <c r="HO35" s="402">
        <v>187.4</v>
      </c>
      <c r="HP35" s="402">
        <v>175.36245</v>
      </c>
      <c r="HQ35" s="402">
        <v>175.36245</v>
      </c>
      <c r="HR35" s="402">
        <v>12.03755000000001</v>
      </c>
      <c r="HS35" s="402"/>
      <c r="HT35" s="402"/>
      <c r="HU35" s="402"/>
      <c r="HV35" s="402">
        <v>0</v>
      </c>
      <c r="HW35" s="402"/>
      <c r="HX35" s="402"/>
      <c r="HY35" s="402"/>
      <c r="HZ35" s="402">
        <v>0</v>
      </c>
      <c r="IA35" s="402"/>
      <c r="IB35" s="402"/>
      <c r="IC35" s="402"/>
      <c r="ID35" s="402">
        <v>0</v>
      </c>
      <c r="IE35" s="402">
        <v>266.2</v>
      </c>
      <c r="IF35" s="402">
        <v>263.04367000000002</v>
      </c>
      <c r="IG35" s="402">
        <v>263.04367000000002</v>
      </c>
      <c r="IH35" s="402">
        <v>3.1563299999999685</v>
      </c>
      <c r="II35" s="402">
        <v>74</v>
      </c>
      <c r="IJ35" s="402">
        <v>69.971130000000002</v>
      </c>
      <c r="IK35" s="402">
        <v>69.971130000000002</v>
      </c>
      <c r="IL35" s="402">
        <v>4.0288699999999977</v>
      </c>
      <c r="IM35" s="402">
        <v>35.6</v>
      </c>
      <c r="IN35" s="402">
        <v>34.985570000000003</v>
      </c>
      <c r="IO35" s="402">
        <v>34.985570000000003</v>
      </c>
      <c r="IP35" s="402">
        <v>0.6144299999999987</v>
      </c>
      <c r="IQ35" s="402">
        <v>37.799999999999997</v>
      </c>
      <c r="IR35" s="402">
        <v>38.405999999999999</v>
      </c>
      <c r="IS35" s="402">
        <v>38.405999999999999</v>
      </c>
      <c r="IT35" s="402">
        <v>-0.60600000000000165</v>
      </c>
      <c r="IU35" s="402">
        <v>59.5</v>
      </c>
      <c r="IV35" s="402">
        <v>63.22</v>
      </c>
      <c r="IW35" s="402">
        <v>63.22</v>
      </c>
      <c r="IX35" s="402">
        <v>-3.7199999999999989</v>
      </c>
      <c r="IY35" s="402">
        <v>36.6</v>
      </c>
      <c r="IZ35" s="402">
        <v>58.95</v>
      </c>
      <c r="JA35" s="402">
        <v>58.95</v>
      </c>
      <c r="JB35" s="402">
        <v>-22.35</v>
      </c>
      <c r="JC35" s="402">
        <v>8.1999999999999993</v>
      </c>
      <c r="JD35" s="402">
        <v>9.77</v>
      </c>
      <c r="JE35" s="402">
        <v>9.77</v>
      </c>
      <c r="JF35" s="402">
        <v>-1.5700000000000003</v>
      </c>
      <c r="JG35" s="402">
        <v>6.1</v>
      </c>
      <c r="JH35" s="402">
        <v>2.41</v>
      </c>
      <c r="JI35" s="402">
        <v>2.41</v>
      </c>
      <c r="JJ35" s="402">
        <v>3.6899999999999995</v>
      </c>
      <c r="JK35" s="402">
        <v>6.8</v>
      </c>
      <c r="JL35" s="402">
        <v>6.8787000000000003</v>
      </c>
      <c r="JM35" s="402">
        <v>6.8787000000000003</v>
      </c>
      <c r="JN35" s="402">
        <v>-7.8700000000000436E-2</v>
      </c>
      <c r="JO35" s="402">
        <v>11.2</v>
      </c>
      <c r="JP35" s="402">
        <v>15.021509999999999</v>
      </c>
      <c r="JQ35" s="402">
        <v>15.0215</v>
      </c>
      <c r="JR35" s="402">
        <v>-3.8215000000000003</v>
      </c>
      <c r="JS35" s="402">
        <v>58.7</v>
      </c>
      <c r="JT35" s="402">
        <v>56.05583</v>
      </c>
      <c r="JU35" s="402">
        <v>67.613470000000007</v>
      </c>
      <c r="JV35" s="402">
        <v>-8.9134700000000038</v>
      </c>
      <c r="JW35" s="402"/>
      <c r="JX35" s="402"/>
      <c r="JY35" s="402"/>
      <c r="JZ35" s="402">
        <v>0</v>
      </c>
      <c r="KA35" s="402"/>
      <c r="KB35" s="402"/>
      <c r="KC35" s="402"/>
      <c r="KD35" s="402">
        <v>0</v>
      </c>
      <c r="KE35" s="402"/>
      <c r="KF35" s="402"/>
      <c r="KG35" s="402"/>
      <c r="KH35" s="402">
        <v>0</v>
      </c>
      <c r="KI35" s="402"/>
      <c r="KJ35" s="402"/>
      <c r="KK35" s="402"/>
      <c r="KL35" s="402">
        <v>0</v>
      </c>
      <c r="KM35" s="402">
        <v>48.7</v>
      </c>
      <c r="KN35" s="402">
        <v>50.59449</v>
      </c>
      <c r="KO35" s="402">
        <v>51.534669999999998</v>
      </c>
      <c r="KP35" s="402">
        <v>-2.8346699999999956</v>
      </c>
      <c r="KQ35" s="402"/>
      <c r="KR35" s="402"/>
      <c r="KS35" s="402"/>
      <c r="KT35" s="402">
        <v>0</v>
      </c>
      <c r="KU35" s="402">
        <v>180</v>
      </c>
      <c r="KV35" s="402">
        <v>194.44479000000001</v>
      </c>
      <c r="KW35" s="402">
        <v>194.44479000000001</v>
      </c>
      <c r="KX35" s="402">
        <v>-14.444790000000012</v>
      </c>
      <c r="KY35" s="402">
        <v>194.4</v>
      </c>
      <c r="KZ35" s="402">
        <v>194.44479000000001</v>
      </c>
      <c r="LA35" s="402">
        <v>194.44479000000001</v>
      </c>
      <c r="LB35" s="402">
        <v>-4.4790000000006103E-2</v>
      </c>
      <c r="LC35" s="402">
        <v>197.4</v>
      </c>
      <c r="LD35" s="402">
        <v>194.44479000000001</v>
      </c>
      <c r="LE35" s="402">
        <v>194.44479000000001</v>
      </c>
      <c r="LF35" s="402">
        <v>2.9552099999999939</v>
      </c>
      <c r="LG35" s="402">
        <v>290</v>
      </c>
      <c r="LH35" s="402">
        <v>291.66717999999997</v>
      </c>
      <c r="LI35" s="402">
        <v>291.66717999999997</v>
      </c>
      <c r="LJ35" s="402">
        <v>-1.6671799999999735</v>
      </c>
      <c r="LK35" s="402">
        <v>202.2</v>
      </c>
      <c r="LL35" s="402">
        <v>209.70738</v>
      </c>
      <c r="LM35" s="402">
        <v>209.70738</v>
      </c>
      <c r="LN35" s="402">
        <v>-7.5073800000000119</v>
      </c>
      <c r="LO35" s="402">
        <v>103</v>
      </c>
      <c r="LP35" s="402">
        <v>104.85369</v>
      </c>
      <c r="LQ35" s="402">
        <v>104.85369</v>
      </c>
      <c r="LR35" s="402">
        <v>-1.8536900000000003</v>
      </c>
      <c r="LS35" s="402">
        <v>264.8</v>
      </c>
      <c r="LT35" s="402">
        <v>198.32778999999999</v>
      </c>
      <c r="LU35" s="402">
        <v>227.38631000000001</v>
      </c>
      <c r="LV35" s="402">
        <v>37.413690000000003</v>
      </c>
      <c r="LW35" s="402">
        <v>3.3</v>
      </c>
      <c r="LX35" s="402">
        <v>3.2402199999999999</v>
      </c>
      <c r="LY35" s="402">
        <v>3.2402199999999999</v>
      </c>
      <c r="LZ35" s="402">
        <v>5.9779999999999944E-2</v>
      </c>
      <c r="MA35" s="402">
        <v>181.1</v>
      </c>
      <c r="MB35" s="402">
        <v>170</v>
      </c>
      <c r="MC35" s="402">
        <v>185.73103</v>
      </c>
      <c r="MD35" s="402">
        <v>-4.6310300000000097</v>
      </c>
      <c r="ME35" s="402">
        <v>181.1</v>
      </c>
      <c r="MF35" s="402">
        <v>170</v>
      </c>
      <c r="MG35" s="402">
        <v>185.73103</v>
      </c>
      <c r="MH35" s="402">
        <v>-4.6310300000000097</v>
      </c>
      <c r="MI35" s="402">
        <v>182.9</v>
      </c>
      <c r="MJ35" s="402">
        <v>217.19309000000001</v>
      </c>
      <c r="MK35" s="402">
        <v>185.73103</v>
      </c>
      <c r="ML35" s="402">
        <v>-2.8310299999999984</v>
      </c>
      <c r="MM35" s="402">
        <v>187.6</v>
      </c>
      <c r="MN35" s="402">
        <v>187.70787999999999</v>
      </c>
      <c r="MO35" s="402">
        <v>189.51328000000001</v>
      </c>
      <c r="MP35" s="402">
        <v>-1.9132800000000145</v>
      </c>
      <c r="MQ35" s="402">
        <v>102.2</v>
      </c>
      <c r="MR35" s="402">
        <v>93.853939999999994</v>
      </c>
      <c r="MS35" s="402">
        <v>94.756640000000004</v>
      </c>
      <c r="MT35" s="402">
        <v>7.4433599999999984</v>
      </c>
      <c r="MU35" s="402"/>
      <c r="MV35" s="402"/>
      <c r="MW35" s="402"/>
      <c r="MX35" s="402">
        <v>0</v>
      </c>
      <c r="MY35" s="402"/>
      <c r="MZ35" s="402"/>
      <c r="NA35" s="402"/>
      <c r="NB35" s="402">
        <v>0</v>
      </c>
      <c r="NC35" s="402"/>
      <c r="ND35" s="402"/>
      <c r="NE35" s="402"/>
      <c r="NF35" s="402">
        <v>0</v>
      </c>
      <c r="NG35" s="402"/>
      <c r="NH35" s="402"/>
      <c r="NI35" s="402"/>
      <c r="NJ35" s="402">
        <v>0</v>
      </c>
      <c r="NK35" s="402"/>
      <c r="NL35" s="402"/>
      <c r="NM35" s="402"/>
      <c r="NN35" s="402">
        <v>0</v>
      </c>
      <c r="NO35" s="402"/>
      <c r="NP35" s="402"/>
      <c r="NQ35" s="402"/>
      <c r="NR35" s="402">
        <v>0</v>
      </c>
      <c r="NS35" s="402"/>
      <c r="NT35" s="402"/>
      <c r="NU35" s="402"/>
      <c r="NV35" s="402">
        <v>0</v>
      </c>
      <c r="NW35" s="402">
        <v>63</v>
      </c>
      <c r="NX35" s="402">
        <v>109.98464</v>
      </c>
      <c r="NY35" s="402">
        <v>94.035300000000007</v>
      </c>
      <c r="NZ35" s="402">
        <v>-31.035300000000007</v>
      </c>
      <c r="OA35" s="402">
        <v>75.900000000000006</v>
      </c>
      <c r="OB35" s="402">
        <v>74.203829999999996</v>
      </c>
      <c r="OC35" s="402">
        <v>85.482579999999999</v>
      </c>
      <c r="OD35" s="402">
        <v>-9.582579999999993</v>
      </c>
      <c r="OE35" s="402">
        <v>15.7</v>
      </c>
      <c r="OF35" s="402">
        <v>15.56043</v>
      </c>
      <c r="OG35" s="402">
        <v>15.91408</v>
      </c>
      <c r="OH35" s="402">
        <v>-0.21408000000000094</v>
      </c>
      <c r="OI35" s="402">
        <v>53.3</v>
      </c>
      <c r="OJ35" s="402">
        <v>60.427019999999999</v>
      </c>
      <c r="OK35" s="402">
        <v>60.427019999999999</v>
      </c>
      <c r="OL35" s="402">
        <v>-7.1270200000000017</v>
      </c>
      <c r="OM35" s="402">
        <v>6.5</v>
      </c>
      <c r="ON35" s="402">
        <v>6.39</v>
      </c>
      <c r="OO35" s="402">
        <v>6.39</v>
      </c>
      <c r="OP35" s="402">
        <v>0.11000000000000032</v>
      </c>
      <c r="OQ35" s="402">
        <v>424.9</v>
      </c>
      <c r="OR35" s="402">
        <v>195.63448</v>
      </c>
      <c r="OS35" s="402"/>
      <c r="OT35" s="402">
        <v>424.9</v>
      </c>
      <c r="OU35" s="402"/>
      <c r="OV35" s="402"/>
      <c r="OW35" s="402"/>
      <c r="OX35" s="402">
        <v>0</v>
      </c>
      <c r="OY35" s="402"/>
      <c r="OZ35" s="402"/>
      <c r="PA35" s="402"/>
      <c r="PB35" s="402">
        <v>0</v>
      </c>
      <c r="PC35" s="402">
        <v>28.7</v>
      </c>
      <c r="PD35" s="402">
        <v>30</v>
      </c>
      <c r="PE35" s="402">
        <v>30</v>
      </c>
      <c r="PF35" s="402">
        <v>-1.3000000000000007</v>
      </c>
      <c r="PG35" s="402"/>
      <c r="PH35" s="402"/>
      <c r="PI35" s="402"/>
      <c r="PJ35" s="402">
        <v>0</v>
      </c>
      <c r="PK35" s="402">
        <v>16.100000000000001</v>
      </c>
      <c r="PL35" s="402">
        <v>13</v>
      </c>
      <c r="PM35" s="402">
        <v>13</v>
      </c>
      <c r="PN35" s="402">
        <v>3.1000000000000014</v>
      </c>
      <c r="PO35" s="402">
        <v>13.4</v>
      </c>
      <c r="PP35" s="402">
        <v>15</v>
      </c>
      <c r="PQ35" s="402">
        <v>15</v>
      </c>
      <c r="PR35" s="402">
        <v>-1.5999999999999996</v>
      </c>
      <c r="PS35" s="402">
        <v>2.9</v>
      </c>
      <c r="PT35" s="402">
        <v>2.7989999999999999</v>
      </c>
      <c r="PU35" s="402">
        <v>2.7989999999999999</v>
      </c>
      <c r="PV35" s="402">
        <v>0.10099999999999998</v>
      </c>
      <c r="PW35" s="402">
        <v>1.4</v>
      </c>
      <c r="PX35" s="402">
        <v>1.4</v>
      </c>
      <c r="PY35" s="402">
        <v>1.4</v>
      </c>
      <c r="PZ35" s="402">
        <v>0</v>
      </c>
      <c r="QA35" s="402">
        <v>1.1000000000000001</v>
      </c>
      <c r="QB35" s="402">
        <v>1.2</v>
      </c>
      <c r="QC35" s="402">
        <v>1.2</v>
      </c>
      <c r="QD35" s="402">
        <v>-9.9999999999999867E-2</v>
      </c>
      <c r="QE35" s="402">
        <v>2</v>
      </c>
      <c r="QF35" s="402">
        <v>2.2000000000000002</v>
      </c>
      <c r="QG35" s="402">
        <v>2.2000000000000002</v>
      </c>
      <c r="QH35" s="402">
        <v>-0.20000000000000018</v>
      </c>
      <c r="QI35" s="402">
        <v>7</v>
      </c>
      <c r="QJ35" s="402">
        <v>7.2</v>
      </c>
      <c r="QK35" s="402">
        <v>7.2</v>
      </c>
      <c r="QL35" s="402">
        <v>-0.20000000000000018</v>
      </c>
      <c r="QM35" s="402">
        <v>11.3</v>
      </c>
      <c r="QN35" s="402">
        <v>11.143700000000001</v>
      </c>
      <c r="QO35" s="402">
        <v>11.143700000000001</v>
      </c>
      <c r="QP35" s="402">
        <v>0.15629999999999988</v>
      </c>
      <c r="QQ35" s="402">
        <v>7.5</v>
      </c>
      <c r="QR35" s="402">
        <v>8</v>
      </c>
      <c r="QS35" s="402">
        <v>8</v>
      </c>
      <c r="QT35" s="402">
        <v>-0.5</v>
      </c>
      <c r="QU35" s="402">
        <v>9.5</v>
      </c>
      <c r="QV35" s="402">
        <v>10.752689999999999</v>
      </c>
      <c r="QW35" s="402">
        <v>10.752689999999999</v>
      </c>
      <c r="QX35" s="402">
        <v>-1.2526899999999994</v>
      </c>
      <c r="QY35" s="402">
        <v>6</v>
      </c>
      <c r="QZ35" s="402">
        <v>6.4</v>
      </c>
      <c r="RA35" s="402">
        <v>6.4</v>
      </c>
      <c r="RB35" s="402">
        <v>-0.40000000000000036</v>
      </c>
      <c r="RC35" s="402">
        <v>18.100000000000001</v>
      </c>
      <c r="RD35" s="402">
        <v>16.617789999999999</v>
      </c>
      <c r="RE35" s="402">
        <v>16.617789999999999</v>
      </c>
      <c r="RF35" s="402">
        <v>1.482210000000002</v>
      </c>
      <c r="RG35" s="402">
        <v>3.6</v>
      </c>
      <c r="RH35" s="402">
        <v>3.6</v>
      </c>
      <c r="RI35" s="402">
        <v>3.6</v>
      </c>
      <c r="RJ35" s="402">
        <v>0</v>
      </c>
      <c r="RK35" s="402">
        <v>5.8</v>
      </c>
      <c r="RL35" s="402">
        <v>6</v>
      </c>
      <c r="RM35" s="402">
        <v>6</v>
      </c>
      <c r="RN35" s="402">
        <v>-0.20000000000000018</v>
      </c>
      <c r="RO35" s="402">
        <v>3.1</v>
      </c>
      <c r="RP35" s="402">
        <v>2.8</v>
      </c>
      <c r="RQ35" s="402">
        <v>2.8</v>
      </c>
      <c r="RR35" s="402">
        <v>0.30000000000000027</v>
      </c>
      <c r="RS35" s="402">
        <v>1.3</v>
      </c>
      <c r="RT35" s="402">
        <v>1.5</v>
      </c>
      <c r="RU35" s="402">
        <v>1.5</v>
      </c>
      <c r="RV35" s="402">
        <v>-0.19999999999999996</v>
      </c>
      <c r="RW35" s="402">
        <v>4.4000000000000004</v>
      </c>
      <c r="RX35" s="402">
        <v>5.6</v>
      </c>
      <c r="RY35" s="402">
        <v>5.6</v>
      </c>
      <c r="RZ35" s="402">
        <v>-1.1999999999999993</v>
      </c>
      <c r="SA35" s="402">
        <v>3.7</v>
      </c>
      <c r="SB35" s="402">
        <v>5</v>
      </c>
      <c r="SC35" s="402">
        <v>5</v>
      </c>
      <c r="SD35" s="402">
        <v>-1.2999999999999998</v>
      </c>
      <c r="SE35" s="402">
        <v>5</v>
      </c>
      <c r="SF35" s="402">
        <v>5.5</v>
      </c>
      <c r="SG35" s="402">
        <v>5.5</v>
      </c>
      <c r="SH35" s="402">
        <v>-0.5</v>
      </c>
      <c r="SI35" s="402">
        <v>5</v>
      </c>
      <c r="SJ35" s="402">
        <v>5.7</v>
      </c>
      <c r="SK35" s="402">
        <v>5.7</v>
      </c>
      <c r="SL35" s="402">
        <v>-0.70000000000000018</v>
      </c>
      <c r="SM35" s="402">
        <v>3.4</v>
      </c>
      <c r="SN35" s="402">
        <v>3.5</v>
      </c>
      <c r="SO35" s="402">
        <v>3.5</v>
      </c>
      <c r="SP35" s="402">
        <v>-0.10000000000000009</v>
      </c>
      <c r="SQ35" s="402">
        <v>2.5</v>
      </c>
      <c r="SR35" s="402">
        <v>2.5</v>
      </c>
      <c r="SS35" s="402">
        <v>2.5</v>
      </c>
      <c r="ST35" s="402">
        <v>0</v>
      </c>
      <c r="SU35" s="402">
        <v>10.199999999999999</v>
      </c>
      <c r="SV35" s="402">
        <v>10</v>
      </c>
      <c r="SW35" s="402">
        <v>10</v>
      </c>
      <c r="SX35" s="402">
        <v>0.19999999999999929</v>
      </c>
      <c r="SY35" s="402">
        <v>19.7</v>
      </c>
      <c r="SZ35" s="402">
        <v>12.218959999999999</v>
      </c>
      <c r="TA35" s="402">
        <v>12.218959999999999</v>
      </c>
      <c r="TB35" s="402">
        <v>7.4810400000000001</v>
      </c>
      <c r="TC35" s="402">
        <v>16.899999999999999</v>
      </c>
      <c r="TD35" s="402">
        <v>16.813289999999999</v>
      </c>
      <c r="TE35" s="402">
        <v>16.813289999999999</v>
      </c>
      <c r="TF35" s="402">
        <v>8.6710000000000065E-2</v>
      </c>
      <c r="TG35" s="402">
        <v>20.3</v>
      </c>
      <c r="TH35" s="402">
        <v>19.550339999999998</v>
      </c>
      <c r="TI35" s="402">
        <v>19.550339999999998</v>
      </c>
      <c r="TJ35" s="402">
        <v>0.74966000000000221</v>
      </c>
      <c r="TK35" s="402">
        <v>40.6</v>
      </c>
      <c r="TL35" s="402">
        <v>37.57996</v>
      </c>
      <c r="TM35" s="402">
        <v>37.57996</v>
      </c>
      <c r="TN35" s="402">
        <v>3.0200400000000016</v>
      </c>
      <c r="TO35" s="402">
        <v>20.3</v>
      </c>
      <c r="TP35" s="402">
        <v>17.281369999999999</v>
      </c>
      <c r="TQ35" s="402">
        <v>19.908080000000002</v>
      </c>
      <c r="TR35" s="402">
        <v>0.39191999999999894</v>
      </c>
      <c r="TS35" s="402">
        <v>7.91</v>
      </c>
      <c r="TT35" s="402">
        <v>8.33</v>
      </c>
      <c r="TU35" s="402">
        <v>8.33</v>
      </c>
      <c r="TV35" s="402">
        <v>-0.41999999999999993</v>
      </c>
      <c r="TW35" s="402">
        <v>7</v>
      </c>
      <c r="TX35" s="402">
        <v>9.6</v>
      </c>
      <c r="TY35" s="402">
        <v>9.6</v>
      </c>
      <c r="TZ35" s="402">
        <v>-2.5999999999999996</v>
      </c>
      <c r="UA35" s="402">
        <v>13.9</v>
      </c>
      <c r="UB35" s="402">
        <v>10.752689999999999</v>
      </c>
      <c r="UC35" s="402">
        <v>10.752689999999999</v>
      </c>
      <c r="UD35" s="402">
        <v>3.1473100000000009</v>
      </c>
      <c r="UE35" s="402">
        <v>14.6</v>
      </c>
      <c r="UF35" s="402">
        <v>15.640269999999999</v>
      </c>
      <c r="UG35" s="402">
        <v>15.640269999999999</v>
      </c>
      <c r="UH35" s="402">
        <v>-1.0402699999999996</v>
      </c>
      <c r="UI35" s="402">
        <v>4.2</v>
      </c>
      <c r="UJ35" s="402">
        <v>7</v>
      </c>
      <c r="UK35" s="402">
        <v>7</v>
      </c>
      <c r="UL35" s="402">
        <v>-2.8</v>
      </c>
      <c r="UM35" s="402">
        <v>10.199999999999999</v>
      </c>
      <c r="UN35" s="402">
        <v>9</v>
      </c>
      <c r="UO35" s="402">
        <v>9</v>
      </c>
      <c r="UP35" s="402">
        <v>1.1999999999999993</v>
      </c>
      <c r="UQ35" s="402">
        <v>0.5</v>
      </c>
      <c r="UR35" s="402">
        <v>0.54</v>
      </c>
      <c r="US35" s="402">
        <v>0.54</v>
      </c>
      <c r="UT35" s="402">
        <v>-4.0000000000000036E-2</v>
      </c>
      <c r="UU35" s="402">
        <v>0.8</v>
      </c>
      <c r="UV35" s="402">
        <v>1.05</v>
      </c>
      <c r="UW35" s="402">
        <v>1.05</v>
      </c>
      <c r="UX35" s="402">
        <v>-0.25</v>
      </c>
      <c r="UY35" s="402">
        <v>18.5</v>
      </c>
      <c r="UZ35" s="402">
        <v>19.138000000000002</v>
      </c>
      <c r="VA35" s="402">
        <v>19.138000000000002</v>
      </c>
      <c r="VB35" s="402">
        <v>-0.63800000000000168</v>
      </c>
      <c r="VC35" s="402">
        <v>18.5</v>
      </c>
      <c r="VD35" s="402">
        <v>18.404</v>
      </c>
      <c r="VE35" s="402">
        <v>18.404</v>
      </c>
      <c r="VF35" s="402">
        <v>9.6000000000000085E-2</v>
      </c>
      <c r="VG35" s="402">
        <v>19.2</v>
      </c>
      <c r="VH35" s="402">
        <v>20</v>
      </c>
      <c r="VI35" s="402">
        <v>20</v>
      </c>
      <c r="VJ35" s="402">
        <v>-0.80000000000000071</v>
      </c>
      <c r="VK35" s="402">
        <v>18.100000000000001</v>
      </c>
      <c r="VL35" s="402">
        <v>18.899000000000001</v>
      </c>
      <c r="VM35" s="402">
        <v>18.899000000000001</v>
      </c>
      <c r="VN35" s="402">
        <v>-0.79899999999999949</v>
      </c>
      <c r="VO35" s="402">
        <v>14</v>
      </c>
      <c r="VP35" s="402">
        <v>14.622</v>
      </c>
      <c r="VQ35" s="402">
        <v>14.622</v>
      </c>
      <c r="VR35" s="402">
        <v>-0.62199999999999989</v>
      </c>
      <c r="VS35" s="402">
        <v>1.3</v>
      </c>
      <c r="VT35" s="402">
        <v>1.17</v>
      </c>
      <c r="VU35" s="402">
        <v>1.17</v>
      </c>
      <c r="VV35" s="402">
        <v>0.13000000000000012</v>
      </c>
      <c r="VW35" s="402">
        <v>16.399999999999999</v>
      </c>
      <c r="VX35" s="402">
        <v>17.248999999999999</v>
      </c>
      <c r="VY35" s="402">
        <v>17.248999999999999</v>
      </c>
      <c r="VZ35" s="402">
        <v>-0.8490000000000002</v>
      </c>
      <c r="WA35" s="402">
        <v>61.3</v>
      </c>
      <c r="WB35" s="402">
        <v>76.540000000000006</v>
      </c>
      <c r="WC35" s="402">
        <v>59.878</v>
      </c>
      <c r="WD35" s="402">
        <v>1.421999999999997</v>
      </c>
      <c r="WE35" s="402">
        <v>14.7</v>
      </c>
      <c r="WF35" s="402"/>
      <c r="WG35" s="402">
        <v>15.468999999999999</v>
      </c>
      <c r="WH35" s="402">
        <v>-0.76900000000000013</v>
      </c>
      <c r="WI35" s="402">
        <v>15.3</v>
      </c>
      <c r="WJ35" s="402"/>
      <c r="WK35" s="402">
        <v>16.786999999999999</v>
      </c>
      <c r="WL35" s="402">
        <v>-1.4869999999999983</v>
      </c>
      <c r="WM35" s="402">
        <v>26.9</v>
      </c>
      <c r="WN35" s="402">
        <v>24.039000000000001</v>
      </c>
      <c r="WO35" s="402">
        <v>24.039000000000001</v>
      </c>
      <c r="WP35" s="402">
        <v>2.8609999999999971</v>
      </c>
      <c r="WQ35" s="402">
        <v>27.7</v>
      </c>
      <c r="WR35" s="402"/>
      <c r="WS35" s="402">
        <v>57.503999999999998</v>
      </c>
      <c r="WT35" s="402">
        <v>-29.803999999999998</v>
      </c>
      <c r="XB35" s="406">
        <v>0.5</v>
      </c>
      <c r="XC35" s="402">
        <v>7336.8030000000017</v>
      </c>
      <c r="XD35" s="402">
        <v>7390.6831599999987</v>
      </c>
      <c r="XE35" s="402">
        <v>-53.880159999996977</v>
      </c>
      <c r="XF35" s="402">
        <v>7336.8029999999981</v>
      </c>
      <c r="XG35" s="402">
        <v>7390.6831599999987</v>
      </c>
      <c r="XH35" s="402">
        <v>-53.880160000000615</v>
      </c>
      <c r="XI35" s="379">
        <f t="shared" si="0"/>
        <v>0.5</v>
      </c>
    </row>
    <row r="36" spans="2:633" ht="15" customHeight="1" x14ac:dyDescent="0.2">
      <c r="B36" s="67">
        <v>0.52083333333333337</v>
      </c>
      <c r="C36" s="400">
        <v>600</v>
      </c>
      <c r="D36" s="400">
        <v>606.06573000000003</v>
      </c>
      <c r="E36" s="400">
        <v>606.06573000000003</v>
      </c>
      <c r="F36" s="400">
        <v>-6.0657300000000305</v>
      </c>
      <c r="G36" s="400">
        <v>198.9</v>
      </c>
      <c r="H36" s="400">
        <v>193.12809999999999</v>
      </c>
      <c r="I36" s="400">
        <v>193.12809999999999</v>
      </c>
      <c r="J36" s="400">
        <v>5.7719000000000165</v>
      </c>
      <c r="K36" s="400"/>
      <c r="L36" s="400"/>
      <c r="M36" s="400"/>
      <c r="N36" s="400">
        <v>0</v>
      </c>
      <c r="O36" s="400">
        <v>115.5</v>
      </c>
      <c r="P36" s="400">
        <v>110</v>
      </c>
      <c r="Q36" s="400">
        <v>110</v>
      </c>
      <c r="R36" s="400">
        <v>5.5</v>
      </c>
      <c r="S36" s="400">
        <v>74.599999999999994</v>
      </c>
      <c r="T36" s="400">
        <v>76.263329999999996</v>
      </c>
      <c r="U36" s="400">
        <v>87.638729999999995</v>
      </c>
      <c r="V36" s="400">
        <v>-13.038730000000001</v>
      </c>
      <c r="W36" s="400">
        <v>65.2</v>
      </c>
      <c r="X36" s="400">
        <v>65.984009999999998</v>
      </c>
      <c r="Y36" s="400">
        <v>72.37388</v>
      </c>
      <c r="Z36" s="400">
        <v>-7.1738799999999969</v>
      </c>
      <c r="AA36" s="400">
        <v>66.3</v>
      </c>
      <c r="AB36" s="400">
        <v>67.593350000000001</v>
      </c>
      <c r="AC36" s="400">
        <v>67.593350000000001</v>
      </c>
      <c r="AD36" s="400">
        <v>-1.2933500000000038</v>
      </c>
      <c r="AE36" s="400">
        <v>27.2</v>
      </c>
      <c r="AF36" s="400">
        <v>27.4939</v>
      </c>
      <c r="AG36" s="400">
        <v>30.156400000000001</v>
      </c>
      <c r="AH36" s="400">
        <v>-2.9564000000000021</v>
      </c>
      <c r="AI36" s="400">
        <v>0.4</v>
      </c>
      <c r="AJ36" s="400">
        <v>0.6</v>
      </c>
      <c r="AK36" s="400">
        <v>0.6</v>
      </c>
      <c r="AL36" s="400">
        <v>-0.19999999999999996</v>
      </c>
      <c r="AM36" s="400"/>
      <c r="AN36" s="400"/>
      <c r="AO36" s="400"/>
      <c r="AP36" s="400">
        <v>0</v>
      </c>
      <c r="AQ36" s="400"/>
      <c r="AR36" s="400"/>
      <c r="AS36" s="400">
        <v>0</v>
      </c>
      <c r="AT36" s="400">
        <v>0</v>
      </c>
      <c r="AU36" s="400"/>
      <c r="AV36" s="400"/>
      <c r="AW36" s="400"/>
      <c r="AX36" s="400">
        <v>0</v>
      </c>
      <c r="AY36" s="400"/>
      <c r="AZ36" s="400"/>
      <c r="BA36" s="400"/>
      <c r="BB36" s="400">
        <v>0</v>
      </c>
      <c r="BC36" s="400">
        <v>142.9</v>
      </c>
      <c r="BD36" s="400">
        <v>149.11167</v>
      </c>
      <c r="BE36" s="400">
        <v>158.72166999999999</v>
      </c>
      <c r="BF36" s="400">
        <v>-15.821669999999983</v>
      </c>
      <c r="BG36" s="400">
        <v>145.1</v>
      </c>
      <c r="BH36" s="400">
        <v>149.11167</v>
      </c>
      <c r="BI36" s="400">
        <v>158.72166999999999</v>
      </c>
      <c r="BJ36" s="400">
        <v>-13.621669999999995</v>
      </c>
      <c r="BK36" s="400">
        <v>147.4</v>
      </c>
      <c r="BL36" s="400">
        <v>149.11167</v>
      </c>
      <c r="BM36" s="400">
        <v>158.72166999999999</v>
      </c>
      <c r="BN36" s="400">
        <v>-11.321669999999983</v>
      </c>
      <c r="BO36" s="400">
        <v>139.4</v>
      </c>
      <c r="BP36" s="400">
        <v>143</v>
      </c>
      <c r="BQ36" s="400">
        <v>143</v>
      </c>
      <c r="BR36" s="400">
        <v>-3.5999999999999943</v>
      </c>
      <c r="BS36" s="400">
        <v>112</v>
      </c>
      <c r="BT36" s="400">
        <v>108.923</v>
      </c>
      <c r="BU36" s="400">
        <v>108.923</v>
      </c>
      <c r="BV36" s="400">
        <v>3.0769999999999982</v>
      </c>
      <c r="BW36" s="400">
        <v>17.2</v>
      </c>
      <c r="BX36" s="400">
        <v>96.6</v>
      </c>
      <c r="BY36" s="400">
        <v>71</v>
      </c>
      <c r="BZ36" s="400">
        <v>-53.8</v>
      </c>
      <c r="CA36" s="400">
        <v>73.099999999999994</v>
      </c>
      <c r="CB36" s="400">
        <v>73.019549999999995</v>
      </c>
      <c r="CC36" s="400">
        <v>73.019549999999995</v>
      </c>
      <c r="CD36" s="400">
        <v>8.0449999999999022E-2</v>
      </c>
      <c r="CE36" s="400">
        <v>24</v>
      </c>
      <c r="CF36" s="400">
        <v>16.95936</v>
      </c>
      <c r="CG36" s="400">
        <v>16.95936</v>
      </c>
      <c r="CH36" s="400">
        <v>7.0406399999999998</v>
      </c>
      <c r="CI36" s="400">
        <v>86.09</v>
      </c>
      <c r="CJ36" s="400">
        <v>85</v>
      </c>
      <c r="CK36" s="400">
        <v>105.47083000000001</v>
      </c>
      <c r="CL36" s="400">
        <v>-19.380830000000003</v>
      </c>
      <c r="CM36" s="400">
        <v>105.191</v>
      </c>
      <c r="CN36" s="400">
        <v>98</v>
      </c>
      <c r="CO36" s="400">
        <v>98</v>
      </c>
      <c r="CP36" s="400">
        <v>7.1910000000000025</v>
      </c>
      <c r="CQ36" s="400">
        <v>16.030999999999999</v>
      </c>
      <c r="CR36" s="400">
        <v>16</v>
      </c>
      <c r="CS36" s="400">
        <v>36.466239999999999</v>
      </c>
      <c r="CT36" s="400">
        <v>-20.43524</v>
      </c>
      <c r="CU36" s="400">
        <v>8.1</v>
      </c>
      <c r="CV36" s="400">
        <v>3.8533499999999998</v>
      </c>
      <c r="CW36" s="400">
        <v>3.8533499999999998</v>
      </c>
      <c r="CX36" s="400">
        <v>4.2466499999999998</v>
      </c>
      <c r="CY36" s="400"/>
      <c r="CZ36" s="400">
        <v>4.1034499999999996</v>
      </c>
      <c r="DA36" s="400">
        <v>4.1034499999999996</v>
      </c>
      <c r="DB36" s="400">
        <v>-4.1034499999999996</v>
      </c>
      <c r="DC36" s="400">
        <v>43.32</v>
      </c>
      <c r="DD36" s="400">
        <v>43.80059</v>
      </c>
      <c r="DE36" s="400">
        <v>43.80059</v>
      </c>
      <c r="DF36" s="400">
        <v>-0.48058999999999941</v>
      </c>
      <c r="DG36" s="400">
        <v>3.23</v>
      </c>
      <c r="DH36" s="400">
        <v>3.2822300000000002</v>
      </c>
      <c r="DI36" s="400">
        <v>3.2822300000000002</v>
      </c>
      <c r="DJ36" s="400">
        <v>-5.2230000000000221E-2</v>
      </c>
      <c r="DK36" s="400">
        <v>3.59</v>
      </c>
      <c r="DL36" s="400">
        <v>3.0992700000000002</v>
      </c>
      <c r="DM36" s="400">
        <v>3.0992700000000002</v>
      </c>
      <c r="DN36" s="400">
        <v>0.49072999999999967</v>
      </c>
      <c r="DO36" s="400"/>
      <c r="DP36" s="400"/>
      <c r="DQ36" s="400"/>
      <c r="DR36" s="400">
        <v>0</v>
      </c>
      <c r="DS36" s="400"/>
      <c r="DT36" s="400"/>
      <c r="DU36" s="400"/>
      <c r="DV36" s="400">
        <v>0</v>
      </c>
      <c r="DW36" s="400"/>
      <c r="DX36" s="400"/>
      <c r="DY36" s="400"/>
      <c r="DZ36" s="400">
        <v>0</v>
      </c>
      <c r="EA36" s="400"/>
      <c r="EB36" s="400"/>
      <c r="EC36" s="400"/>
      <c r="ED36" s="400">
        <v>0</v>
      </c>
      <c r="EE36" s="400"/>
      <c r="EF36" s="400"/>
      <c r="EG36" s="400"/>
      <c r="EH36" s="400">
        <v>0</v>
      </c>
      <c r="EI36" s="400"/>
      <c r="EJ36" s="400"/>
      <c r="EK36" s="400"/>
      <c r="EL36" s="400">
        <v>0</v>
      </c>
      <c r="EM36" s="400">
        <v>61.1</v>
      </c>
      <c r="EN36" s="400">
        <v>40</v>
      </c>
      <c r="EO36" s="400">
        <v>85</v>
      </c>
      <c r="EP36" s="400">
        <v>-23.9</v>
      </c>
      <c r="EQ36" s="400"/>
      <c r="ER36" s="400"/>
      <c r="ES36" s="400"/>
      <c r="ET36" s="400">
        <v>0</v>
      </c>
      <c r="EU36" s="400">
        <v>58.6</v>
      </c>
      <c r="EV36" s="400">
        <v>71.386520000000004</v>
      </c>
      <c r="EW36" s="400">
        <v>77.948049999999995</v>
      </c>
      <c r="EX36" s="400">
        <v>-19.348049999999994</v>
      </c>
      <c r="EY36" s="400">
        <v>176.3</v>
      </c>
      <c r="EZ36" s="400">
        <v>227.37093999999999</v>
      </c>
      <c r="FA36" s="400">
        <v>203.64357000000001</v>
      </c>
      <c r="FB36" s="400">
        <v>-27.34357</v>
      </c>
      <c r="FC36" s="400">
        <v>9.9</v>
      </c>
      <c r="FD36" s="400">
        <v>8</v>
      </c>
      <c r="FE36" s="400">
        <v>8</v>
      </c>
      <c r="FF36" s="400">
        <v>1.9000000000000004</v>
      </c>
      <c r="FG36" s="400">
        <v>4.7</v>
      </c>
      <c r="FH36" s="400">
        <v>5.2430899999999996</v>
      </c>
      <c r="FI36" s="400">
        <v>5.67</v>
      </c>
      <c r="FJ36" s="400">
        <v>-0.96999999999999975</v>
      </c>
      <c r="FK36" s="400"/>
      <c r="FL36" s="400"/>
      <c r="FM36" s="400">
        <v>0</v>
      </c>
      <c r="FN36" s="400">
        <v>0</v>
      </c>
      <c r="FO36" s="400">
        <v>0</v>
      </c>
      <c r="FP36" s="400">
        <v>0</v>
      </c>
      <c r="FQ36" s="400">
        <v>0</v>
      </c>
      <c r="FR36" s="400">
        <v>0</v>
      </c>
      <c r="FS36" s="400">
        <v>109</v>
      </c>
      <c r="FT36" s="400">
        <v>110.41591</v>
      </c>
      <c r="FU36" s="400">
        <v>110.41591</v>
      </c>
      <c r="FV36" s="400">
        <v>-1.4159099999999967</v>
      </c>
      <c r="FW36" s="400">
        <v>7.3</v>
      </c>
      <c r="FX36" s="400">
        <v>3.8466300000000002</v>
      </c>
      <c r="FY36" s="400">
        <v>3.8466300000000002</v>
      </c>
      <c r="FZ36" s="400">
        <v>3.4533699999999996</v>
      </c>
      <c r="GA36" s="400"/>
      <c r="GB36" s="400"/>
      <c r="GC36" s="400"/>
      <c r="GD36" s="400">
        <v>0</v>
      </c>
      <c r="GE36" s="400">
        <v>0</v>
      </c>
      <c r="GF36" s="400">
        <v>0</v>
      </c>
      <c r="GG36" s="400">
        <v>21.477250000000002</v>
      </c>
      <c r="GH36" s="400">
        <v>-21.477250000000002</v>
      </c>
      <c r="GI36" s="400">
        <v>92.9</v>
      </c>
      <c r="GJ36" s="400">
        <v>100</v>
      </c>
      <c r="GK36" s="400">
        <v>133.61748</v>
      </c>
      <c r="GL36" s="400">
        <v>-40.717479999999995</v>
      </c>
      <c r="GM36" s="400"/>
      <c r="GN36" s="400"/>
      <c r="GO36" s="400"/>
      <c r="GP36" s="400">
        <v>0</v>
      </c>
      <c r="GQ36" s="400"/>
      <c r="GR36" s="400"/>
      <c r="GS36" s="400"/>
      <c r="GT36" s="400">
        <v>0</v>
      </c>
      <c r="GU36" s="400"/>
      <c r="GV36" s="400"/>
      <c r="GW36" s="400"/>
      <c r="GX36" s="400">
        <v>0</v>
      </c>
      <c r="GY36" s="400"/>
      <c r="GZ36" s="400"/>
      <c r="HA36" s="400"/>
      <c r="HB36" s="400">
        <v>0</v>
      </c>
      <c r="HC36" s="400"/>
      <c r="HD36" s="400"/>
      <c r="HE36" s="400"/>
      <c r="HF36" s="400">
        <v>0</v>
      </c>
      <c r="HG36" s="400">
        <v>166.4</v>
      </c>
      <c r="HH36" s="400">
        <v>175.15714</v>
      </c>
      <c r="HI36" s="400">
        <v>175.15714</v>
      </c>
      <c r="HJ36" s="400">
        <v>-8.7571399999999926</v>
      </c>
      <c r="HK36" s="400">
        <v>165.1</v>
      </c>
      <c r="HL36" s="400">
        <v>175.15714</v>
      </c>
      <c r="HM36" s="400">
        <v>175.15714</v>
      </c>
      <c r="HN36" s="400">
        <v>-10.057140000000004</v>
      </c>
      <c r="HO36" s="400">
        <v>183.2</v>
      </c>
      <c r="HP36" s="400">
        <v>175.15714</v>
      </c>
      <c r="HQ36" s="400">
        <v>175.15714</v>
      </c>
      <c r="HR36" s="400">
        <v>8.0428599999999904</v>
      </c>
      <c r="HS36" s="400"/>
      <c r="HT36" s="400"/>
      <c r="HU36" s="400"/>
      <c r="HV36" s="400">
        <v>0</v>
      </c>
      <c r="HW36" s="400"/>
      <c r="HX36" s="400"/>
      <c r="HY36" s="400"/>
      <c r="HZ36" s="400">
        <v>0</v>
      </c>
      <c r="IA36" s="400"/>
      <c r="IB36" s="400"/>
      <c r="IC36" s="400"/>
      <c r="ID36" s="400">
        <v>0</v>
      </c>
      <c r="IE36" s="400">
        <v>262</v>
      </c>
      <c r="IF36" s="400">
        <v>262.73570999999998</v>
      </c>
      <c r="IG36" s="400">
        <v>262.73570999999998</v>
      </c>
      <c r="IH36" s="400">
        <v>-0.73570999999998321</v>
      </c>
      <c r="II36" s="400">
        <v>73.8</v>
      </c>
      <c r="IJ36" s="400">
        <v>69.971130000000002</v>
      </c>
      <c r="IK36" s="400">
        <v>69.971130000000002</v>
      </c>
      <c r="IL36" s="400">
        <v>3.8288699999999949</v>
      </c>
      <c r="IM36" s="400">
        <v>34.9</v>
      </c>
      <c r="IN36" s="400">
        <v>34.985570000000003</v>
      </c>
      <c r="IO36" s="400">
        <v>34.985570000000003</v>
      </c>
      <c r="IP36" s="400">
        <v>-8.5570000000004143E-2</v>
      </c>
      <c r="IQ36" s="400">
        <v>37.700000000000003</v>
      </c>
      <c r="IR36" s="400">
        <v>38.164000000000001</v>
      </c>
      <c r="IS36" s="400">
        <v>38.164000000000001</v>
      </c>
      <c r="IT36" s="400">
        <v>-0.46399999999999864</v>
      </c>
      <c r="IU36" s="400">
        <v>56.9</v>
      </c>
      <c r="IV36" s="400">
        <v>67.150000000000006</v>
      </c>
      <c r="IW36" s="400">
        <v>67.150000000000006</v>
      </c>
      <c r="IX36" s="400">
        <v>-10.250000000000007</v>
      </c>
      <c r="IY36" s="400">
        <v>35.5</v>
      </c>
      <c r="IZ36" s="400">
        <v>59.66</v>
      </c>
      <c r="JA36" s="400">
        <v>59.66</v>
      </c>
      <c r="JB36" s="400">
        <v>-24.159999999999997</v>
      </c>
      <c r="JC36" s="400">
        <v>13.8</v>
      </c>
      <c r="JD36" s="400">
        <v>10.74</v>
      </c>
      <c r="JE36" s="400">
        <v>10.74</v>
      </c>
      <c r="JF36" s="400">
        <v>3.0600000000000005</v>
      </c>
      <c r="JG36" s="400">
        <v>5.8</v>
      </c>
      <c r="JH36" s="400">
        <v>2.88</v>
      </c>
      <c r="JI36" s="400">
        <v>2.88</v>
      </c>
      <c r="JJ36" s="400">
        <v>2.92</v>
      </c>
      <c r="JK36" s="400">
        <v>6.9</v>
      </c>
      <c r="JL36" s="400">
        <v>6.8787000000000003</v>
      </c>
      <c r="JM36" s="400">
        <v>6.8787000000000003</v>
      </c>
      <c r="JN36" s="400">
        <v>2.1300000000000097E-2</v>
      </c>
      <c r="JO36" s="400">
        <v>11.2</v>
      </c>
      <c r="JP36" s="400">
        <v>15.021509999999999</v>
      </c>
      <c r="JQ36" s="400">
        <v>8.6893999999999991</v>
      </c>
      <c r="JR36" s="400">
        <v>2.5106000000000002</v>
      </c>
      <c r="JS36" s="400">
        <v>60.4</v>
      </c>
      <c r="JT36" s="400">
        <v>51.397649999999999</v>
      </c>
      <c r="JU36" s="400">
        <v>61.069479999999999</v>
      </c>
      <c r="JV36" s="400">
        <v>-0.66948000000000008</v>
      </c>
      <c r="JW36" s="400"/>
      <c r="JX36" s="400"/>
      <c r="JY36" s="400"/>
      <c r="JZ36" s="400">
        <v>0</v>
      </c>
      <c r="KA36" s="400"/>
      <c r="KB36" s="400"/>
      <c r="KC36" s="400"/>
      <c r="KD36" s="400">
        <v>0</v>
      </c>
      <c r="KE36" s="400"/>
      <c r="KF36" s="400"/>
      <c r="KG36" s="400"/>
      <c r="KH36" s="400">
        <v>0</v>
      </c>
      <c r="KI36" s="400"/>
      <c r="KJ36" s="400"/>
      <c r="KK36" s="400"/>
      <c r="KL36" s="400">
        <v>0</v>
      </c>
      <c r="KM36" s="400">
        <v>50.7</v>
      </c>
      <c r="KN36" s="400">
        <v>48.58419</v>
      </c>
      <c r="KO36" s="400">
        <v>48.972430000000003</v>
      </c>
      <c r="KP36" s="400">
        <v>1.7275700000000001</v>
      </c>
      <c r="KQ36" s="400"/>
      <c r="KR36" s="400"/>
      <c r="KS36" s="400"/>
      <c r="KT36" s="400">
        <v>0</v>
      </c>
      <c r="KU36" s="400">
        <v>177.6</v>
      </c>
      <c r="KV36" s="400">
        <v>194.44479000000001</v>
      </c>
      <c r="KW36" s="400">
        <v>194.44479000000001</v>
      </c>
      <c r="KX36" s="400">
        <v>-16.844790000000017</v>
      </c>
      <c r="KY36" s="400">
        <v>191.9</v>
      </c>
      <c r="KZ36" s="400">
        <v>194.44479000000001</v>
      </c>
      <c r="LA36" s="400">
        <v>194.44479000000001</v>
      </c>
      <c r="LB36" s="400">
        <v>-2.5447900000000061</v>
      </c>
      <c r="LC36" s="400">
        <v>196.9</v>
      </c>
      <c r="LD36" s="400">
        <v>194.44479000000001</v>
      </c>
      <c r="LE36" s="400">
        <v>194.44479000000001</v>
      </c>
      <c r="LF36" s="400">
        <v>2.4552099999999939</v>
      </c>
      <c r="LG36" s="400">
        <v>287.5</v>
      </c>
      <c r="LH36" s="400">
        <v>291.66717999999997</v>
      </c>
      <c r="LI36" s="400">
        <v>291.66717999999997</v>
      </c>
      <c r="LJ36" s="400">
        <v>-4.1671799999999735</v>
      </c>
      <c r="LK36" s="400">
        <v>198.4</v>
      </c>
      <c r="LL36" s="400">
        <v>209.70738</v>
      </c>
      <c r="LM36" s="400">
        <v>209.70738</v>
      </c>
      <c r="LN36" s="400">
        <v>-11.307379999999995</v>
      </c>
      <c r="LO36" s="400">
        <v>105.4</v>
      </c>
      <c r="LP36" s="400">
        <v>104.85369</v>
      </c>
      <c r="LQ36" s="400">
        <v>104.85369</v>
      </c>
      <c r="LR36" s="400">
        <v>0.5463100000000054</v>
      </c>
      <c r="LS36" s="400">
        <v>172.7</v>
      </c>
      <c r="LT36" s="400">
        <v>205.94206</v>
      </c>
      <c r="LU36" s="400">
        <v>196.46384</v>
      </c>
      <c r="LV36" s="400">
        <v>-23.763840000000016</v>
      </c>
      <c r="LW36" s="400">
        <v>3.5</v>
      </c>
      <c r="LX36" s="400">
        <v>3.2402199999999999</v>
      </c>
      <c r="LY36" s="400">
        <v>3.2402199999999999</v>
      </c>
      <c r="LZ36" s="400">
        <v>0.25978000000000012</v>
      </c>
      <c r="MA36" s="400">
        <v>185.2</v>
      </c>
      <c r="MB36" s="400">
        <v>170</v>
      </c>
      <c r="MC36" s="400">
        <v>185.73103</v>
      </c>
      <c r="MD36" s="400">
        <v>-0.53103000000001543</v>
      </c>
      <c r="ME36" s="400">
        <v>185.6</v>
      </c>
      <c r="MF36" s="400">
        <v>170</v>
      </c>
      <c r="MG36" s="400">
        <v>185.73103</v>
      </c>
      <c r="MH36" s="400">
        <v>-0.13103000000000975</v>
      </c>
      <c r="MI36" s="400">
        <v>185.5</v>
      </c>
      <c r="MJ36" s="400">
        <v>217.19309000000001</v>
      </c>
      <c r="MK36" s="400">
        <v>185.73103</v>
      </c>
      <c r="ML36" s="400">
        <v>-0.23103000000000407</v>
      </c>
      <c r="MM36" s="400">
        <v>185.9</v>
      </c>
      <c r="MN36" s="400">
        <v>143.98651000000001</v>
      </c>
      <c r="MO36" s="400">
        <v>189.51328000000001</v>
      </c>
      <c r="MP36" s="400">
        <v>-3.6132800000000032</v>
      </c>
      <c r="MQ36" s="400">
        <v>101.2</v>
      </c>
      <c r="MR36" s="400">
        <v>71.993260000000006</v>
      </c>
      <c r="MS36" s="400">
        <v>94.756640000000004</v>
      </c>
      <c r="MT36" s="400">
        <v>6.4433599999999984</v>
      </c>
      <c r="MU36" s="400"/>
      <c r="MV36" s="400"/>
      <c r="MW36" s="400"/>
      <c r="MX36" s="400">
        <v>0</v>
      </c>
      <c r="MY36" s="400"/>
      <c r="MZ36" s="400"/>
      <c r="NA36" s="400"/>
      <c r="NB36" s="400">
        <v>0</v>
      </c>
      <c r="NC36" s="400"/>
      <c r="ND36" s="400"/>
      <c r="NE36" s="400"/>
      <c r="NF36" s="400">
        <v>0</v>
      </c>
      <c r="NG36" s="400"/>
      <c r="NH36" s="400"/>
      <c r="NI36" s="400"/>
      <c r="NJ36" s="400">
        <v>0</v>
      </c>
      <c r="NK36" s="400"/>
      <c r="NL36" s="400"/>
      <c r="NM36" s="400"/>
      <c r="NN36" s="400">
        <v>0</v>
      </c>
      <c r="NO36" s="400"/>
      <c r="NP36" s="400"/>
      <c r="NQ36" s="400"/>
      <c r="NR36" s="400">
        <v>0</v>
      </c>
      <c r="NS36" s="400"/>
      <c r="NT36" s="400"/>
      <c r="NU36" s="400"/>
      <c r="NV36" s="400">
        <v>0</v>
      </c>
      <c r="NW36" s="400">
        <v>36.799999999999997</v>
      </c>
      <c r="NX36" s="400">
        <v>109.98464</v>
      </c>
      <c r="NY36" s="400">
        <v>81.375569999999996</v>
      </c>
      <c r="NZ36" s="400">
        <v>-44.575569999999999</v>
      </c>
      <c r="OA36" s="400">
        <v>77.2</v>
      </c>
      <c r="OB36" s="400">
        <v>69.385750000000002</v>
      </c>
      <c r="OC36" s="400">
        <v>85.482579999999999</v>
      </c>
      <c r="OD36" s="400">
        <v>-8.2825799999999958</v>
      </c>
      <c r="OE36" s="400">
        <v>15.8</v>
      </c>
      <c r="OF36" s="400">
        <v>15.56043</v>
      </c>
      <c r="OG36" s="400">
        <v>15.91408</v>
      </c>
      <c r="OH36" s="400">
        <v>-0.11407999999999952</v>
      </c>
      <c r="OI36" s="400">
        <v>57.5</v>
      </c>
      <c r="OJ36" s="400">
        <v>60.427019999999999</v>
      </c>
      <c r="OK36" s="400">
        <v>60.427019999999999</v>
      </c>
      <c r="OL36" s="400">
        <v>-2.9270199999999988</v>
      </c>
      <c r="OM36" s="400">
        <v>6.5</v>
      </c>
      <c r="ON36" s="400">
        <v>6.39</v>
      </c>
      <c r="OO36" s="400">
        <v>6.39</v>
      </c>
      <c r="OP36" s="400">
        <v>0.11000000000000032</v>
      </c>
      <c r="OQ36" s="400">
        <v>343.4</v>
      </c>
      <c r="OR36" s="400">
        <v>191.90038000000001</v>
      </c>
      <c r="OS36" s="400"/>
      <c r="OT36" s="400">
        <v>343.4</v>
      </c>
      <c r="OU36" s="400"/>
      <c r="OV36" s="400"/>
      <c r="OW36" s="400"/>
      <c r="OX36" s="400">
        <v>0</v>
      </c>
      <c r="OY36" s="400"/>
      <c r="OZ36" s="400"/>
      <c r="PA36" s="400"/>
      <c r="PB36" s="400">
        <v>0</v>
      </c>
      <c r="PC36" s="400">
        <v>28.3</v>
      </c>
      <c r="PD36" s="400">
        <v>30</v>
      </c>
      <c r="PE36" s="400">
        <v>30</v>
      </c>
      <c r="PF36" s="400">
        <v>-1.6999999999999993</v>
      </c>
      <c r="PG36" s="400"/>
      <c r="PH36" s="400"/>
      <c r="PI36" s="400"/>
      <c r="PJ36" s="400">
        <v>0</v>
      </c>
      <c r="PK36" s="400">
        <v>16</v>
      </c>
      <c r="PL36" s="400">
        <v>13</v>
      </c>
      <c r="PM36" s="400">
        <v>13</v>
      </c>
      <c r="PN36" s="400">
        <v>3</v>
      </c>
      <c r="PO36" s="400">
        <v>14.1</v>
      </c>
      <c r="PP36" s="400">
        <v>15</v>
      </c>
      <c r="PQ36" s="400">
        <v>15</v>
      </c>
      <c r="PR36" s="400">
        <v>-0.90000000000000036</v>
      </c>
      <c r="PS36" s="400">
        <v>2.9</v>
      </c>
      <c r="PT36" s="400">
        <v>2.7989999999999999</v>
      </c>
      <c r="PU36" s="400">
        <v>2.7989999999999999</v>
      </c>
      <c r="PV36" s="400">
        <v>0.10099999999999998</v>
      </c>
      <c r="PW36" s="400">
        <v>1.4</v>
      </c>
      <c r="PX36" s="400">
        <v>1.4</v>
      </c>
      <c r="PY36" s="400">
        <v>1.4</v>
      </c>
      <c r="PZ36" s="400">
        <v>0</v>
      </c>
      <c r="QA36" s="400">
        <v>1.1000000000000001</v>
      </c>
      <c r="QB36" s="400">
        <v>1.2</v>
      </c>
      <c r="QC36" s="400">
        <v>1.2</v>
      </c>
      <c r="QD36" s="400">
        <v>-9.9999999999999867E-2</v>
      </c>
      <c r="QE36" s="400">
        <v>2</v>
      </c>
      <c r="QF36" s="400">
        <v>2.2000000000000002</v>
      </c>
      <c r="QG36" s="400">
        <v>2.2000000000000002</v>
      </c>
      <c r="QH36" s="400">
        <v>-0.20000000000000018</v>
      </c>
      <c r="QI36" s="400">
        <v>7</v>
      </c>
      <c r="QJ36" s="400">
        <v>7.2</v>
      </c>
      <c r="QK36" s="400">
        <v>7.2</v>
      </c>
      <c r="QL36" s="400">
        <v>-0.20000000000000018</v>
      </c>
      <c r="QM36" s="400">
        <v>11.3</v>
      </c>
      <c r="QN36" s="400">
        <v>11.143700000000001</v>
      </c>
      <c r="QO36" s="400">
        <v>11.143700000000001</v>
      </c>
      <c r="QP36" s="400">
        <v>0.15629999999999988</v>
      </c>
      <c r="QQ36" s="400">
        <v>7.4</v>
      </c>
      <c r="QR36" s="400">
        <v>8</v>
      </c>
      <c r="QS36" s="400">
        <v>8</v>
      </c>
      <c r="QT36" s="400">
        <v>-0.59999999999999964</v>
      </c>
      <c r="QU36" s="400">
        <v>10.3</v>
      </c>
      <c r="QV36" s="400">
        <v>10.752689999999999</v>
      </c>
      <c r="QW36" s="400">
        <v>10.752689999999999</v>
      </c>
      <c r="QX36" s="400">
        <v>-0.4526899999999987</v>
      </c>
      <c r="QY36" s="400">
        <v>6</v>
      </c>
      <c r="QZ36" s="400">
        <v>6.4</v>
      </c>
      <c r="RA36" s="400">
        <v>6.4</v>
      </c>
      <c r="RB36" s="400">
        <v>-0.40000000000000036</v>
      </c>
      <c r="RC36" s="400">
        <v>17.7</v>
      </c>
      <c r="RD36" s="400">
        <v>16.617789999999999</v>
      </c>
      <c r="RE36" s="400">
        <v>16.617789999999999</v>
      </c>
      <c r="RF36" s="400">
        <v>1.0822099999999999</v>
      </c>
      <c r="RG36" s="400">
        <v>3.6</v>
      </c>
      <c r="RH36" s="400">
        <v>3.6</v>
      </c>
      <c r="RI36" s="400">
        <v>3.6</v>
      </c>
      <c r="RJ36" s="400">
        <v>0</v>
      </c>
      <c r="RK36" s="400">
        <v>5.8</v>
      </c>
      <c r="RL36" s="400">
        <v>6</v>
      </c>
      <c r="RM36" s="400">
        <v>6</v>
      </c>
      <c r="RN36" s="400">
        <v>-0.20000000000000018</v>
      </c>
      <c r="RO36" s="400">
        <v>3.1</v>
      </c>
      <c r="RP36" s="400">
        <v>2.8</v>
      </c>
      <c r="RQ36" s="400">
        <v>2.8</v>
      </c>
      <c r="RR36" s="400">
        <v>0.30000000000000027</v>
      </c>
      <c r="RS36" s="400">
        <v>1.3</v>
      </c>
      <c r="RT36" s="400">
        <v>1.5</v>
      </c>
      <c r="RU36" s="400">
        <v>1.5</v>
      </c>
      <c r="RV36" s="400">
        <v>-0.19999999999999996</v>
      </c>
      <c r="RW36" s="400">
        <v>4.4000000000000004</v>
      </c>
      <c r="RX36" s="400">
        <v>5.6</v>
      </c>
      <c r="RY36" s="400">
        <v>5.6</v>
      </c>
      <c r="RZ36" s="400">
        <v>-1.1999999999999993</v>
      </c>
      <c r="SA36" s="400">
        <v>3.7</v>
      </c>
      <c r="SB36" s="400">
        <v>5</v>
      </c>
      <c r="SC36" s="400">
        <v>5</v>
      </c>
      <c r="SD36" s="400">
        <v>-1.2999999999999998</v>
      </c>
      <c r="SE36" s="400">
        <v>5</v>
      </c>
      <c r="SF36" s="400">
        <v>5.5</v>
      </c>
      <c r="SG36" s="400">
        <v>5.5</v>
      </c>
      <c r="SH36" s="400">
        <v>-0.5</v>
      </c>
      <c r="SI36" s="400">
        <v>5</v>
      </c>
      <c r="SJ36" s="400">
        <v>5.7</v>
      </c>
      <c r="SK36" s="400">
        <v>5.7</v>
      </c>
      <c r="SL36" s="400">
        <v>-0.70000000000000018</v>
      </c>
      <c r="SM36" s="400">
        <v>3.4</v>
      </c>
      <c r="SN36" s="400">
        <v>3.5</v>
      </c>
      <c r="SO36" s="400">
        <v>3.5</v>
      </c>
      <c r="SP36" s="400">
        <v>-0.10000000000000009</v>
      </c>
      <c r="SQ36" s="400">
        <v>2.5</v>
      </c>
      <c r="SR36" s="400">
        <v>2.5</v>
      </c>
      <c r="SS36" s="400">
        <v>2.5</v>
      </c>
      <c r="ST36" s="400">
        <v>0</v>
      </c>
      <c r="SU36" s="400">
        <v>9.9</v>
      </c>
      <c r="SV36" s="400">
        <v>10</v>
      </c>
      <c r="SW36" s="400">
        <v>10</v>
      </c>
      <c r="SX36" s="400">
        <v>-9.9999999999999645E-2</v>
      </c>
      <c r="SY36" s="400">
        <v>19.7</v>
      </c>
      <c r="SZ36" s="400">
        <v>12.218959999999999</v>
      </c>
      <c r="TA36" s="400">
        <v>12.218959999999999</v>
      </c>
      <c r="TB36" s="400">
        <v>7.4810400000000001</v>
      </c>
      <c r="TC36" s="400">
        <v>16.899999999999999</v>
      </c>
      <c r="TD36" s="400">
        <v>16.813289999999999</v>
      </c>
      <c r="TE36" s="400">
        <v>16.813289999999999</v>
      </c>
      <c r="TF36" s="400">
        <v>8.6710000000000065E-2</v>
      </c>
      <c r="TG36" s="400">
        <v>20.9</v>
      </c>
      <c r="TH36" s="400">
        <v>19.550339999999998</v>
      </c>
      <c r="TI36" s="400">
        <v>19.550339999999998</v>
      </c>
      <c r="TJ36" s="400">
        <v>1.3496600000000001</v>
      </c>
      <c r="TK36" s="400">
        <v>39.799999999999997</v>
      </c>
      <c r="TL36" s="400">
        <v>37.57996</v>
      </c>
      <c r="TM36" s="400">
        <v>37.57996</v>
      </c>
      <c r="TN36" s="400">
        <v>2.2200399999999973</v>
      </c>
      <c r="TO36" s="400">
        <v>20.3</v>
      </c>
      <c r="TP36" s="400">
        <v>16.159279999999999</v>
      </c>
      <c r="TQ36" s="400">
        <v>19.908080000000002</v>
      </c>
      <c r="TR36" s="400">
        <v>0.39191999999999894</v>
      </c>
      <c r="TS36" s="400">
        <v>7.41</v>
      </c>
      <c r="TT36" s="400">
        <v>8.33</v>
      </c>
      <c r="TU36" s="400">
        <v>8.33</v>
      </c>
      <c r="TV36" s="400">
        <v>-0.91999999999999993</v>
      </c>
      <c r="TW36" s="400">
        <v>7.2</v>
      </c>
      <c r="TX36" s="400">
        <v>9.6</v>
      </c>
      <c r="TY36" s="400">
        <v>9.6</v>
      </c>
      <c r="TZ36" s="400">
        <v>-2.3999999999999995</v>
      </c>
      <c r="UA36" s="400">
        <v>12.9</v>
      </c>
      <c r="UB36" s="400">
        <v>10.752689999999999</v>
      </c>
      <c r="UC36" s="400">
        <v>10.752689999999999</v>
      </c>
      <c r="UD36" s="400">
        <v>2.1473100000000009</v>
      </c>
      <c r="UE36" s="400">
        <v>14.6</v>
      </c>
      <c r="UF36" s="400">
        <v>15.640269999999999</v>
      </c>
      <c r="UG36" s="400">
        <v>15.640269999999999</v>
      </c>
      <c r="UH36" s="400">
        <v>-1.0402699999999996</v>
      </c>
      <c r="UI36" s="400">
        <v>4.3</v>
      </c>
      <c r="UJ36" s="400">
        <v>7</v>
      </c>
      <c r="UK36" s="400">
        <v>7</v>
      </c>
      <c r="UL36" s="400">
        <v>-2.7</v>
      </c>
      <c r="UM36" s="400">
        <v>10.5</v>
      </c>
      <c r="UN36" s="400">
        <v>9</v>
      </c>
      <c r="UO36" s="400">
        <v>9</v>
      </c>
      <c r="UP36" s="400">
        <v>1.5</v>
      </c>
      <c r="UQ36" s="400">
        <v>0.5</v>
      </c>
      <c r="UR36" s="400">
        <v>0.54</v>
      </c>
      <c r="US36" s="400">
        <v>0.54</v>
      </c>
      <c r="UT36" s="400">
        <v>-4.0000000000000036E-2</v>
      </c>
      <c r="UU36" s="400">
        <v>0.9</v>
      </c>
      <c r="UV36" s="400">
        <v>1.05</v>
      </c>
      <c r="UW36" s="400">
        <v>1.05</v>
      </c>
      <c r="UX36" s="400">
        <v>-0.15000000000000002</v>
      </c>
      <c r="UY36" s="400">
        <v>18.399999999999999</v>
      </c>
      <c r="UZ36" s="400">
        <v>19.097000000000001</v>
      </c>
      <c r="VA36" s="400">
        <v>19.097000000000001</v>
      </c>
      <c r="VB36" s="400">
        <v>-0.69700000000000273</v>
      </c>
      <c r="VC36" s="400">
        <v>18.2</v>
      </c>
      <c r="VD36" s="400">
        <v>18.192</v>
      </c>
      <c r="VE36" s="400">
        <v>18.192</v>
      </c>
      <c r="VF36" s="400">
        <v>7.9999999999991189E-3</v>
      </c>
      <c r="VG36" s="400">
        <v>19.399999999999999</v>
      </c>
      <c r="VH36" s="400">
        <v>20</v>
      </c>
      <c r="VI36" s="400">
        <v>20</v>
      </c>
      <c r="VJ36" s="400">
        <v>-0.60000000000000142</v>
      </c>
      <c r="VK36" s="400">
        <v>13.2</v>
      </c>
      <c r="VL36" s="400">
        <v>18.853000000000002</v>
      </c>
      <c r="VM36" s="400">
        <v>18.853000000000002</v>
      </c>
      <c r="VN36" s="400">
        <v>-5.6530000000000022</v>
      </c>
      <c r="VO36" s="400">
        <v>9.5</v>
      </c>
      <c r="VP36" s="400">
        <v>14.756</v>
      </c>
      <c r="VQ36" s="400">
        <v>14.756</v>
      </c>
      <c r="VR36" s="400">
        <v>-5.2560000000000002</v>
      </c>
      <c r="VS36" s="400">
        <v>1.3</v>
      </c>
      <c r="VT36" s="400">
        <v>1.1599999999999999</v>
      </c>
      <c r="VU36" s="400">
        <v>1.1599999999999999</v>
      </c>
      <c r="VV36" s="400">
        <v>0.14000000000000012</v>
      </c>
      <c r="VW36" s="400">
        <v>17.399999999999999</v>
      </c>
      <c r="VX36" s="400">
        <v>17.443999999999999</v>
      </c>
      <c r="VY36" s="400">
        <v>17.443999999999999</v>
      </c>
      <c r="VZ36" s="400">
        <v>-4.4000000000000483E-2</v>
      </c>
      <c r="WA36" s="400">
        <v>70.599999999999994</v>
      </c>
      <c r="WB36" s="400">
        <v>79.349999999999994</v>
      </c>
      <c r="WC36" s="400">
        <v>61.893000000000001</v>
      </c>
      <c r="WD36" s="400">
        <v>8.7069999999999936</v>
      </c>
      <c r="WE36" s="400">
        <v>16.399999999999999</v>
      </c>
      <c r="WF36" s="400"/>
      <c r="WG36" s="400">
        <v>15.56</v>
      </c>
      <c r="WH36" s="400">
        <v>0.83999999999999808</v>
      </c>
      <c r="WI36" s="400">
        <v>17.399999999999999</v>
      </c>
      <c r="WJ36" s="400"/>
      <c r="WK36" s="400">
        <v>16.699000000000002</v>
      </c>
      <c r="WL36" s="400">
        <v>0.70099999999999696</v>
      </c>
      <c r="WM36" s="400">
        <v>27.4</v>
      </c>
      <c r="WN36" s="400">
        <v>25.73</v>
      </c>
      <c r="WO36" s="400">
        <v>25.73</v>
      </c>
      <c r="WP36" s="400">
        <v>1.6699999999999982</v>
      </c>
      <c r="WQ36" s="400">
        <v>31.6</v>
      </c>
      <c r="WR36" s="400"/>
      <c r="WS36" s="400">
        <v>65.230999999999995</v>
      </c>
      <c r="WT36" s="400">
        <v>-33.630999999999993</v>
      </c>
      <c r="XB36" s="407">
        <v>0.52083333333333337</v>
      </c>
      <c r="XC36" s="400">
        <v>7223.2620000000006</v>
      </c>
      <c r="XD36" s="400">
        <v>7322.0165099999995</v>
      </c>
      <c r="XE36" s="400">
        <v>-98.754509999998845</v>
      </c>
      <c r="XF36" s="400">
        <v>7223.2619999999961</v>
      </c>
      <c r="XG36" s="400">
        <v>7322.0165099999995</v>
      </c>
      <c r="XH36" s="400">
        <v>-98.754510000003393</v>
      </c>
      <c r="XI36" s="379">
        <f t="shared" si="0"/>
        <v>0.52083333333333337</v>
      </c>
    </row>
    <row r="37" spans="2:633" ht="15" customHeight="1" x14ac:dyDescent="0.2">
      <c r="B37" s="71">
        <v>0.54166666666666663</v>
      </c>
      <c r="C37" s="402">
        <v>594</v>
      </c>
      <c r="D37" s="402">
        <v>606.06573000000003</v>
      </c>
      <c r="E37" s="402">
        <v>606.06573000000003</v>
      </c>
      <c r="F37" s="402">
        <v>-12.06573000000003</v>
      </c>
      <c r="G37" s="402">
        <v>201.4</v>
      </c>
      <c r="H37" s="402">
        <v>193.12809999999999</v>
      </c>
      <c r="I37" s="402">
        <v>193.12809999999999</v>
      </c>
      <c r="J37" s="402">
        <v>8.2719000000000165</v>
      </c>
      <c r="K37" s="402"/>
      <c r="L37" s="402"/>
      <c r="M37" s="402"/>
      <c r="N37" s="402">
        <v>0</v>
      </c>
      <c r="O37" s="402">
        <v>121.5</v>
      </c>
      <c r="P37" s="402">
        <v>110</v>
      </c>
      <c r="Q37" s="402">
        <v>110</v>
      </c>
      <c r="R37" s="402">
        <v>11.5</v>
      </c>
      <c r="S37" s="402">
        <v>76.099999999999994</v>
      </c>
      <c r="T37" s="402">
        <v>71.491910000000004</v>
      </c>
      <c r="U37" s="402">
        <v>97.250280000000004</v>
      </c>
      <c r="V37" s="402">
        <v>-21.150280000000009</v>
      </c>
      <c r="W37" s="402">
        <v>59.3</v>
      </c>
      <c r="X37" s="402">
        <v>65.984009999999998</v>
      </c>
      <c r="Y37" s="402">
        <v>72.37388</v>
      </c>
      <c r="Z37" s="402">
        <v>-13.073880000000003</v>
      </c>
      <c r="AA37" s="402">
        <v>65.099999999999994</v>
      </c>
      <c r="AB37" s="402">
        <v>67.593350000000001</v>
      </c>
      <c r="AC37" s="402">
        <v>67.593350000000001</v>
      </c>
      <c r="AD37" s="402">
        <v>-2.4933500000000066</v>
      </c>
      <c r="AE37" s="402">
        <v>26.4</v>
      </c>
      <c r="AF37" s="402">
        <v>27.4939</v>
      </c>
      <c r="AG37" s="402">
        <v>30.156400000000001</v>
      </c>
      <c r="AH37" s="402">
        <v>-3.7564000000000028</v>
      </c>
      <c r="AI37" s="402">
        <v>0.4</v>
      </c>
      <c r="AJ37" s="402">
        <v>0.6</v>
      </c>
      <c r="AK37" s="402">
        <v>0.6</v>
      </c>
      <c r="AL37" s="402">
        <v>-0.19999999999999996</v>
      </c>
      <c r="AM37" s="402"/>
      <c r="AN37" s="402"/>
      <c r="AO37" s="402"/>
      <c r="AP37" s="402">
        <v>0</v>
      </c>
      <c r="AQ37" s="402"/>
      <c r="AR37" s="402"/>
      <c r="AS37" s="402">
        <v>0</v>
      </c>
      <c r="AT37" s="402">
        <v>0</v>
      </c>
      <c r="AU37" s="402"/>
      <c r="AV37" s="402"/>
      <c r="AW37" s="402"/>
      <c r="AX37" s="402">
        <v>0</v>
      </c>
      <c r="AY37" s="402"/>
      <c r="AZ37" s="402"/>
      <c r="BA37" s="402"/>
      <c r="BB37" s="402">
        <v>0</v>
      </c>
      <c r="BC37" s="402">
        <v>142.5</v>
      </c>
      <c r="BD37" s="402">
        <v>149.11167</v>
      </c>
      <c r="BE37" s="402">
        <v>158.72166999999999</v>
      </c>
      <c r="BF37" s="402">
        <v>-16.221669999999989</v>
      </c>
      <c r="BG37" s="402">
        <v>144.9</v>
      </c>
      <c r="BH37" s="402">
        <v>149.11167</v>
      </c>
      <c r="BI37" s="402">
        <v>158.72166999999999</v>
      </c>
      <c r="BJ37" s="402">
        <v>-13.821669999999983</v>
      </c>
      <c r="BK37" s="402">
        <v>147.1</v>
      </c>
      <c r="BL37" s="402">
        <v>149.11167</v>
      </c>
      <c r="BM37" s="402">
        <v>158.72166999999999</v>
      </c>
      <c r="BN37" s="402">
        <v>-11.621669999999995</v>
      </c>
      <c r="BO37" s="402">
        <v>149.1</v>
      </c>
      <c r="BP37" s="402">
        <v>142</v>
      </c>
      <c r="BQ37" s="402">
        <v>142</v>
      </c>
      <c r="BR37" s="402">
        <v>7.0999999999999943</v>
      </c>
      <c r="BS37" s="402">
        <v>104.9</v>
      </c>
      <c r="BT37" s="402">
        <v>109.619</v>
      </c>
      <c r="BU37" s="402">
        <v>109.619</v>
      </c>
      <c r="BV37" s="402">
        <v>-4.7189999999999941</v>
      </c>
      <c r="BW37" s="402">
        <v>24.9</v>
      </c>
      <c r="BX37" s="402">
        <v>106.2</v>
      </c>
      <c r="BY37" s="402">
        <v>85</v>
      </c>
      <c r="BZ37" s="402">
        <v>-60.1</v>
      </c>
      <c r="CA37" s="402">
        <v>72</v>
      </c>
      <c r="CB37" s="402">
        <v>73.019549999999995</v>
      </c>
      <c r="CC37" s="402">
        <v>73.019549999999995</v>
      </c>
      <c r="CD37" s="402">
        <v>-1.0195499999999953</v>
      </c>
      <c r="CE37" s="402">
        <v>23.2</v>
      </c>
      <c r="CF37" s="402">
        <v>16.95936</v>
      </c>
      <c r="CG37" s="402">
        <v>16.95936</v>
      </c>
      <c r="CH37" s="402">
        <v>6.2406399999999991</v>
      </c>
      <c r="CI37" s="402">
        <v>84.507000000000005</v>
      </c>
      <c r="CJ37" s="402">
        <v>85</v>
      </c>
      <c r="CK37" s="402">
        <v>82.324939999999998</v>
      </c>
      <c r="CL37" s="402">
        <v>2.182060000000007</v>
      </c>
      <c r="CM37" s="402">
        <v>104.05500000000001</v>
      </c>
      <c r="CN37" s="402">
        <v>98</v>
      </c>
      <c r="CO37" s="402">
        <v>98</v>
      </c>
      <c r="CP37" s="402">
        <v>6.0550000000000068</v>
      </c>
      <c r="CQ37" s="402">
        <v>25.927</v>
      </c>
      <c r="CR37" s="402">
        <v>16</v>
      </c>
      <c r="CS37" s="402">
        <v>23.026250000000001</v>
      </c>
      <c r="CT37" s="402">
        <v>2.9007499999999986</v>
      </c>
      <c r="CU37" s="402">
        <v>7.8</v>
      </c>
      <c r="CV37" s="402">
        <v>3.8533499999999998</v>
      </c>
      <c r="CW37" s="402">
        <v>3.8533499999999998</v>
      </c>
      <c r="CX37" s="402">
        <v>3.94665</v>
      </c>
      <c r="CY37" s="402"/>
      <c r="CZ37" s="402">
        <v>4.1034499999999996</v>
      </c>
      <c r="DA37" s="402">
        <v>4.1034499999999996</v>
      </c>
      <c r="DB37" s="402">
        <v>-4.1034499999999996</v>
      </c>
      <c r="DC37" s="402">
        <v>42.55</v>
      </c>
      <c r="DD37" s="402">
        <v>43.80059</v>
      </c>
      <c r="DE37" s="402">
        <v>43.80059</v>
      </c>
      <c r="DF37" s="402">
        <v>-1.2505900000000025</v>
      </c>
      <c r="DG37" s="402">
        <v>3.23</v>
      </c>
      <c r="DH37" s="402">
        <v>3.2822300000000002</v>
      </c>
      <c r="DI37" s="402">
        <v>3.2822300000000002</v>
      </c>
      <c r="DJ37" s="402">
        <v>-5.2230000000000221E-2</v>
      </c>
      <c r="DK37" s="402">
        <v>3.5110000000000001</v>
      </c>
      <c r="DL37" s="402">
        <v>3.0992700000000002</v>
      </c>
      <c r="DM37" s="402">
        <v>3.0992700000000002</v>
      </c>
      <c r="DN37" s="402">
        <v>0.41172999999999993</v>
      </c>
      <c r="DO37" s="402"/>
      <c r="DP37" s="402"/>
      <c r="DQ37" s="402"/>
      <c r="DR37" s="402">
        <v>0</v>
      </c>
      <c r="DS37" s="402"/>
      <c r="DT37" s="402"/>
      <c r="DU37" s="402"/>
      <c r="DV37" s="402">
        <v>0</v>
      </c>
      <c r="DW37" s="402"/>
      <c r="DX37" s="402"/>
      <c r="DY37" s="402"/>
      <c r="DZ37" s="402">
        <v>0</v>
      </c>
      <c r="EA37" s="402"/>
      <c r="EB37" s="402"/>
      <c r="EC37" s="402"/>
      <c r="ED37" s="402">
        <v>0</v>
      </c>
      <c r="EE37" s="402"/>
      <c r="EF37" s="402"/>
      <c r="EG37" s="402"/>
      <c r="EH37" s="402">
        <v>0</v>
      </c>
      <c r="EI37" s="402"/>
      <c r="EJ37" s="402"/>
      <c r="EK37" s="402"/>
      <c r="EL37" s="402">
        <v>0</v>
      </c>
      <c r="EM37" s="402">
        <v>60.7</v>
      </c>
      <c r="EN37" s="402">
        <v>40</v>
      </c>
      <c r="EO37" s="402">
        <v>85</v>
      </c>
      <c r="EP37" s="402">
        <v>-24.299999999999997</v>
      </c>
      <c r="EQ37" s="402"/>
      <c r="ER37" s="402"/>
      <c r="ES37" s="402"/>
      <c r="ET37" s="402">
        <v>0</v>
      </c>
      <c r="EU37" s="402">
        <v>58.3</v>
      </c>
      <c r="EV37" s="402">
        <v>59.850209999999997</v>
      </c>
      <c r="EW37" s="402">
        <v>77.948049999999995</v>
      </c>
      <c r="EX37" s="402">
        <v>-19.648049999999998</v>
      </c>
      <c r="EY37" s="402">
        <v>170.7</v>
      </c>
      <c r="EZ37" s="402">
        <v>222.29963000000001</v>
      </c>
      <c r="FA37" s="402">
        <v>207.22902999999999</v>
      </c>
      <c r="FB37" s="402">
        <v>-36.529030000000006</v>
      </c>
      <c r="FC37" s="402">
        <v>9.9</v>
      </c>
      <c r="FD37" s="402">
        <v>8</v>
      </c>
      <c r="FE37" s="402">
        <v>8</v>
      </c>
      <c r="FF37" s="402">
        <v>1.9000000000000004</v>
      </c>
      <c r="FG37" s="402">
        <v>4.7</v>
      </c>
      <c r="FH37" s="402">
        <v>4.4925100000000002</v>
      </c>
      <c r="FI37" s="402">
        <v>5.67</v>
      </c>
      <c r="FJ37" s="402">
        <v>-0.96999999999999975</v>
      </c>
      <c r="FK37" s="402"/>
      <c r="FL37" s="402"/>
      <c r="FM37" s="402">
        <v>0</v>
      </c>
      <c r="FN37" s="402">
        <v>0</v>
      </c>
      <c r="FO37" s="402">
        <v>0</v>
      </c>
      <c r="FP37" s="402">
        <v>0</v>
      </c>
      <c r="FQ37" s="402">
        <v>0</v>
      </c>
      <c r="FR37" s="402">
        <v>0</v>
      </c>
      <c r="FS37" s="402">
        <v>102.3</v>
      </c>
      <c r="FT37" s="402">
        <v>110.41591</v>
      </c>
      <c r="FU37" s="402">
        <v>110.41591</v>
      </c>
      <c r="FV37" s="402">
        <v>-8.1159099999999995</v>
      </c>
      <c r="FW37" s="402">
        <v>6.7</v>
      </c>
      <c r="FX37" s="402">
        <v>3.8466300000000002</v>
      </c>
      <c r="FY37" s="402">
        <v>3.8466300000000002</v>
      </c>
      <c r="FZ37" s="402">
        <v>2.85337</v>
      </c>
      <c r="GA37" s="402"/>
      <c r="GB37" s="402"/>
      <c r="GC37" s="402"/>
      <c r="GD37" s="402">
        <v>0</v>
      </c>
      <c r="GE37" s="402">
        <v>0</v>
      </c>
      <c r="GF37" s="402">
        <v>0</v>
      </c>
      <c r="GG37" s="402">
        <v>21.477250000000002</v>
      </c>
      <c r="GH37" s="402">
        <v>-21.477250000000002</v>
      </c>
      <c r="GI37" s="402">
        <v>91.2</v>
      </c>
      <c r="GJ37" s="402">
        <v>100</v>
      </c>
      <c r="GK37" s="402">
        <v>133.61748</v>
      </c>
      <c r="GL37" s="402">
        <v>-42.417479999999998</v>
      </c>
      <c r="GM37" s="402"/>
      <c r="GN37" s="402"/>
      <c r="GO37" s="402"/>
      <c r="GP37" s="402">
        <v>0</v>
      </c>
      <c r="GQ37" s="402"/>
      <c r="GR37" s="402"/>
      <c r="GS37" s="402"/>
      <c r="GT37" s="402">
        <v>0</v>
      </c>
      <c r="GU37" s="402"/>
      <c r="GV37" s="402"/>
      <c r="GW37" s="402"/>
      <c r="GX37" s="402">
        <v>0</v>
      </c>
      <c r="GY37" s="402"/>
      <c r="GZ37" s="402"/>
      <c r="HA37" s="402"/>
      <c r="HB37" s="402">
        <v>0</v>
      </c>
      <c r="HC37" s="402"/>
      <c r="HD37" s="402"/>
      <c r="HE37" s="402"/>
      <c r="HF37" s="402">
        <v>0</v>
      </c>
      <c r="HG37" s="402">
        <v>165.7</v>
      </c>
      <c r="HH37" s="402">
        <v>175.05538000000001</v>
      </c>
      <c r="HI37" s="402">
        <v>175.05538000000001</v>
      </c>
      <c r="HJ37" s="402">
        <v>-9.3553800000000251</v>
      </c>
      <c r="HK37" s="402">
        <v>164.9</v>
      </c>
      <c r="HL37" s="402">
        <v>175.05538000000001</v>
      </c>
      <c r="HM37" s="402">
        <v>175.05538000000001</v>
      </c>
      <c r="HN37" s="402">
        <v>-10.155380000000008</v>
      </c>
      <c r="HO37" s="402">
        <v>184.8</v>
      </c>
      <c r="HP37" s="402">
        <v>175.05538000000001</v>
      </c>
      <c r="HQ37" s="402">
        <v>175.05538000000001</v>
      </c>
      <c r="HR37" s="402">
        <v>9.7446199999999976</v>
      </c>
      <c r="HS37" s="402"/>
      <c r="HT37" s="402"/>
      <c r="HU37" s="402"/>
      <c r="HV37" s="402">
        <v>0</v>
      </c>
      <c r="HW37" s="402"/>
      <c r="HX37" s="402"/>
      <c r="HY37" s="402"/>
      <c r="HZ37" s="402">
        <v>0</v>
      </c>
      <c r="IA37" s="402"/>
      <c r="IB37" s="402"/>
      <c r="IC37" s="402"/>
      <c r="ID37" s="402">
        <v>0</v>
      </c>
      <c r="IE37" s="402">
        <v>261.60000000000002</v>
      </c>
      <c r="IF37" s="402">
        <v>262.58307000000002</v>
      </c>
      <c r="IG37" s="402">
        <v>262.58307000000002</v>
      </c>
      <c r="IH37" s="402">
        <v>-0.98306999999999789</v>
      </c>
      <c r="II37" s="402">
        <v>73</v>
      </c>
      <c r="IJ37" s="402">
        <v>69.971130000000002</v>
      </c>
      <c r="IK37" s="402">
        <v>69.971130000000002</v>
      </c>
      <c r="IL37" s="402">
        <v>3.0288699999999977</v>
      </c>
      <c r="IM37" s="402">
        <v>35.1</v>
      </c>
      <c r="IN37" s="402">
        <v>34.985570000000003</v>
      </c>
      <c r="IO37" s="402">
        <v>34.985570000000003</v>
      </c>
      <c r="IP37" s="402">
        <v>0.1144299999999987</v>
      </c>
      <c r="IQ37" s="402">
        <v>32.5</v>
      </c>
      <c r="IR37" s="402">
        <v>38.027000000000001</v>
      </c>
      <c r="IS37" s="402">
        <v>38.027000000000001</v>
      </c>
      <c r="IT37" s="402">
        <v>-5.527000000000001</v>
      </c>
      <c r="IU37" s="402">
        <v>55.4</v>
      </c>
      <c r="IV37" s="402">
        <v>67.150000000000006</v>
      </c>
      <c r="IW37" s="402">
        <v>67.150000000000006</v>
      </c>
      <c r="IX37" s="402">
        <v>-11.750000000000007</v>
      </c>
      <c r="IY37" s="402">
        <v>35.6</v>
      </c>
      <c r="IZ37" s="402">
        <v>59.66</v>
      </c>
      <c r="JA37" s="402">
        <v>59.66</v>
      </c>
      <c r="JB37" s="402">
        <v>-24.059999999999995</v>
      </c>
      <c r="JC37" s="402">
        <v>12.4</v>
      </c>
      <c r="JD37" s="402">
        <v>10.74</v>
      </c>
      <c r="JE37" s="402">
        <v>10.74</v>
      </c>
      <c r="JF37" s="402">
        <v>1.6600000000000001</v>
      </c>
      <c r="JG37" s="402">
        <v>7.2</v>
      </c>
      <c r="JH37" s="402">
        <v>2.88</v>
      </c>
      <c r="JI37" s="402">
        <v>2.88</v>
      </c>
      <c r="JJ37" s="402">
        <v>4.32</v>
      </c>
      <c r="JK37" s="402">
        <v>6.9</v>
      </c>
      <c r="JL37" s="402">
        <v>6.8787000000000003</v>
      </c>
      <c r="JM37" s="402">
        <v>6.8787000000000003</v>
      </c>
      <c r="JN37" s="402">
        <v>2.1300000000000097E-2</v>
      </c>
      <c r="JO37" s="402">
        <v>12.2</v>
      </c>
      <c r="JP37" s="402">
        <v>15.021509999999999</v>
      </c>
      <c r="JQ37" s="402">
        <v>9.0794200000000007</v>
      </c>
      <c r="JR37" s="402">
        <v>3.1205799999999986</v>
      </c>
      <c r="JS37" s="402">
        <v>59.4</v>
      </c>
      <c r="JT37" s="402">
        <v>45.359200000000001</v>
      </c>
      <c r="JU37" s="402">
        <v>61.57611</v>
      </c>
      <c r="JV37" s="402">
        <v>-2.1761100000000013</v>
      </c>
      <c r="JW37" s="402"/>
      <c r="JX37" s="402"/>
      <c r="JY37" s="402"/>
      <c r="JZ37" s="402">
        <v>0</v>
      </c>
      <c r="KA37" s="402"/>
      <c r="KB37" s="402"/>
      <c r="KC37" s="402"/>
      <c r="KD37" s="402">
        <v>0</v>
      </c>
      <c r="KE37" s="402"/>
      <c r="KF37" s="402"/>
      <c r="KG37" s="402"/>
      <c r="KH37" s="402">
        <v>0</v>
      </c>
      <c r="KI37" s="402"/>
      <c r="KJ37" s="402"/>
      <c r="KK37" s="402"/>
      <c r="KL37" s="402">
        <v>0</v>
      </c>
      <c r="KM37" s="402">
        <v>48.9</v>
      </c>
      <c r="KN37" s="402">
        <v>45.312469999999998</v>
      </c>
      <c r="KO37" s="402">
        <v>47.398510000000002</v>
      </c>
      <c r="KP37" s="402">
        <v>1.5014899999999969</v>
      </c>
      <c r="KQ37" s="402"/>
      <c r="KR37" s="402"/>
      <c r="KS37" s="402"/>
      <c r="KT37" s="402">
        <v>0</v>
      </c>
      <c r="KU37" s="402">
        <v>176.4</v>
      </c>
      <c r="KV37" s="402">
        <v>194.44479000000001</v>
      </c>
      <c r="KW37" s="402">
        <v>194.44479000000001</v>
      </c>
      <c r="KX37" s="402">
        <v>-18.044790000000006</v>
      </c>
      <c r="KY37" s="402">
        <v>191.7</v>
      </c>
      <c r="KZ37" s="402">
        <v>194.44479000000001</v>
      </c>
      <c r="LA37" s="402">
        <v>194.44479000000001</v>
      </c>
      <c r="LB37" s="402">
        <v>-2.7447900000000232</v>
      </c>
      <c r="LC37" s="402">
        <v>196.4</v>
      </c>
      <c r="LD37" s="402">
        <v>194.44479000000001</v>
      </c>
      <c r="LE37" s="402">
        <v>194.44479000000001</v>
      </c>
      <c r="LF37" s="402">
        <v>1.9552099999999939</v>
      </c>
      <c r="LG37" s="402">
        <v>287.3</v>
      </c>
      <c r="LH37" s="402">
        <v>291.66717999999997</v>
      </c>
      <c r="LI37" s="402">
        <v>291.66717999999997</v>
      </c>
      <c r="LJ37" s="402">
        <v>-4.3671799999999621</v>
      </c>
      <c r="LK37" s="402">
        <v>199.3</v>
      </c>
      <c r="LL37" s="402">
        <v>209.70738</v>
      </c>
      <c r="LM37" s="402">
        <v>209.70738</v>
      </c>
      <c r="LN37" s="402">
        <v>-10.407379999999989</v>
      </c>
      <c r="LO37" s="402">
        <v>104.9</v>
      </c>
      <c r="LP37" s="402">
        <v>104.85369</v>
      </c>
      <c r="LQ37" s="402">
        <v>104.85369</v>
      </c>
      <c r="LR37" s="402">
        <v>4.6310000000005402E-2</v>
      </c>
      <c r="LS37" s="402">
        <v>153.6</v>
      </c>
      <c r="LT37" s="402">
        <v>164.35225</v>
      </c>
      <c r="LU37" s="402">
        <v>115.86578</v>
      </c>
      <c r="LV37" s="402">
        <v>37.734219999999993</v>
      </c>
      <c r="LW37" s="402">
        <v>3.2</v>
      </c>
      <c r="LX37" s="402">
        <v>3.2402199999999999</v>
      </c>
      <c r="LY37" s="402">
        <v>3.2402199999999999</v>
      </c>
      <c r="LZ37" s="402">
        <v>-4.02199999999997E-2</v>
      </c>
      <c r="MA37" s="402">
        <v>181.3</v>
      </c>
      <c r="MB37" s="402">
        <v>170</v>
      </c>
      <c r="MC37" s="402">
        <v>185.73103</v>
      </c>
      <c r="MD37" s="402">
        <v>-4.4310299999999927</v>
      </c>
      <c r="ME37" s="402">
        <v>181.8</v>
      </c>
      <c r="MF37" s="402">
        <v>170</v>
      </c>
      <c r="MG37" s="402">
        <v>185.73103</v>
      </c>
      <c r="MH37" s="402">
        <v>-3.9310299999999927</v>
      </c>
      <c r="MI37" s="402">
        <v>186.6</v>
      </c>
      <c r="MJ37" s="402">
        <v>217.19309000000001</v>
      </c>
      <c r="MK37" s="402">
        <v>185.73103</v>
      </c>
      <c r="ML37" s="402">
        <v>0.86896999999999025</v>
      </c>
      <c r="MM37" s="402">
        <v>136.4</v>
      </c>
      <c r="MN37" s="402">
        <v>143.97817000000001</v>
      </c>
      <c r="MO37" s="402">
        <v>189.51328000000001</v>
      </c>
      <c r="MP37" s="402">
        <v>-53.113280000000003</v>
      </c>
      <c r="MQ37" s="402">
        <v>81.599999999999994</v>
      </c>
      <c r="MR37" s="402">
        <v>71.989080000000001</v>
      </c>
      <c r="MS37" s="402">
        <v>94.756640000000004</v>
      </c>
      <c r="MT37" s="402">
        <v>-13.15664000000001</v>
      </c>
      <c r="MU37" s="402"/>
      <c r="MV37" s="402"/>
      <c r="MW37" s="402"/>
      <c r="MX37" s="402">
        <v>0</v>
      </c>
      <c r="MY37" s="402"/>
      <c r="MZ37" s="402"/>
      <c r="NA37" s="402"/>
      <c r="NB37" s="402">
        <v>0</v>
      </c>
      <c r="NC37" s="402"/>
      <c r="ND37" s="402"/>
      <c r="NE37" s="402"/>
      <c r="NF37" s="402">
        <v>0</v>
      </c>
      <c r="NG37" s="402"/>
      <c r="NH37" s="402"/>
      <c r="NI37" s="402"/>
      <c r="NJ37" s="402">
        <v>0</v>
      </c>
      <c r="NK37" s="402"/>
      <c r="NL37" s="402"/>
      <c r="NM37" s="402"/>
      <c r="NN37" s="402">
        <v>0</v>
      </c>
      <c r="NO37" s="402"/>
      <c r="NP37" s="402"/>
      <c r="NQ37" s="402"/>
      <c r="NR37" s="402">
        <v>0</v>
      </c>
      <c r="NS37" s="402"/>
      <c r="NT37" s="402"/>
      <c r="NU37" s="402"/>
      <c r="NV37" s="402">
        <v>0</v>
      </c>
      <c r="NW37" s="402">
        <v>96.2</v>
      </c>
      <c r="NX37" s="402">
        <v>109.98464</v>
      </c>
      <c r="NY37" s="402">
        <v>89.936199999999999</v>
      </c>
      <c r="NZ37" s="402">
        <v>6.2638000000000034</v>
      </c>
      <c r="OA37" s="402">
        <v>75.599999999999994</v>
      </c>
      <c r="OB37" s="402">
        <v>59.894599999999997</v>
      </c>
      <c r="OC37" s="402">
        <v>85.482579999999999</v>
      </c>
      <c r="OD37" s="402">
        <v>-9.8825800000000044</v>
      </c>
      <c r="OE37" s="402">
        <v>15.7</v>
      </c>
      <c r="OF37" s="402">
        <v>15.56043</v>
      </c>
      <c r="OG37" s="402">
        <v>15.91408</v>
      </c>
      <c r="OH37" s="402">
        <v>-0.21408000000000094</v>
      </c>
      <c r="OI37" s="402">
        <v>53.7</v>
      </c>
      <c r="OJ37" s="402">
        <v>60.427019999999999</v>
      </c>
      <c r="OK37" s="402">
        <v>60.427019999999999</v>
      </c>
      <c r="OL37" s="402">
        <v>-6.727019999999996</v>
      </c>
      <c r="OM37" s="402">
        <v>6.5</v>
      </c>
      <c r="ON37" s="402">
        <v>6.39</v>
      </c>
      <c r="OO37" s="402">
        <v>6.39</v>
      </c>
      <c r="OP37" s="402">
        <v>0.11000000000000032</v>
      </c>
      <c r="OQ37" s="402">
        <v>338.9</v>
      </c>
      <c r="OR37" s="402">
        <v>186.30264</v>
      </c>
      <c r="OS37" s="402"/>
      <c r="OT37" s="402">
        <v>338.9</v>
      </c>
      <c r="OU37" s="402"/>
      <c r="OV37" s="402"/>
      <c r="OW37" s="402"/>
      <c r="OX37" s="402">
        <v>0</v>
      </c>
      <c r="OY37" s="402"/>
      <c r="OZ37" s="402"/>
      <c r="PA37" s="402"/>
      <c r="PB37" s="402">
        <v>0</v>
      </c>
      <c r="PC37" s="402">
        <v>28.2</v>
      </c>
      <c r="PD37" s="402">
        <v>30</v>
      </c>
      <c r="PE37" s="402">
        <v>30</v>
      </c>
      <c r="PF37" s="402">
        <v>-1.8000000000000007</v>
      </c>
      <c r="PG37" s="402"/>
      <c r="PH37" s="402"/>
      <c r="PI37" s="402"/>
      <c r="PJ37" s="402">
        <v>0</v>
      </c>
      <c r="PK37" s="402">
        <v>16</v>
      </c>
      <c r="PL37" s="402">
        <v>13</v>
      </c>
      <c r="PM37" s="402">
        <v>13</v>
      </c>
      <c r="PN37" s="402">
        <v>3</v>
      </c>
      <c r="PO37" s="402">
        <v>14.1</v>
      </c>
      <c r="PP37" s="402">
        <v>15</v>
      </c>
      <c r="PQ37" s="402">
        <v>15</v>
      </c>
      <c r="PR37" s="402">
        <v>-0.90000000000000036</v>
      </c>
      <c r="PS37" s="402">
        <v>2.9</v>
      </c>
      <c r="PT37" s="402">
        <v>2.7989999999999999</v>
      </c>
      <c r="PU37" s="402">
        <v>2.7989999999999999</v>
      </c>
      <c r="PV37" s="402">
        <v>0.10099999999999998</v>
      </c>
      <c r="PW37" s="402">
        <v>1.3</v>
      </c>
      <c r="PX37" s="402">
        <v>1.4</v>
      </c>
      <c r="PY37" s="402">
        <v>1.4</v>
      </c>
      <c r="PZ37" s="402">
        <v>-9.9999999999999867E-2</v>
      </c>
      <c r="QA37" s="402">
        <v>1.1000000000000001</v>
      </c>
      <c r="QB37" s="402">
        <v>1.2</v>
      </c>
      <c r="QC37" s="402">
        <v>1.2</v>
      </c>
      <c r="QD37" s="402">
        <v>-9.9999999999999867E-2</v>
      </c>
      <c r="QE37" s="402">
        <v>2</v>
      </c>
      <c r="QF37" s="402">
        <v>2.2000000000000002</v>
      </c>
      <c r="QG37" s="402">
        <v>2.2000000000000002</v>
      </c>
      <c r="QH37" s="402">
        <v>-0.20000000000000018</v>
      </c>
      <c r="QI37" s="402">
        <v>7</v>
      </c>
      <c r="QJ37" s="402">
        <v>7.2</v>
      </c>
      <c r="QK37" s="402">
        <v>7.2</v>
      </c>
      <c r="QL37" s="402">
        <v>-0.20000000000000018</v>
      </c>
      <c r="QM37" s="402">
        <v>11.3</v>
      </c>
      <c r="QN37" s="402">
        <v>11.143700000000001</v>
      </c>
      <c r="QO37" s="402">
        <v>11.143700000000001</v>
      </c>
      <c r="QP37" s="402">
        <v>0.15629999999999988</v>
      </c>
      <c r="QQ37" s="402">
        <v>7.3</v>
      </c>
      <c r="QR37" s="402">
        <v>8</v>
      </c>
      <c r="QS37" s="402">
        <v>8</v>
      </c>
      <c r="QT37" s="402">
        <v>-0.70000000000000018</v>
      </c>
      <c r="QU37" s="402">
        <v>9.9</v>
      </c>
      <c r="QV37" s="402">
        <v>10.752689999999999</v>
      </c>
      <c r="QW37" s="402">
        <v>10.752689999999999</v>
      </c>
      <c r="QX37" s="402">
        <v>-0.85268999999999906</v>
      </c>
      <c r="QY37" s="402">
        <v>6</v>
      </c>
      <c r="QZ37" s="402">
        <v>6.4</v>
      </c>
      <c r="RA37" s="402">
        <v>6.4</v>
      </c>
      <c r="RB37" s="402">
        <v>-0.40000000000000036</v>
      </c>
      <c r="RC37" s="402">
        <v>17.899999999999999</v>
      </c>
      <c r="RD37" s="402">
        <v>16.617789999999999</v>
      </c>
      <c r="RE37" s="402">
        <v>16.617789999999999</v>
      </c>
      <c r="RF37" s="402">
        <v>1.2822099999999992</v>
      </c>
      <c r="RG37" s="402">
        <v>3.6</v>
      </c>
      <c r="RH37" s="402">
        <v>3.6</v>
      </c>
      <c r="RI37" s="402">
        <v>3.6</v>
      </c>
      <c r="RJ37" s="402">
        <v>0</v>
      </c>
      <c r="RK37" s="402">
        <v>5.8</v>
      </c>
      <c r="RL37" s="402">
        <v>6</v>
      </c>
      <c r="RM37" s="402">
        <v>6</v>
      </c>
      <c r="RN37" s="402">
        <v>-0.20000000000000018</v>
      </c>
      <c r="RO37" s="402">
        <v>3</v>
      </c>
      <c r="RP37" s="402">
        <v>2.8</v>
      </c>
      <c r="RQ37" s="402">
        <v>2.8</v>
      </c>
      <c r="RR37" s="402">
        <v>0.20000000000000018</v>
      </c>
      <c r="RS37" s="402">
        <v>1.3</v>
      </c>
      <c r="RT37" s="402">
        <v>1.5</v>
      </c>
      <c r="RU37" s="402">
        <v>1.5</v>
      </c>
      <c r="RV37" s="402">
        <v>-0.19999999999999996</v>
      </c>
      <c r="RW37" s="402">
        <v>4.4000000000000004</v>
      </c>
      <c r="RX37" s="402">
        <v>5.6</v>
      </c>
      <c r="RY37" s="402">
        <v>5.6</v>
      </c>
      <c r="RZ37" s="402">
        <v>-1.1999999999999993</v>
      </c>
      <c r="SA37" s="402">
        <v>3.8</v>
      </c>
      <c r="SB37" s="402">
        <v>5</v>
      </c>
      <c r="SC37" s="402">
        <v>5</v>
      </c>
      <c r="SD37" s="402">
        <v>-1.2000000000000002</v>
      </c>
      <c r="SE37" s="402">
        <v>5</v>
      </c>
      <c r="SF37" s="402">
        <v>5.5</v>
      </c>
      <c r="SG37" s="402">
        <v>5.5</v>
      </c>
      <c r="SH37" s="402">
        <v>-0.5</v>
      </c>
      <c r="SI37" s="402">
        <v>5</v>
      </c>
      <c r="SJ37" s="402">
        <v>5.7</v>
      </c>
      <c r="SK37" s="402">
        <v>5.7</v>
      </c>
      <c r="SL37" s="402">
        <v>-0.70000000000000018</v>
      </c>
      <c r="SM37" s="402">
        <v>3.5</v>
      </c>
      <c r="SN37" s="402">
        <v>3.5</v>
      </c>
      <c r="SO37" s="402">
        <v>3.5</v>
      </c>
      <c r="SP37" s="402">
        <v>0</v>
      </c>
      <c r="SQ37" s="402">
        <v>2.5</v>
      </c>
      <c r="SR37" s="402">
        <v>2.5</v>
      </c>
      <c r="SS37" s="402">
        <v>2.5</v>
      </c>
      <c r="ST37" s="402">
        <v>0</v>
      </c>
      <c r="SU37" s="402">
        <v>9.9</v>
      </c>
      <c r="SV37" s="402">
        <v>10</v>
      </c>
      <c r="SW37" s="402">
        <v>10</v>
      </c>
      <c r="SX37" s="402">
        <v>-9.9999999999999645E-2</v>
      </c>
      <c r="SY37" s="402">
        <v>19.7</v>
      </c>
      <c r="SZ37" s="402">
        <v>12.218959999999999</v>
      </c>
      <c r="TA37" s="402">
        <v>12.218959999999999</v>
      </c>
      <c r="TB37" s="402">
        <v>7.4810400000000001</v>
      </c>
      <c r="TC37" s="402">
        <v>16.899999999999999</v>
      </c>
      <c r="TD37" s="402">
        <v>16.813289999999999</v>
      </c>
      <c r="TE37" s="402">
        <v>16.813289999999999</v>
      </c>
      <c r="TF37" s="402">
        <v>8.6710000000000065E-2</v>
      </c>
      <c r="TG37" s="402">
        <v>20.3</v>
      </c>
      <c r="TH37" s="402">
        <v>19.550339999999998</v>
      </c>
      <c r="TI37" s="402">
        <v>19.550339999999998</v>
      </c>
      <c r="TJ37" s="402">
        <v>0.74966000000000221</v>
      </c>
      <c r="TK37" s="402">
        <v>39.5</v>
      </c>
      <c r="TL37" s="402">
        <v>37.57996</v>
      </c>
      <c r="TM37" s="402">
        <v>37.57996</v>
      </c>
      <c r="TN37" s="402">
        <v>1.9200400000000002</v>
      </c>
      <c r="TO37" s="402">
        <v>20.399999999999999</v>
      </c>
      <c r="TP37" s="402">
        <v>13.948880000000001</v>
      </c>
      <c r="TQ37" s="402">
        <v>19.908080000000002</v>
      </c>
      <c r="TR37" s="402">
        <v>0.4919199999999968</v>
      </c>
      <c r="TS37" s="402">
        <v>8.5299999999999994</v>
      </c>
      <c r="TT37" s="402">
        <v>8.33</v>
      </c>
      <c r="TU37" s="402">
        <v>8.33</v>
      </c>
      <c r="TV37" s="402">
        <v>0.19999999999999929</v>
      </c>
      <c r="TW37" s="402">
        <v>7</v>
      </c>
      <c r="TX37" s="402">
        <v>9.6</v>
      </c>
      <c r="TY37" s="402">
        <v>9.6</v>
      </c>
      <c r="TZ37" s="402">
        <v>-2.5999999999999996</v>
      </c>
      <c r="UA37" s="402">
        <v>13.2</v>
      </c>
      <c r="UB37" s="402">
        <v>10.752689999999999</v>
      </c>
      <c r="UC37" s="402">
        <v>10.752689999999999</v>
      </c>
      <c r="UD37" s="402">
        <v>2.4473099999999999</v>
      </c>
      <c r="UE37" s="402">
        <v>14.2</v>
      </c>
      <c r="UF37" s="402">
        <v>15.640269999999999</v>
      </c>
      <c r="UG37" s="402">
        <v>15.640269999999999</v>
      </c>
      <c r="UH37" s="402">
        <v>-1.4402699999999999</v>
      </c>
      <c r="UI37" s="402">
        <v>4.2</v>
      </c>
      <c r="UJ37" s="402">
        <v>7</v>
      </c>
      <c r="UK37" s="402">
        <v>7</v>
      </c>
      <c r="UL37" s="402">
        <v>-2.8</v>
      </c>
      <c r="UM37" s="402">
        <v>9.9</v>
      </c>
      <c r="UN37" s="402">
        <v>9</v>
      </c>
      <c r="UO37" s="402">
        <v>9</v>
      </c>
      <c r="UP37" s="402">
        <v>0.90000000000000036</v>
      </c>
      <c r="UQ37" s="402">
        <v>0.5</v>
      </c>
      <c r="UR37" s="402">
        <v>0.54</v>
      </c>
      <c r="US37" s="402">
        <v>0.54</v>
      </c>
      <c r="UT37" s="402">
        <v>-4.0000000000000036E-2</v>
      </c>
      <c r="UU37" s="402">
        <v>0.9</v>
      </c>
      <c r="UV37" s="402">
        <v>1.05</v>
      </c>
      <c r="UW37" s="402">
        <v>1.05</v>
      </c>
      <c r="UX37" s="402">
        <v>-0.15000000000000002</v>
      </c>
      <c r="UY37" s="402">
        <v>17.8</v>
      </c>
      <c r="UZ37" s="402">
        <v>18.805</v>
      </c>
      <c r="VA37" s="402">
        <v>18.805</v>
      </c>
      <c r="VB37" s="402">
        <v>-1.004999999999999</v>
      </c>
      <c r="VC37" s="402">
        <v>17.5</v>
      </c>
      <c r="VD37" s="402">
        <v>17.391999999999999</v>
      </c>
      <c r="VE37" s="402">
        <v>17.391999999999999</v>
      </c>
      <c r="VF37" s="402">
        <v>0.10800000000000054</v>
      </c>
      <c r="VG37" s="402">
        <v>19.3</v>
      </c>
      <c r="VH37" s="402">
        <v>20</v>
      </c>
      <c r="VI37" s="402">
        <v>20</v>
      </c>
      <c r="VJ37" s="402">
        <v>-0.69999999999999929</v>
      </c>
      <c r="VK37" s="402">
        <v>19.5</v>
      </c>
      <c r="VL37" s="402">
        <v>18.786000000000001</v>
      </c>
      <c r="VM37" s="402">
        <v>18.786000000000001</v>
      </c>
      <c r="VN37" s="402">
        <v>0.71399999999999864</v>
      </c>
      <c r="VO37" s="402">
        <v>15</v>
      </c>
      <c r="VP37" s="402">
        <v>14.731999999999999</v>
      </c>
      <c r="VQ37" s="402">
        <v>14.731999999999999</v>
      </c>
      <c r="VR37" s="402">
        <v>0.26800000000000068</v>
      </c>
      <c r="VS37" s="402">
        <v>1.3</v>
      </c>
      <c r="VT37" s="402">
        <v>1.1599999999999999</v>
      </c>
      <c r="VU37" s="402">
        <v>1.1599999999999999</v>
      </c>
      <c r="VV37" s="402">
        <v>0.14000000000000012</v>
      </c>
      <c r="VW37" s="402">
        <v>19.8</v>
      </c>
      <c r="VX37" s="402">
        <v>17.73</v>
      </c>
      <c r="VY37" s="402">
        <v>17.73</v>
      </c>
      <c r="VZ37" s="402">
        <v>2.0700000000000003</v>
      </c>
      <c r="WA37" s="402">
        <v>77.5</v>
      </c>
      <c r="WB37" s="402">
        <v>81.39</v>
      </c>
      <c r="WC37" s="402">
        <v>63.613</v>
      </c>
      <c r="WD37" s="402">
        <v>13.887</v>
      </c>
      <c r="WE37" s="402">
        <v>12.4</v>
      </c>
      <c r="WF37" s="402"/>
      <c r="WG37" s="402">
        <v>15.47</v>
      </c>
      <c r="WH37" s="402">
        <v>-3.0700000000000003</v>
      </c>
      <c r="WI37" s="402">
        <v>13.6</v>
      </c>
      <c r="WJ37" s="402"/>
      <c r="WK37" s="402">
        <v>16.533000000000001</v>
      </c>
      <c r="WL37" s="402">
        <v>-2.9330000000000016</v>
      </c>
      <c r="WM37" s="402">
        <v>29.1</v>
      </c>
      <c r="WN37" s="402">
        <v>26.859000000000002</v>
      </c>
      <c r="WO37" s="402">
        <v>26.859000000000002</v>
      </c>
      <c r="WP37" s="402">
        <v>2.2409999999999997</v>
      </c>
      <c r="WQ37" s="402">
        <v>33.1</v>
      </c>
      <c r="WR37" s="402"/>
      <c r="WS37" s="402">
        <v>70.730999999999995</v>
      </c>
      <c r="WT37" s="402">
        <v>-37.630999999999993</v>
      </c>
      <c r="XB37" s="406">
        <v>0.54166666666666663</v>
      </c>
      <c r="XC37" s="402">
        <v>7175.5100000000011</v>
      </c>
      <c r="XD37" s="402">
        <v>7246.2100199999986</v>
      </c>
      <c r="XE37" s="402">
        <v>-70.700019999997494</v>
      </c>
      <c r="XF37" s="402">
        <v>7175.5099999999993</v>
      </c>
      <c r="XG37" s="402">
        <v>7246.2100199999986</v>
      </c>
      <c r="XH37" s="402">
        <v>-70.700019999999313</v>
      </c>
      <c r="XI37" s="379">
        <f t="shared" si="0"/>
        <v>0.54166666666666663</v>
      </c>
    </row>
    <row r="38" spans="2:633" ht="15" customHeight="1" x14ac:dyDescent="0.2">
      <c r="B38" s="71">
        <v>0.5625</v>
      </c>
      <c r="C38" s="402">
        <v>598.79999999999995</v>
      </c>
      <c r="D38" s="402">
        <v>606.06573000000003</v>
      </c>
      <c r="E38" s="402">
        <v>606.06573000000003</v>
      </c>
      <c r="F38" s="402">
        <v>-7.265730000000076</v>
      </c>
      <c r="G38" s="402">
        <v>203.1</v>
      </c>
      <c r="H38" s="402">
        <v>193.12809999999999</v>
      </c>
      <c r="I38" s="402">
        <v>193.12809999999999</v>
      </c>
      <c r="J38" s="402">
        <v>9.9719000000000051</v>
      </c>
      <c r="K38" s="402"/>
      <c r="L38" s="402"/>
      <c r="M38" s="402"/>
      <c r="N38" s="402">
        <v>0</v>
      </c>
      <c r="O38" s="402">
        <v>125</v>
      </c>
      <c r="P38" s="402">
        <v>140.19040000000001</v>
      </c>
      <c r="Q38" s="402">
        <v>135.89833999999999</v>
      </c>
      <c r="R38" s="402">
        <v>-10.89833999999999</v>
      </c>
      <c r="S38" s="402">
        <v>81</v>
      </c>
      <c r="T38" s="402">
        <v>76.445639999999997</v>
      </c>
      <c r="U38" s="402">
        <v>92.444500000000005</v>
      </c>
      <c r="V38" s="402">
        <v>-11.444500000000005</v>
      </c>
      <c r="W38" s="402">
        <v>60.2</v>
      </c>
      <c r="X38" s="402">
        <v>65.984009999999998</v>
      </c>
      <c r="Y38" s="402">
        <v>72.37388</v>
      </c>
      <c r="Z38" s="402">
        <v>-12.173879999999997</v>
      </c>
      <c r="AA38" s="402">
        <v>66</v>
      </c>
      <c r="AB38" s="402">
        <v>67.593350000000001</v>
      </c>
      <c r="AC38" s="402">
        <v>67.593350000000001</v>
      </c>
      <c r="AD38" s="402">
        <v>-1.5933500000000009</v>
      </c>
      <c r="AE38" s="402">
        <v>29.9</v>
      </c>
      <c r="AF38" s="402">
        <v>27.4939</v>
      </c>
      <c r="AG38" s="402">
        <v>30.156400000000001</v>
      </c>
      <c r="AH38" s="402">
        <v>-0.25640000000000285</v>
      </c>
      <c r="AI38" s="402">
        <v>0.6</v>
      </c>
      <c r="AJ38" s="402">
        <v>0.6</v>
      </c>
      <c r="AK38" s="402">
        <v>0.6</v>
      </c>
      <c r="AL38" s="402">
        <v>0</v>
      </c>
      <c r="AM38" s="402"/>
      <c r="AN38" s="402"/>
      <c r="AO38" s="402"/>
      <c r="AP38" s="402">
        <v>0</v>
      </c>
      <c r="AQ38" s="402"/>
      <c r="AR38" s="402"/>
      <c r="AS38" s="402">
        <v>0</v>
      </c>
      <c r="AT38" s="402">
        <v>0</v>
      </c>
      <c r="AU38" s="402"/>
      <c r="AV38" s="402"/>
      <c r="AW38" s="402"/>
      <c r="AX38" s="402">
        <v>0</v>
      </c>
      <c r="AY38" s="402"/>
      <c r="AZ38" s="402"/>
      <c r="BA38" s="402"/>
      <c r="BB38" s="402">
        <v>0</v>
      </c>
      <c r="BC38" s="402">
        <v>142.80000000000001</v>
      </c>
      <c r="BD38" s="402">
        <v>149.11167</v>
      </c>
      <c r="BE38" s="402">
        <v>158.72166999999999</v>
      </c>
      <c r="BF38" s="402">
        <v>-15.921669999999978</v>
      </c>
      <c r="BG38" s="402">
        <v>145.1</v>
      </c>
      <c r="BH38" s="402">
        <v>149.11167</v>
      </c>
      <c r="BI38" s="402">
        <v>158.72166999999999</v>
      </c>
      <c r="BJ38" s="402">
        <v>-13.621669999999995</v>
      </c>
      <c r="BK38" s="402">
        <v>147.80000000000001</v>
      </c>
      <c r="BL38" s="402">
        <v>149.11167</v>
      </c>
      <c r="BM38" s="402">
        <v>158.72166999999999</v>
      </c>
      <c r="BN38" s="402">
        <v>-10.921669999999978</v>
      </c>
      <c r="BO38" s="402">
        <v>149.1</v>
      </c>
      <c r="BP38" s="402">
        <v>141</v>
      </c>
      <c r="BQ38" s="402">
        <v>141</v>
      </c>
      <c r="BR38" s="402">
        <v>8.0999999999999943</v>
      </c>
      <c r="BS38" s="402">
        <v>104.9</v>
      </c>
      <c r="BT38" s="402">
        <v>108.873</v>
      </c>
      <c r="BU38" s="402">
        <v>108.873</v>
      </c>
      <c r="BV38" s="402">
        <v>-3.972999999999999</v>
      </c>
      <c r="BW38" s="402">
        <v>54.6</v>
      </c>
      <c r="BX38" s="402">
        <v>111.8</v>
      </c>
      <c r="BY38" s="402">
        <v>98</v>
      </c>
      <c r="BZ38" s="402">
        <v>-43.4</v>
      </c>
      <c r="CA38" s="402">
        <v>73</v>
      </c>
      <c r="CB38" s="402">
        <v>73.019549999999995</v>
      </c>
      <c r="CC38" s="402">
        <v>73.019549999999995</v>
      </c>
      <c r="CD38" s="402">
        <v>-1.9549999999995293E-2</v>
      </c>
      <c r="CE38" s="402">
        <v>24.6</v>
      </c>
      <c r="CF38" s="402">
        <v>16.95936</v>
      </c>
      <c r="CG38" s="402">
        <v>16.95936</v>
      </c>
      <c r="CH38" s="402">
        <v>7.6406400000000012</v>
      </c>
      <c r="CI38" s="402">
        <v>86.128</v>
      </c>
      <c r="CJ38" s="402">
        <v>85</v>
      </c>
      <c r="CK38" s="402">
        <v>81.402600000000007</v>
      </c>
      <c r="CL38" s="402">
        <v>4.7253999999999934</v>
      </c>
      <c r="CM38" s="402">
        <v>105.125</v>
      </c>
      <c r="CN38" s="402">
        <v>98</v>
      </c>
      <c r="CO38" s="402">
        <v>98</v>
      </c>
      <c r="CP38" s="402">
        <v>7.125</v>
      </c>
      <c r="CQ38" s="402">
        <v>21.952999999999999</v>
      </c>
      <c r="CR38" s="402">
        <v>16</v>
      </c>
      <c r="CS38" s="402">
        <v>36.466239999999999</v>
      </c>
      <c r="CT38" s="402">
        <v>-14.51324</v>
      </c>
      <c r="CU38" s="402">
        <v>7.8</v>
      </c>
      <c r="CV38" s="402">
        <v>3.8533499999999998</v>
      </c>
      <c r="CW38" s="402">
        <v>3.8533499999999998</v>
      </c>
      <c r="CX38" s="402">
        <v>3.94665</v>
      </c>
      <c r="CY38" s="402"/>
      <c r="CZ38" s="402">
        <v>4.1034499999999996</v>
      </c>
      <c r="DA38" s="402">
        <v>4.1034499999999996</v>
      </c>
      <c r="DB38" s="402">
        <v>-4.1034499999999996</v>
      </c>
      <c r="DC38" s="402">
        <v>43.02</v>
      </c>
      <c r="DD38" s="402">
        <v>43.80059</v>
      </c>
      <c r="DE38" s="402">
        <v>43.80059</v>
      </c>
      <c r="DF38" s="402">
        <v>-0.78058999999999656</v>
      </c>
      <c r="DG38" s="402">
        <v>3.234</v>
      </c>
      <c r="DH38" s="402">
        <v>3.2822300000000002</v>
      </c>
      <c r="DI38" s="402">
        <v>3.2822300000000002</v>
      </c>
      <c r="DJ38" s="402">
        <v>-4.8230000000000217E-2</v>
      </c>
      <c r="DK38" s="402">
        <v>3.5139999999999998</v>
      </c>
      <c r="DL38" s="402">
        <v>3.0992700000000002</v>
      </c>
      <c r="DM38" s="402">
        <v>3.0992700000000002</v>
      </c>
      <c r="DN38" s="402">
        <v>0.4147299999999996</v>
      </c>
      <c r="DO38" s="402"/>
      <c r="DP38" s="402"/>
      <c r="DQ38" s="402"/>
      <c r="DR38" s="402">
        <v>0</v>
      </c>
      <c r="DS38" s="402"/>
      <c r="DT38" s="402"/>
      <c r="DU38" s="402"/>
      <c r="DV38" s="402">
        <v>0</v>
      </c>
      <c r="DW38" s="402"/>
      <c r="DX38" s="402"/>
      <c r="DY38" s="402"/>
      <c r="DZ38" s="402">
        <v>0</v>
      </c>
      <c r="EA38" s="402"/>
      <c r="EB38" s="402"/>
      <c r="EC38" s="402"/>
      <c r="ED38" s="402">
        <v>0</v>
      </c>
      <c r="EE38" s="402"/>
      <c r="EF38" s="402"/>
      <c r="EG38" s="402"/>
      <c r="EH38" s="402">
        <v>0</v>
      </c>
      <c r="EI38" s="402"/>
      <c r="EJ38" s="402"/>
      <c r="EK38" s="402"/>
      <c r="EL38" s="402">
        <v>0</v>
      </c>
      <c r="EM38" s="402">
        <v>61.2</v>
      </c>
      <c r="EN38" s="402">
        <v>40</v>
      </c>
      <c r="EO38" s="402">
        <v>85</v>
      </c>
      <c r="EP38" s="402">
        <v>-23.799999999999997</v>
      </c>
      <c r="EQ38" s="402"/>
      <c r="ER38" s="402"/>
      <c r="ES38" s="402"/>
      <c r="ET38" s="402">
        <v>0</v>
      </c>
      <c r="EU38" s="402">
        <v>60.2</v>
      </c>
      <c r="EV38" s="402">
        <v>59.98366</v>
      </c>
      <c r="EW38" s="402">
        <v>77.948049999999995</v>
      </c>
      <c r="EX38" s="402">
        <v>-17.748049999999992</v>
      </c>
      <c r="EY38" s="402">
        <v>212.4</v>
      </c>
      <c r="EZ38" s="402">
        <v>222.76279</v>
      </c>
      <c r="FA38" s="402">
        <v>204.24976000000001</v>
      </c>
      <c r="FB38" s="402">
        <v>8.1502399999999966</v>
      </c>
      <c r="FC38" s="402">
        <v>9.9</v>
      </c>
      <c r="FD38" s="402">
        <v>8</v>
      </c>
      <c r="FE38" s="402">
        <v>8</v>
      </c>
      <c r="FF38" s="402">
        <v>1.9000000000000004</v>
      </c>
      <c r="FG38" s="402">
        <v>4.5</v>
      </c>
      <c r="FH38" s="402">
        <v>4.5011900000000002</v>
      </c>
      <c r="FI38" s="402">
        <v>5.67</v>
      </c>
      <c r="FJ38" s="402">
        <v>-1.17</v>
      </c>
      <c r="FK38" s="402"/>
      <c r="FL38" s="402"/>
      <c r="FM38" s="402">
        <v>0</v>
      </c>
      <c r="FN38" s="402">
        <v>0</v>
      </c>
      <c r="FO38" s="402">
        <v>0</v>
      </c>
      <c r="FP38" s="402">
        <v>0</v>
      </c>
      <c r="FQ38" s="402">
        <v>0</v>
      </c>
      <c r="FR38" s="402">
        <v>0</v>
      </c>
      <c r="FS38" s="402">
        <v>102.9</v>
      </c>
      <c r="FT38" s="402">
        <v>110.41591</v>
      </c>
      <c r="FU38" s="402">
        <v>110.41591</v>
      </c>
      <c r="FV38" s="402">
        <v>-7.515909999999991</v>
      </c>
      <c r="FW38" s="402">
        <v>7.2</v>
      </c>
      <c r="FX38" s="402">
        <v>3.8466300000000002</v>
      </c>
      <c r="FY38" s="402">
        <v>3.8466300000000002</v>
      </c>
      <c r="FZ38" s="402">
        <v>3.35337</v>
      </c>
      <c r="GA38" s="402"/>
      <c r="GB38" s="402"/>
      <c r="GC38" s="402"/>
      <c r="GD38" s="402">
        <v>0</v>
      </c>
      <c r="GE38" s="402">
        <v>0</v>
      </c>
      <c r="GF38" s="402">
        <v>0</v>
      </c>
      <c r="GG38" s="402">
        <v>21.477250000000002</v>
      </c>
      <c r="GH38" s="402">
        <v>-21.477250000000002</v>
      </c>
      <c r="GI38" s="402">
        <v>92.7</v>
      </c>
      <c r="GJ38" s="402">
        <v>100</v>
      </c>
      <c r="GK38" s="402">
        <v>133.61748</v>
      </c>
      <c r="GL38" s="402">
        <v>-40.917479999999998</v>
      </c>
      <c r="GM38" s="402"/>
      <c r="GN38" s="402"/>
      <c r="GO38" s="402"/>
      <c r="GP38" s="402">
        <v>0</v>
      </c>
      <c r="GQ38" s="402"/>
      <c r="GR38" s="402"/>
      <c r="GS38" s="402"/>
      <c r="GT38" s="402">
        <v>0</v>
      </c>
      <c r="GU38" s="402"/>
      <c r="GV38" s="402"/>
      <c r="GW38" s="402"/>
      <c r="GX38" s="402">
        <v>0</v>
      </c>
      <c r="GY38" s="402"/>
      <c r="GZ38" s="402"/>
      <c r="HA38" s="402"/>
      <c r="HB38" s="402">
        <v>0</v>
      </c>
      <c r="HC38" s="402"/>
      <c r="HD38" s="402"/>
      <c r="HE38" s="402"/>
      <c r="HF38" s="402">
        <v>0</v>
      </c>
      <c r="HG38" s="402">
        <v>165.1</v>
      </c>
      <c r="HH38" s="402">
        <v>175.05538000000001</v>
      </c>
      <c r="HI38" s="402">
        <v>175.05538000000001</v>
      </c>
      <c r="HJ38" s="402">
        <v>-9.9553800000000194</v>
      </c>
      <c r="HK38" s="402">
        <v>163.9</v>
      </c>
      <c r="HL38" s="402">
        <v>175.05538000000001</v>
      </c>
      <c r="HM38" s="402">
        <v>175.05538000000001</v>
      </c>
      <c r="HN38" s="402">
        <v>-11.155380000000008</v>
      </c>
      <c r="HO38" s="402">
        <v>183.7</v>
      </c>
      <c r="HP38" s="402">
        <v>175.05538000000001</v>
      </c>
      <c r="HQ38" s="402">
        <v>175.05538000000001</v>
      </c>
      <c r="HR38" s="402">
        <v>8.6446199999999749</v>
      </c>
      <c r="HS38" s="402"/>
      <c r="HT38" s="402"/>
      <c r="HU38" s="402"/>
      <c r="HV38" s="402">
        <v>0</v>
      </c>
      <c r="HW38" s="402"/>
      <c r="HX38" s="402"/>
      <c r="HY38" s="402"/>
      <c r="HZ38" s="402">
        <v>0</v>
      </c>
      <c r="IA38" s="402"/>
      <c r="IB38" s="402"/>
      <c r="IC38" s="402"/>
      <c r="ID38" s="402">
        <v>0</v>
      </c>
      <c r="IE38" s="402">
        <v>260.39999999999998</v>
      </c>
      <c r="IF38" s="402">
        <v>262.58307000000002</v>
      </c>
      <c r="IG38" s="402">
        <v>262.58307000000002</v>
      </c>
      <c r="IH38" s="402">
        <v>-2.1830700000000434</v>
      </c>
      <c r="II38" s="402">
        <v>73.099999999999994</v>
      </c>
      <c r="IJ38" s="402">
        <v>69.971130000000002</v>
      </c>
      <c r="IK38" s="402">
        <v>69.971130000000002</v>
      </c>
      <c r="IL38" s="402">
        <v>3.128869999999992</v>
      </c>
      <c r="IM38" s="402">
        <v>35.1</v>
      </c>
      <c r="IN38" s="402">
        <v>34.985570000000003</v>
      </c>
      <c r="IO38" s="402">
        <v>34.985570000000003</v>
      </c>
      <c r="IP38" s="402">
        <v>0.1144299999999987</v>
      </c>
      <c r="IQ38" s="402">
        <v>38.4</v>
      </c>
      <c r="IR38" s="402">
        <v>37.941000000000003</v>
      </c>
      <c r="IS38" s="402">
        <v>37.941000000000003</v>
      </c>
      <c r="IT38" s="402">
        <v>0.45899999999999608</v>
      </c>
      <c r="IU38" s="402">
        <v>60.2</v>
      </c>
      <c r="IV38" s="402">
        <v>70.69</v>
      </c>
      <c r="IW38" s="402">
        <v>70.69</v>
      </c>
      <c r="IX38" s="402">
        <v>-10.489999999999995</v>
      </c>
      <c r="IY38" s="402">
        <v>28.7</v>
      </c>
      <c r="IZ38" s="402">
        <v>59.77</v>
      </c>
      <c r="JA38" s="402">
        <v>59.77</v>
      </c>
      <c r="JB38" s="402">
        <v>-31.070000000000004</v>
      </c>
      <c r="JC38" s="402">
        <v>9.9</v>
      </c>
      <c r="JD38" s="402">
        <v>11.72</v>
      </c>
      <c r="JE38" s="402">
        <v>11.72</v>
      </c>
      <c r="JF38" s="402">
        <v>-1.8200000000000003</v>
      </c>
      <c r="JG38" s="402">
        <v>5.7</v>
      </c>
      <c r="JH38" s="402">
        <v>3.37</v>
      </c>
      <c r="JI38" s="402">
        <v>3.37</v>
      </c>
      <c r="JJ38" s="402">
        <v>2.33</v>
      </c>
      <c r="JK38" s="402">
        <v>6.8</v>
      </c>
      <c r="JL38" s="402">
        <v>6.8787000000000003</v>
      </c>
      <c r="JM38" s="402">
        <v>6.8787000000000003</v>
      </c>
      <c r="JN38" s="402">
        <v>-7.8700000000000436E-2</v>
      </c>
      <c r="JO38" s="402">
        <v>12.2</v>
      </c>
      <c r="JP38" s="402">
        <v>15.021509999999999</v>
      </c>
      <c r="JQ38" s="402">
        <v>9.1655700000000007</v>
      </c>
      <c r="JR38" s="402">
        <v>3.0344299999999986</v>
      </c>
      <c r="JS38" s="402">
        <v>60.4</v>
      </c>
      <c r="JT38" s="402">
        <v>47.619129999999998</v>
      </c>
      <c r="JU38" s="402">
        <v>61.721380000000003</v>
      </c>
      <c r="JV38" s="402">
        <v>-1.3213800000000049</v>
      </c>
      <c r="JW38" s="402"/>
      <c r="JX38" s="402"/>
      <c r="JY38" s="402"/>
      <c r="JZ38" s="402">
        <v>0</v>
      </c>
      <c r="KA38" s="402"/>
      <c r="KB38" s="402"/>
      <c r="KC38" s="402"/>
      <c r="KD38" s="402">
        <v>0</v>
      </c>
      <c r="KE38" s="402"/>
      <c r="KF38" s="402"/>
      <c r="KG38" s="402"/>
      <c r="KH38" s="402">
        <v>0</v>
      </c>
      <c r="KI38" s="402"/>
      <c r="KJ38" s="402"/>
      <c r="KK38" s="402"/>
      <c r="KL38" s="402">
        <v>0</v>
      </c>
      <c r="KM38" s="402">
        <v>50.2</v>
      </c>
      <c r="KN38" s="402">
        <v>46.113430000000001</v>
      </c>
      <c r="KO38" s="402">
        <v>47.632680000000001</v>
      </c>
      <c r="KP38" s="402">
        <v>2.5673200000000023</v>
      </c>
      <c r="KQ38" s="402"/>
      <c r="KR38" s="402"/>
      <c r="KS38" s="402"/>
      <c r="KT38" s="402">
        <v>0</v>
      </c>
      <c r="KU38" s="402">
        <v>176.7</v>
      </c>
      <c r="KV38" s="402">
        <v>194.44479000000001</v>
      </c>
      <c r="KW38" s="402">
        <v>194.44479000000001</v>
      </c>
      <c r="KX38" s="402">
        <v>-17.744790000000023</v>
      </c>
      <c r="KY38" s="402">
        <v>193.6</v>
      </c>
      <c r="KZ38" s="402">
        <v>194.44479000000001</v>
      </c>
      <c r="LA38" s="402">
        <v>194.44479000000001</v>
      </c>
      <c r="LB38" s="402">
        <v>-0.84479000000001747</v>
      </c>
      <c r="LC38" s="402">
        <v>197.4</v>
      </c>
      <c r="LD38" s="402">
        <v>194.44479000000001</v>
      </c>
      <c r="LE38" s="402">
        <v>194.44479000000001</v>
      </c>
      <c r="LF38" s="402">
        <v>2.9552099999999939</v>
      </c>
      <c r="LG38" s="402">
        <v>288.3</v>
      </c>
      <c r="LH38" s="402">
        <v>291.66717999999997</v>
      </c>
      <c r="LI38" s="402">
        <v>291.66717999999997</v>
      </c>
      <c r="LJ38" s="402">
        <v>-3.3671799999999621</v>
      </c>
      <c r="LK38" s="402">
        <v>200.1</v>
      </c>
      <c r="LL38" s="402">
        <v>209.70738</v>
      </c>
      <c r="LM38" s="402">
        <v>209.70738</v>
      </c>
      <c r="LN38" s="402">
        <v>-9.6073800000000062</v>
      </c>
      <c r="LO38" s="402">
        <v>105.2</v>
      </c>
      <c r="LP38" s="402">
        <v>104.85369</v>
      </c>
      <c r="LQ38" s="402">
        <v>104.85369</v>
      </c>
      <c r="LR38" s="402">
        <v>0.34631000000000256</v>
      </c>
      <c r="LS38" s="402">
        <v>167.8</v>
      </c>
      <c r="LT38" s="402">
        <v>183.25349</v>
      </c>
      <c r="LU38" s="402">
        <v>103.34814</v>
      </c>
      <c r="LV38" s="402">
        <v>64.451860000000011</v>
      </c>
      <c r="LW38" s="402">
        <v>3.5</v>
      </c>
      <c r="LX38" s="402">
        <v>3.2402199999999999</v>
      </c>
      <c r="LY38" s="402">
        <v>3.2402199999999999</v>
      </c>
      <c r="LZ38" s="402">
        <v>0.25978000000000012</v>
      </c>
      <c r="MA38" s="402">
        <v>185.8</v>
      </c>
      <c r="MB38" s="402">
        <v>170</v>
      </c>
      <c r="MC38" s="402">
        <v>185.73103</v>
      </c>
      <c r="MD38" s="402">
        <v>6.8970000000007303E-2</v>
      </c>
      <c r="ME38" s="402">
        <v>185.8</v>
      </c>
      <c r="MF38" s="402">
        <v>170</v>
      </c>
      <c r="MG38" s="402">
        <v>185.73103</v>
      </c>
      <c r="MH38" s="402">
        <v>6.8970000000007303E-2</v>
      </c>
      <c r="MI38" s="402">
        <v>187</v>
      </c>
      <c r="MJ38" s="402">
        <v>217.19309000000001</v>
      </c>
      <c r="MK38" s="402">
        <v>185.73103</v>
      </c>
      <c r="ML38" s="402">
        <v>1.2689699999999959</v>
      </c>
      <c r="MM38" s="402">
        <v>137.19999999999999</v>
      </c>
      <c r="MN38" s="402">
        <v>143.97818000000001</v>
      </c>
      <c r="MO38" s="402">
        <v>189.51328000000001</v>
      </c>
      <c r="MP38" s="402">
        <v>-52.31328000000002</v>
      </c>
      <c r="MQ38" s="402">
        <v>80.5</v>
      </c>
      <c r="MR38" s="402">
        <v>71.989090000000004</v>
      </c>
      <c r="MS38" s="402">
        <v>94.756640000000004</v>
      </c>
      <c r="MT38" s="402">
        <v>-14.256640000000004</v>
      </c>
      <c r="MU38" s="402"/>
      <c r="MV38" s="402"/>
      <c r="MW38" s="402"/>
      <c r="MX38" s="402">
        <v>0</v>
      </c>
      <c r="MY38" s="402"/>
      <c r="MZ38" s="402"/>
      <c r="NA38" s="402"/>
      <c r="NB38" s="402">
        <v>0</v>
      </c>
      <c r="NC38" s="402"/>
      <c r="ND38" s="402"/>
      <c r="NE38" s="402"/>
      <c r="NF38" s="402">
        <v>0</v>
      </c>
      <c r="NG38" s="402"/>
      <c r="NH38" s="402"/>
      <c r="NI38" s="402"/>
      <c r="NJ38" s="402">
        <v>0</v>
      </c>
      <c r="NK38" s="402"/>
      <c r="NL38" s="402"/>
      <c r="NM38" s="402"/>
      <c r="NN38" s="402">
        <v>0</v>
      </c>
      <c r="NO38" s="402"/>
      <c r="NP38" s="402"/>
      <c r="NQ38" s="402"/>
      <c r="NR38" s="402">
        <v>0</v>
      </c>
      <c r="NS38" s="402"/>
      <c r="NT38" s="402"/>
      <c r="NU38" s="402"/>
      <c r="NV38" s="402">
        <v>0</v>
      </c>
      <c r="NW38" s="402">
        <v>28.2</v>
      </c>
      <c r="NX38" s="402">
        <v>37.348030000000001</v>
      </c>
      <c r="NY38" s="402">
        <v>57.723230000000001</v>
      </c>
      <c r="NZ38" s="402">
        <v>-29.523230000000002</v>
      </c>
      <c r="OA38" s="402">
        <v>77.2</v>
      </c>
      <c r="OB38" s="402">
        <v>62.656440000000003</v>
      </c>
      <c r="OC38" s="402">
        <v>85.482579999999999</v>
      </c>
      <c r="OD38" s="402">
        <v>-8.2825799999999958</v>
      </c>
      <c r="OE38" s="402">
        <v>15.8</v>
      </c>
      <c r="OF38" s="402">
        <v>15.56043</v>
      </c>
      <c r="OG38" s="402">
        <v>15.91408</v>
      </c>
      <c r="OH38" s="402">
        <v>-0.11407999999999952</v>
      </c>
      <c r="OI38" s="402">
        <v>56.8</v>
      </c>
      <c r="OJ38" s="402">
        <v>60.427019999999999</v>
      </c>
      <c r="OK38" s="402">
        <v>60.427019999999999</v>
      </c>
      <c r="OL38" s="402">
        <v>-3.6270200000000017</v>
      </c>
      <c r="OM38" s="402">
        <v>6.5</v>
      </c>
      <c r="ON38" s="402">
        <v>6.39</v>
      </c>
      <c r="OO38" s="402">
        <v>6.39</v>
      </c>
      <c r="OP38" s="402">
        <v>0.11000000000000032</v>
      </c>
      <c r="OQ38" s="402">
        <v>378.5</v>
      </c>
      <c r="OR38" s="402">
        <v>191.44262000000001</v>
      </c>
      <c r="OS38" s="402"/>
      <c r="OT38" s="402">
        <v>378.5</v>
      </c>
      <c r="OU38" s="402"/>
      <c r="OV38" s="402"/>
      <c r="OW38" s="402"/>
      <c r="OX38" s="402">
        <v>0</v>
      </c>
      <c r="OY38" s="402"/>
      <c r="OZ38" s="402"/>
      <c r="PA38" s="402"/>
      <c r="PB38" s="402">
        <v>0</v>
      </c>
      <c r="PC38" s="402">
        <v>28.2</v>
      </c>
      <c r="PD38" s="402">
        <v>30</v>
      </c>
      <c r="PE38" s="402">
        <v>30</v>
      </c>
      <c r="PF38" s="402">
        <v>-1.8000000000000007</v>
      </c>
      <c r="PG38" s="402"/>
      <c r="PH38" s="402"/>
      <c r="PI38" s="402"/>
      <c r="PJ38" s="402">
        <v>0</v>
      </c>
      <c r="PK38" s="402">
        <v>16.100000000000001</v>
      </c>
      <c r="PL38" s="402">
        <v>13</v>
      </c>
      <c r="PM38" s="402">
        <v>13</v>
      </c>
      <c r="PN38" s="402">
        <v>3.1000000000000014</v>
      </c>
      <c r="PO38" s="402">
        <v>12.7</v>
      </c>
      <c r="PP38" s="402">
        <v>15</v>
      </c>
      <c r="PQ38" s="402">
        <v>15</v>
      </c>
      <c r="PR38" s="402">
        <v>-2.3000000000000007</v>
      </c>
      <c r="PS38" s="402">
        <v>2.8</v>
      </c>
      <c r="PT38" s="402">
        <v>2.7989999999999999</v>
      </c>
      <c r="PU38" s="402">
        <v>2.7989999999999999</v>
      </c>
      <c r="PV38" s="402">
        <v>9.9999999999988987E-4</v>
      </c>
      <c r="PW38" s="402">
        <v>1.3</v>
      </c>
      <c r="PX38" s="402">
        <v>1.4</v>
      </c>
      <c r="PY38" s="402">
        <v>1.4</v>
      </c>
      <c r="PZ38" s="402">
        <v>-9.9999999999999867E-2</v>
      </c>
      <c r="QA38" s="402">
        <v>1.1000000000000001</v>
      </c>
      <c r="QB38" s="402">
        <v>1.2</v>
      </c>
      <c r="QC38" s="402">
        <v>1.2</v>
      </c>
      <c r="QD38" s="402">
        <v>-9.9999999999999867E-2</v>
      </c>
      <c r="QE38" s="402">
        <v>2</v>
      </c>
      <c r="QF38" s="402">
        <v>2.2000000000000002</v>
      </c>
      <c r="QG38" s="402">
        <v>2.2000000000000002</v>
      </c>
      <c r="QH38" s="402">
        <v>-0.20000000000000018</v>
      </c>
      <c r="QI38" s="402">
        <v>6.8</v>
      </c>
      <c r="QJ38" s="402">
        <v>7.2</v>
      </c>
      <c r="QK38" s="402">
        <v>7.2</v>
      </c>
      <c r="QL38" s="402">
        <v>-0.40000000000000036</v>
      </c>
      <c r="QM38" s="402">
        <v>11</v>
      </c>
      <c r="QN38" s="402">
        <v>11.143700000000001</v>
      </c>
      <c r="QO38" s="402">
        <v>11.143700000000001</v>
      </c>
      <c r="QP38" s="402">
        <v>-0.14370000000000083</v>
      </c>
      <c r="QQ38" s="402">
        <v>7.4</v>
      </c>
      <c r="QR38" s="402">
        <v>8</v>
      </c>
      <c r="QS38" s="402">
        <v>8</v>
      </c>
      <c r="QT38" s="402">
        <v>-0.59999999999999964</v>
      </c>
      <c r="QU38" s="402">
        <v>10.3</v>
      </c>
      <c r="QV38" s="402">
        <v>10.752689999999999</v>
      </c>
      <c r="QW38" s="402">
        <v>10.752689999999999</v>
      </c>
      <c r="QX38" s="402">
        <v>-0.4526899999999987</v>
      </c>
      <c r="QY38" s="402">
        <v>6</v>
      </c>
      <c r="QZ38" s="402">
        <v>6.4</v>
      </c>
      <c r="RA38" s="402">
        <v>6.4</v>
      </c>
      <c r="RB38" s="402">
        <v>-0.40000000000000036</v>
      </c>
      <c r="RC38" s="402">
        <v>18.100000000000001</v>
      </c>
      <c r="RD38" s="402">
        <v>16.617789999999999</v>
      </c>
      <c r="RE38" s="402">
        <v>16.617789999999999</v>
      </c>
      <c r="RF38" s="402">
        <v>1.482210000000002</v>
      </c>
      <c r="RG38" s="402">
        <v>3.6</v>
      </c>
      <c r="RH38" s="402">
        <v>3.6</v>
      </c>
      <c r="RI38" s="402">
        <v>3.6</v>
      </c>
      <c r="RJ38" s="402">
        <v>0</v>
      </c>
      <c r="RK38" s="402">
        <v>5.8</v>
      </c>
      <c r="RL38" s="402">
        <v>6</v>
      </c>
      <c r="RM38" s="402">
        <v>6</v>
      </c>
      <c r="RN38" s="402">
        <v>-0.20000000000000018</v>
      </c>
      <c r="RO38" s="402">
        <v>3</v>
      </c>
      <c r="RP38" s="402">
        <v>2.8</v>
      </c>
      <c r="RQ38" s="402">
        <v>2.8</v>
      </c>
      <c r="RR38" s="402">
        <v>0.20000000000000018</v>
      </c>
      <c r="RS38" s="402">
        <v>1.3</v>
      </c>
      <c r="RT38" s="402">
        <v>1.5</v>
      </c>
      <c r="RU38" s="402">
        <v>1.5</v>
      </c>
      <c r="RV38" s="402">
        <v>-0.19999999999999996</v>
      </c>
      <c r="RW38" s="402">
        <v>4.4000000000000004</v>
      </c>
      <c r="RX38" s="402">
        <v>5.6</v>
      </c>
      <c r="RY38" s="402">
        <v>5.6</v>
      </c>
      <c r="RZ38" s="402">
        <v>-1.1999999999999993</v>
      </c>
      <c r="SA38" s="402">
        <v>3.8</v>
      </c>
      <c r="SB38" s="402">
        <v>5</v>
      </c>
      <c r="SC38" s="402">
        <v>5</v>
      </c>
      <c r="SD38" s="402">
        <v>-1.2000000000000002</v>
      </c>
      <c r="SE38" s="402">
        <v>5</v>
      </c>
      <c r="SF38" s="402">
        <v>5.5</v>
      </c>
      <c r="SG38" s="402">
        <v>5.5</v>
      </c>
      <c r="SH38" s="402">
        <v>-0.5</v>
      </c>
      <c r="SI38" s="402">
        <v>5</v>
      </c>
      <c r="SJ38" s="402">
        <v>5.7</v>
      </c>
      <c r="SK38" s="402">
        <v>5.7</v>
      </c>
      <c r="SL38" s="402">
        <v>-0.70000000000000018</v>
      </c>
      <c r="SM38" s="402">
        <v>3.5</v>
      </c>
      <c r="SN38" s="402">
        <v>3.5</v>
      </c>
      <c r="SO38" s="402">
        <v>3.5</v>
      </c>
      <c r="SP38" s="402">
        <v>0</v>
      </c>
      <c r="SQ38" s="402">
        <v>2.5</v>
      </c>
      <c r="SR38" s="402">
        <v>2.5</v>
      </c>
      <c r="SS38" s="402">
        <v>2.5</v>
      </c>
      <c r="ST38" s="402">
        <v>0</v>
      </c>
      <c r="SU38" s="402">
        <v>9.9</v>
      </c>
      <c r="SV38" s="402">
        <v>10</v>
      </c>
      <c r="SW38" s="402">
        <v>10</v>
      </c>
      <c r="SX38" s="402">
        <v>-9.9999999999999645E-2</v>
      </c>
      <c r="SY38" s="402">
        <v>19.7</v>
      </c>
      <c r="SZ38" s="402">
        <v>12.218959999999999</v>
      </c>
      <c r="TA38" s="402">
        <v>12.218959999999999</v>
      </c>
      <c r="TB38" s="402">
        <v>7.4810400000000001</v>
      </c>
      <c r="TC38" s="402">
        <v>16.899999999999999</v>
      </c>
      <c r="TD38" s="402">
        <v>16.813289999999999</v>
      </c>
      <c r="TE38" s="402">
        <v>16.813289999999999</v>
      </c>
      <c r="TF38" s="402">
        <v>8.6710000000000065E-2</v>
      </c>
      <c r="TG38" s="402">
        <v>20.7</v>
      </c>
      <c r="TH38" s="402">
        <v>19.550339999999998</v>
      </c>
      <c r="TI38" s="402">
        <v>19.550339999999998</v>
      </c>
      <c r="TJ38" s="402">
        <v>1.1496600000000008</v>
      </c>
      <c r="TK38" s="402">
        <v>38.6</v>
      </c>
      <c r="TL38" s="402">
        <v>37.57996</v>
      </c>
      <c r="TM38" s="402">
        <v>37.57996</v>
      </c>
      <c r="TN38" s="402">
        <v>1.0200400000000016</v>
      </c>
      <c r="TO38" s="402">
        <v>20.399999999999999</v>
      </c>
      <c r="TP38" s="402">
        <v>14.592090000000001</v>
      </c>
      <c r="TQ38" s="402">
        <v>19.908080000000002</v>
      </c>
      <c r="TR38" s="402">
        <v>0.4919199999999968</v>
      </c>
      <c r="TS38" s="402">
        <v>8.84</v>
      </c>
      <c r="TT38" s="402">
        <v>8.33</v>
      </c>
      <c r="TU38" s="402">
        <v>8.33</v>
      </c>
      <c r="TV38" s="402">
        <v>0.50999999999999979</v>
      </c>
      <c r="TW38" s="402">
        <v>7.1</v>
      </c>
      <c r="TX38" s="402">
        <v>9.6</v>
      </c>
      <c r="TY38" s="402">
        <v>9.6</v>
      </c>
      <c r="TZ38" s="402">
        <v>-2.5</v>
      </c>
      <c r="UA38" s="402">
        <v>14</v>
      </c>
      <c r="UB38" s="402">
        <v>10.752689999999999</v>
      </c>
      <c r="UC38" s="402">
        <v>10.752689999999999</v>
      </c>
      <c r="UD38" s="402">
        <v>3.2473100000000006</v>
      </c>
      <c r="UE38" s="402">
        <v>14</v>
      </c>
      <c r="UF38" s="402">
        <v>15.640269999999999</v>
      </c>
      <c r="UG38" s="402">
        <v>15.640269999999999</v>
      </c>
      <c r="UH38" s="402">
        <v>-1.6402699999999992</v>
      </c>
      <c r="UI38" s="402">
        <v>4</v>
      </c>
      <c r="UJ38" s="402">
        <v>7</v>
      </c>
      <c r="UK38" s="402">
        <v>7</v>
      </c>
      <c r="UL38" s="402">
        <v>-3</v>
      </c>
      <c r="UM38" s="402">
        <v>10</v>
      </c>
      <c r="UN38" s="402">
        <v>9</v>
      </c>
      <c r="UO38" s="402">
        <v>9</v>
      </c>
      <c r="UP38" s="402">
        <v>1</v>
      </c>
      <c r="UQ38" s="402">
        <v>0.5</v>
      </c>
      <c r="UR38" s="402">
        <v>0.54</v>
      </c>
      <c r="US38" s="402">
        <v>0.54</v>
      </c>
      <c r="UT38" s="402">
        <v>-4.0000000000000036E-2</v>
      </c>
      <c r="UU38" s="402">
        <v>0.9</v>
      </c>
      <c r="UV38" s="402">
        <v>1.05</v>
      </c>
      <c r="UW38" s="402">
        <v>1.05</v>
      </c>
      <c r="UX38" s="402">
        <v>-0.15000000000000002</v>
      </c>
      <c r="UY38" s="402">
        <v>16.8</v>
      </c>
      <c r="UZ38" s="402">
        <v>17.672000000000001</v>
      </c>
      <c r="VA38" s="402">
        <v>17.672000000000001</v>
      </c>
      <c r="VB38" s="402">
        <v>-0.87199999999999989</v>
      </c>
      <c r="VC38" s="402">
        <v>16.5</v>
      </c>
      <c r="VD38" s="402">
        <v>15.788</v>
      </c>
      <c r="VE38" s="402">
        <v>15.788</v>
      </c>
      <c r="VF38" s="402">
        <v>0.71199999999999974</v>
      </c>
      <c r="VG38" s="402">
        <v>19.100000000000001</v>
      </c>
      <c r="VH38" s="402">
        <v>19.95</v>
      </c>
      <c r="VI38" s="402">
        <v>19.95</v>
      </c>
      <c r="VJ38" s="402">
        <v>-0.84999999999999787</v>
      </c>
      <c r="VK38" s="402">
        <v>19.100000000000001</v>
      </c>
      <c r="VL38" s="402">
        <v>18.672999999999998</v>
      </c>
      <c r="VM38" s="402">
        <v>18.672999999999998</v>
      </c>
      <c r="VN38" s="402">
        <v>0.42700000000000315</v>
      </c>
      <c r="VO38" s="402">
        <v>15.6</v>
      </c>
      <c r="VP38" s="402">
        <v>14.677</v>
      </c>
      <c r="VQ38" s="402">
        <v>14.677</v>
      </c>
      <c r="VR38" s="402">
        <v>0.92300000000000004</v>
      </c>
      <c r="VS38" s="402">
        <v>0.8</v>
      </c>
      <c r="VT38" s="402">
        <v>1.1599999999999999</v>
      </c>
      <c r="VU38" s="402">
        <v>1.1599999999999999</v>
      </c>
      <c r="VV38" s="402">
        <v>-0.35999999999999988</v>
      </c>
      <c r="VW38" s="402">
        <v>18.3</v>
      </c>
      <c r="VX38" s="402">
        <v>18.27</v>
      </c>
      <c r="VY38" s="402">
        <v>18.27</v>
      </c>
      <c r="VZ38" s="402">
        <v>3.0000000000001137E-2</v>
      </c>
      <c r="WA38" s="402">
        <v>75.3</v>
      </c>
      <c r="WB38" s="402">
        <v>81.58</v>
      </c>
      <c r="WC38" s="402">
        <v>64.599999999999994</v>
      </c>
      <c r="WD38" s="402">
        <v>10.700000000000003</v>
      </c>
      <c r="WE38" s="402">
        <v>15.2</v>
      </c>
      <c r="WF38" s="402"/>
      <c r="WG38" s="402">
        <v>14.904999999999999</v>
      </c>
      <c r="WH38" s="402">
        <v>0.29499999999999993</v>
      </c>
      <c r="WI38" s="402">
        <v>17.399999999999999</v>
      </c>
      <c r="WJ38" s="402"/>
      <c r="WK38" s="402">
        <v>16.155999999999999</v>
      </c>
      <c r="WL38" s="402">
        <v>1.2439999999999998</v>
      </c>
      <c r="WM38" s="402">
        <v>29.5</v>
      </c>
      <c r="WN38" s="402">
        <v>27.114000000000001</v>
      </c>
      <c r="WO38" s="402">
        <v>27.114000000000001</v>
      </c>
      <c r="WP38" s="402">
        <v>2.3859999999999992</v>
      </c>
      <c r="WQ38" s="402">
        <v>32.6</v>
      </c>
      <c r="WR38" s="402"/>
      <c r="WS38" s="402">
        <v>71.48</v>
      </c>
      <c r="WT38" s="402">
        <v>-38.880000000000003</v>
      </c>
      <c r="XB38" s="406">
        <v>0.5625</v>
      </c>
      <c r="XC38" s="402">
        <v>7277.4139999999998</v>
      </c>
      <c r="XD38" s="402">
        <v>7247.4979399999993</v>
      </c>
      <c r="XE38" s="402">
        <v>29.916060000000471</v>
      </c>
      <c r="XF38" s="402">
        <v>7277.4140000000016</v>
      </c>
      <c r="XG38" s="402">
        <v>7247.4979399999993</v>
      </c>
      <c r="XH38" s="402">
        <v>29.91606000000229</v>
      </c>
      <c r="XI38" s="379">
        <f t="shared" si="0"/>
        <v>0.5625</v>
      </c>
    </row>
    <row r="39" spans="2:633" ht="15" customHeight="1" x14ac:dyDescent="0.2">
      <c r="B39" s="71">
        <v>0.58333333333333337</v>
      </c>
      <c r="C39" s="402">
        <v>595.9</v>
      </c>
      <c r="D39" s="402">
        <v>606.06573000000003</v>
      </c>
      <c r="E39" s="402">
        <v>597.79747999999995</v>
      </c>
      <c r="F39" s="402">
        <v>-1.8974799999999732</v>
      </c>
      <c r="G39" s="402">
        <v>202</v>
      </c>
      <c r="H39" s="402">
        <v>193.12809999999999</v>
      </c>
      <c r="I39" s="402">
        <v>190.49334999999999</v>
      </c>
      <c r="J39" s="402">
        <v>11.506650000000008</v>
      </c>
      <c r="K39" s="402"/>
      <c r="L39" s="402"/>
      <c r="M39" s="402"/>
      <c r="N39" s="402">
        <v>0</v>
      </c>
      <c r="O39" s="402">
        <v>123.5</v>
      </c>
      <c r="P39" s="402">
        <v>139.80919</v>
      </c>
      <c r="Q39" s="402">
        <v>122.49099</v>
      </c>
      <c r="R39" s="402">
        <v>1.0090100000000035</v>
      </c>
      <c r="S39" s="402">
        <v>80.400000000000006</v>
      </c>
      <c r="T39" s="402">
        <v>80.852459999999994</v>
      </c>
      <c r="U39" s="402">
        <v>75.825850000000003</v>
      </c>
      <c r="V39" s="402">
        <v>4.574150000000003</v>
      </c>
      <c r="W39" s="402">
        <v>60.1</v>
      </c>
      <c r="X39" s="402">
        <v>65.984009999999998</v>
      </c>
      <c r="Y39" s="402">
        <v>65.984009999999998</v>
      </c>
      <c r="Z39" s="402">
        <v>-5.8840099999999964</v>
      </c>
      <c r="AA39" s="402">
        <v>65.599999999999994</v>
      </c>
      <c r="AB39" s="402">
        <v>67.593350000000001</v>
      </c>
      <c r="AC39" s="402">
        <v>67.593350000000001</v>
      </c>
      <c r="AD39" s="402">
        <v>-1.9933500000000066</v>
      </c>
      <c r="AE39" s="402">
        <v>30.6</v>
      </c>
      <c r="AF39" s="402">
        <v>27.4939</v>
      </c>
      <c r="AG39" s="402">
        <v>27.49391</v>
      </c>
      <c r="AH39" s="402">
        <v>3.1060900000000018</v>
      </c>
      <c r="AI39" s="402">
        <v>0.6</v>
      </c>
      <c r="AJ39" s="402">
        <v>0.6</v>
      </c>
      <c r="AK39" s="402">
        <v>0.6</v>
      </c>
      <c r="AL39" s="402">
        <v>0</v>
      </c>
      <c r="AM39" s="402"/>
      <c r="AN39" s="402"/>
      <c r="AO39" s="402"/>
      <c r="AP39" s="402">
        <v>0</v>
      </c>
      <c r="AQ39" s="402"/>
      <c r="AR39" s="402"/>
      <c r="AS39" s="402">
        <v>186.89757</v>
      </c>
      <c r="AT39" s="402">
        <v>-186.89757</v>
      </c>
      <c r="AU39" s="402"/>
      <c r="AV39" s="402"/>
      <c r="AW39" s="402"/>
      <c r="AX39" s="402">
        <v>0</v>
      </c>
      <c r="AY39" s="402"/>
      <c r="AZ39" s="402"/>
      <c r="BA39" s="402"/>
      <c r="BB39" s="402">
        <v>0</v>
      </c>
      <c r="BC39" s="402">
        <v>141.6</v>
      </c>
      <c r="BD39" s="402">
        <v>149.11167</v>
      </c>
      <c r="BE39" s="402">
        <v>158.72166999999999</v>
      </c>
      <c r="BF39" s="402">
        <v>-17.121669999999995</v>
      </c>
      <c r="BG39" s="402">
        <v>144.19999999999999</v>
      </c>
      <c r="BH39" s="402">
        <v>149.11167</v>
      </c>
      <c r="BI39" s="402">
        <v>158.72166999999999</v>
      </c>
      <c r="BJ39" s="402">
        <v>-14.52167</v>
      </c>
      <c r="BK39" s="402">
        <v>147.30000000000001</v>
      </c>
      <c r="BL39" s="402">
        <v>149.11167</v>
      </c>
      <c r="BM39" s="402">
        <v>158.72166999999999</v>
      </c>
      <c r="BN39" s="402">
        <v>-11.421669999999978</v>
      </c>
      <c r="BO39" s="402">
        <v>148.80000000000001</v>
      </c>
      <c r="BP39" s="402">
        <v>139</v>
      </c>
      <c r="BQ39" s="402">
        <v>139</v>
      </c>
      <c r="BR39" s="402">
        <v>9.8000000000000114</v>
      </c>
      <c r="BS39" s="402">
        <v>104.1</v>
      </c>
      <c r="BT39" s="402">
        <v>107.56399999999999</v>
      </c>
      <c r="BU39" s="402">
        <v>107.56399999999999</v>
      </c>
      <c r="BV39" s="402">
        <v>-3.4639999999999986</v>
      </c>
      <c r="BW39" s="402">
        <v>75.2</v>
      </c>
      <c r="BX39" s="402">
        <v>117.7</v>
      </c>
      <c r="BY39" s="402">
        <v>110</v>
      </c>
      <c r="BZ39" s="402">
        <v>-34.799999999999997</v>
      </c>
      <c r="CA39" s="402">
        <v>72.7</v>
      </c>
      <c r="CB39" s="402">
        <v>73.019549999999995</v>
      </c>
      <c r="CC39" s="402">
        <v>73.019549999999995</v>
      </c>
      <c r="CD39" s="402">
        <v>-0.31954999999999245</v>
      </c>
      <c r="CE39" s="402">
        <v>21.5</v>
      </c>
      <c r="CF39" s="402">
        <v>16.95936</v>
      </c>
      <c r="CG39" s="402">
        <v>16.95936</v>
      </c>
      <c r="CH39" s="402">
        <v>4.5406399999999998</v>
      </c>
      <c r="CI39" s="402">
        <v>85.481999999999999</v>
      </c>
      <c r="CJ39" s="402">
        <v>85</v>
      </c>
      <c r="CK39" s="402">
        <v>77.71266</v>
      </c>
      <c r="CL39" s="402">
        <v>7.7693399999999997</v>
      </c>
      <c r="CM39" s="402">
        <v>104.88800000000001</v>
      </c>
      <c r="CN39" s="402">
        <v>98</v>
      </c>
      <c r="CO39" s="402">
        <v>98</v>
      </c>
      <c r="CP39" s="402">
        <v>6.8880000000000052</v>
      </c>
      <c r="CQ39" s="402">
        <v>23.521000000000001</v>
      </c>
      <c r="CR39" s="402">
        <v>16</v>
      </c>
      <c r="CS39" s="402">
        <v>26.61741</v>
      </c>
      <c r="CT39" s="402">
        <v>-3.0964099999999988</v>
      </c>
      <c r="CU39" s="402">
        <v>7.9</v>
      </c>
      <c r="CV39" s="402">
        <v>3.8533499999999998</v>
      </c>
      <c r="CW39" s="402">
        <v>3.8533499999999998</v>
      </c>
      <c r="CX39" s="402">
        <v>4.0466500000000005</v>
      </c>
      <c r="CY39" s="402"/>
      <c r="CZ39" s="402">
        <v>4.1034499999999996</v>
      </c>
      <c r="DA39" s="402">
        <v>4.1034499999999996</v>
      </c>
      <c r="DB39" s="402">
        <v>-4.1034499999999996</v>
      </c>
      <c r="DC39" s="402">
        <v>43.06</v>
      </c>
      <c r="DD39" s="402">
        <v>43.80059</v>
      </c>
      <c r="DE39" s="402">
        <v>43.80059</v>
      </c>
      <c r="DF39" s="402">
        <v>-0.74058999999999742</v>
      </c>
      <c r="DG39" s="402">
        <v>3.2330000000000001</v>
      </c>
      <c r="DH39" s="402">
        <v>3.2822300000000002</v>
      </c>
      <c r="DI39" s="402">
        <v>3.2822300000000002</v>
      </c>
      <c r="DJ39" s="402">
        <v>-4.9230000000000107E-2</v>
      </c>
      <c r="DK39" s="402">
        <v>3.5139999999999998</v>
      </c>
      <c r="DL39" s="402">
        <v>3.0992700000000002</v>
      </c>
      <c r="DM39" s="402">
        <v>3.0992700000000002</v>
      </c>
      <c r="DN39" s="402">
        <v>0.4147299999999996</v>
      </c>
      <c r="DO39" s="402"/>
      <c r="DP39" s="402"/>
      <c r="DQ39" s="402"/>
      <c r="DR39" s="402">
        <v>0</v>
      </c>
      <c r="DS39" s="402"/>
      <c r="DT39" s="402"/>
      <c r="DU39" s="402"/>
      <c r="DV39" s="402">
        <v>0</v>
      </c>
      <c r="DW39" s="402"/>
      <c r="DX39" s="402"/>
      <c r="DY39" s="402"/>
      <c r="DZ39" s="402">
        <v>0</v>
      </c>
      <c r="EA39" s="402"/>
      <c r="EB39" s="402"/>
      <c r="EC39" s="402"/>
      <c r="ED39" s="402">
        <v>0</v>
      </c>
      <c r="EE39" s="402"/>
      <c r="EF39" s="402"/>
      <c r="EG39" s="402"/>
      <c r="EH39" s="402">
        <v>0</v>
      </c>
      <c r="EI39" s="402"/>
      <c r="EJ39" s="402"/>
      <c r="EK39" s="402"/>
      <c r="EL39" s="402">
        <v>0</v>
      </c>
      <c r="EM39" s="402">
        <v>60.6</v>
      </c>
      <c r="EN39" s="402">
        <v>40</v>
      </c>
      <c r="EO39" s="402">
        <v>85</v>
      </c>
      <c r="EP39" s="402">
        <v>-24.4</v>
      </c>
      <c r="EQ39" s="402"/>
      <c r="ER39" s="402"/>
      <c r="ES39" s="402"/>
      <c r="ET39" s="402">
        <v>0</v>
      </c>
      <c r="EU39" s="402">
        <v>59.3</v>
      </c>
      <c r="EV39" s="402">
        <v>63.60933</v>
      </c>
      <c r="EW39" s="402">
        <v>76.398380000000003</v>
      </c>
      <c r="EX39" s="402">
        <v>-17.098380000000006</v>
      </c>
      <c r="EY39" s="402">
        <v>217.2</v>
      </c>
      <c r="EZ39" s="402">
        <v>224.75688</v>
      </c>
      <c r="FA39" s="402">
        <v>188.27833000000001</v>
      </c>
      <c r="FB39" s="402">
        <v>28.921669999999978</v>
      </c>
      <c r="FC39" s="402">
        <v>10</v>
      </c>
      <c r="FD39" s="402">
        <v>8</v>
      </c>
      <c r="FE39" s="402">
        <v>8</v>
      </c>
      <c r="FF39" s="402">
        <v>2</v>
      </c>
      <c r="FG39" s="402">
        <v>4.7</v>
      </c>
      <c r="FH39" s="402">
        <v>4.7370900000000002</v>
      </c>
      <c r="FI39" s="402">
        <v>5.5691800000000002</v>
      </c>
      <c r="FJ39" s="402">
        <v>-0.86918000000000006</v>
      </c>
      <c r="FK39" s="402"/>
      <c r="FL39" s="402"/>
      <c r="FM39" s="402">
        <v>0</v>
      </c>
      <c r="FN39" s="402">
        <v>0</v>
      </c>
      <c r="FO39" s="402">
        <v>0</v>
      </c>
      <c r="FP39" s="402">
        <v>0</v>
      </c>
      <c r="FQ39" s="402">
        <v>0</v>
      </c>
      <c r="FR39" s="402">
        <v>0</v>
      </c>
      <c r="FS39" s="402">
        <v>101.6</v>
      </c>
      <c r="FT39" s="402">
        <v>110.41591</v>
      </c>
      <c r="FU39" s="402">
        <v>110.41591</v>
      </c>
      <c r="FV39" s="402">
        <v>-8.8159100000000024</v>
      </c>
      <c r="FW39" s="402">
        <v>7</v>
      </c>
      <c r="FX39" s="402">
        <v>3.8466300000000002</v>
      </c>
      <c r="FY39" s="402">
        <v>3.8466300000000002</v>
      </c>
      <c r="FZ39" s="402">
        <v>3.1533699999999998</v>
      </c>
      <c r="GA39" s="402"/>
      <c r="GB39" s="402"/>
      <c r="GC39" s="402"/>
      <c r="GD39" s="402">
        <v>0</v>
      </c>
      <c r="GE39" s="402">
        <v>0</v>
      </c>
      <c r="GF39" s="402">
        <v>0</v>
      </c>
      <c r="GG39" s="402">
        <v>21.477250000000002</v>
      </c>
      <c r="GH39" s="402">
        <v>-21.477250000000002</v>
      </c>
      <c r="GI39" s="402">
        <v>92.4</v>
      </c>
      <c r="GJ39" s="402">
        <v>100</v>
      </c>
      <c r="GK39" s="402">
        <v>133.61748</v>
      </c>
      <c r="GL39" s="402">
        <v>-41.217479999999995</v>
      </c>
      <c r="GM39" s="402"/>
      <c r="GN39" s="402"/>
      <c r="GO39" s="402"/>
      <c r="GP39" s="402">
        <v>0</v>
      </c>
      <c r="GQ39" s="402"/>
      <c r="GR39" s="402"/>
      <c r="GS39" s="402"/>
      <c r="GT39" s="402">
        <v>0</v>
      </c>
      <c r="GU39" s="402"/>
      <c r="GV39" s="402"/>
      <c r="GW39" s="402"/>
      <c r="GX39" s="402">
        <v>0</v>
      </c>
      <c r="GY39" s="402"/>
      <c r="GZ39" s="402"/>
      <c r="HA39" s="402"/>
      <c r="HB39" s="402">
        <v>0</v>
      </c>
      <c r="HC39" s="402"/>
      <c r="HD39" s="402"/>
      <c r="HE39" s="402"/>
      <c r="HF39" s="402">
        <v>0</v>
      </c>
      <c r="HG39" s="402">
        <v>165.2</v>
      </c>
      <c r="HH39" s="402">
        <v>175.05538000000001</v>
      </c>
      <c r="HI39" s="402">
        <v>175.05538000000001</v>
      </c>
      <c r="HJ39" s="402">
        <v>-9.8553800000000251</v>
      </c>
      <c r="HK39" s="402">
        <v>163.69999999999999</v>
      </c>
      <c r="HL39" s="402">
        <v>175.05538000000001</v>
      </c>
      <c r="HM39" s="402">
        <v>175.05538000000001</v>
      </c>
      <c r="HN39" s="402">
        <v>-11.355380000000025</v>
      </c>
      <c r="HO39" s="402">
        <v>183.1</v>
      </c>
      <c r="HP39" s="402">
        <v>175.05538000000001</v>
      </c>
      <c r="HQ39" s="402">
        <v>175.05538000000001</v>
      </c>
      <c r="HR39" s="402">
        <v>8.0446199999999806</v>
      </c>
      <c r="HS39" s="402"/>
      <c r="HT39" s="402"/>
      <c r="HU39" s="402"/>
      <c r="HV39" s="402">
        <v>0</v>
      </c>
      <c r="HW39" s="402"/>
      <c r="HX39" s="402"/>
      <c r="HY39" s="402"/>
      <c r="HZ39" s="402">
        <v>0</v>
      </c>
      <c r="IA39" s="402"/>
      <c r="IB39" s="402"/>
      <c r="IC39" s="402"/>
      <c r="ID39" s="402">
        <v>0</v>
      </c>
      <c r="IE39" s="402">
        <v>261.3</v>
      </c>
      <c r="IF39" s="402">
        <v>262.58307000000002</v>
      </c>
      <c r="IG39" s="402">
        <v>262.58307000000002</v>
      </c>
      <c r="IH39" s="402">
        <v>-1.2830700000000093</v>
      </c>
      <c r="II39" s="402">
        <v>72.900000000000006</v>
      </c>
      <c r="IJ39" s="402">
        <v>69.971130000000002</v>
      </c>
      <c r="IK39" s="402">
        <v>69.971130000000002</v>
      </c>
      <c r="IL39" s="402">
        <v>2.9288700000000034</v>
      </c>
      <c r="IM39" s="402">
        <v>35.200000000000003</v>
      </c>
      <c r="IN39" s="402">
        <v>34.985570000000003</v>
      </c>
      <c r="IO39" s="402">
        <v>34.985570000000003</v>
      </c>
      <c r="IP39" s="402">
        <v>0.21443000000000012</v>
      </c>
      <c r="IQ39" s="402">
        <v>38.700000000000003</v>
      </c>
      <c r="IR39" s="402">
        <v>37.677999999999997</v>
      </c>
      <c r="IS39" s="402">
        <v>37.677999999999997</v>
      </c>
      <c r="IT39" s="402">
        <v>1.0220000000000056</v>
      </c>
      <c r="IU39" s="402">
        <v>52.4</v>
      </c>
      <c r="IV39" s="402">
        <v>70.69</v>
      </c>
      <c r="IW39" s="402">
        <v>70.69</v>
      </c>
      <c r="IX39" s="402">
        <v>-18.29</v>
      </c>
      <c r="IY39" s="402">
        <v>22.5</v>
      </c>
      <c r="IZ39" s="402">
        <v>59.77</v>
      </c>
      <c r="JA39" s="402">
        <v>59.77</v>
      </c>
      <c r="JB39" s="402">
        <v>-37.270000000000003</v>
      </c>
      <c r="JC39" s="402">
        <v>10.7</v>
      </c>
      <c r="JD39" s="402">
        <v>11.72</v>
      </c>
      <c r="JE39" s="402">
        <v>11.72</v>
      </c>
      <c r="JF39" s="402">
        <v>-1.0200000000000014</v>
      </c>
      <c r="JG39" s="402">
        <v>5.7</v>
      </c>
      <c r="JH39" s="402">
        <v>3.37</v>
      </c>
      <c r="JI39" s="402">
        <v>3.37</v>
      </c>
      <c r="JJ39" s="402">
        <v>2.33</v>
      </c>
      <c r="JK39" s="402">
        <v>6.8</v>
      </c>
      <c r="JL39" s="402">
        <v>6.8787000000000003</v>
      </c>
      <c r="JM39" s="402">
        <v>6.8787000000000003</v>
      </c>
      <c r="JN39" s="402">
        <v>-7.8700000000000436E-2</v>
      </c>
      <c r="JO39" s="402">
        <v>12.2</v>
      </c>
      <c r="JP39" s="402">
        <v>15.021509999999999</v>
      </c>
      <c r="JQ39" s="402">
        <v>8.1736000000000004</v>
      </c>
      <c r="JR39" s="402">
        <v>4.0263999999999989</v>
      </c>
      <c r="JS39" s="402">
        <v>59.8</v>
      </c>
      <c r="JT39" s="402">
        <v>52.318890000000003</v>
      </c>
      <c r="JU39" s="402">
        <v>55.751309999999997</v>
      </c>
      <c r="JV39" s="402">
        <v>4.0486900000000006</v>
      </c>
      <c r="JW39" s="402"/>
      <c r="JX39" s="402"/>
      <c r="JY39" s="402"/>
      <c r="JZ39" s="402">
        <v>0</v>
      </c>
      <c r="KA39" s="402"/>
      <c r="KB39" s="402"/>
      <c r="KC39" s="402"/>
      <c r="KD39" s="402">
        <v>0</v>
      </c>
      <c r="KE39" s="402"/>
      <c r="KF39" s="402"/>
      <c r="KG39" s="402"/>
      <c r="KH39" s="402">
        <v>0</v>
      </c>
      <c r="KI39" s="402"/>
      <c r="KJ39" s="402"/>
      <c r="KK39" s="402"/>
      <c r="KL39" s="402">
        <v>0</v>
      </c>
      <c r="KM39" s="402">
        <v>49.8</v>
      </c>
      <c r="KN39" s="402">
        <v>48.341639999999998</v>
      </c>
      <c r="KO39" s="402">
        <v>47.036209999999997</v>
      </c>
      <c r="KP39" s="402">
        <v>2.7637900000000002</v>
      </c>
      <c r="KQ39" s="402"/>
      <c r="KR39" s="402"/>
      <c r="KS39" s="402"/>
      <c r="KT39" s="402">
        <v>0</v>
      </c>
      <c r="KU39" s="402">
        <v>176.5</v>
      </c>
      <c r="KV39" s="402">
        <v>194.44479000000001</v>
      </c>
      <c r="KW39" s="402">
        <v>194.44479000000001</v>
      </c>
      <c r="KX39" s="402">
        <v>-17.944790000000012</v>
      </c>
      <c r="KY39" s="402">
        <v>193.3</v>
      </c>
      <c r="KZ39" s="402">
        <v>194.44479000000001</v>
      </c>
      <c r="LA39" s="402">
        <v>194.44479000000001</v>
      </c>
      <c r="LB39" s="402">
        <v>-1.1447900000000004</v>
      </c>
      <c r="LC39" s="402">
        <v>197.5</v>
      </c>
      <c r="LD39" s="402">
        <v>194.44479000000001</v>
      </c>
      <c r="LE39" s="402">
        <v>194.44479000000001</v>
      </c>
      <c r="LF39" s="402">
        <v>3.0552099999999882</v>
      </c>
      <c r="LG39" s="402">
        <v>288.8</v>
      </c>
      <c r="LH39" s="402">
        <v>291.66717999999997</v>
      </c>
      <c r="LI39" s="402">
        <v>291.66717999999997</v>
      </c>
      <c r="LJ39" s="402">
        <v>-2.8671799999999621</v>
      </c>
      <c r="LK39" s="402">
        <v>201.1</v>
      </c>
      <c r="LL39" s="402">
        <v>209.70738</v>
      </c>
      <c r="LM39" s="402">
        <v>209.70738</v>
      </c>
      <c r="LN39" s="402">
        <v>-8.6073800000000062</v>
      </c>
      <c r="LO39" s="402">
        <v>105.2</v>
      </c>
      <c r="LP39" s="402">
        <v>104.85369</v>
      </c>
      <c r="LQ39" s="402">
        <v>104.85369</v>
      </c>
      <c r="LR39" s="402">
        <v>0.34631000000000256</v>
      </c>
      <c r="LS39" s="402">
        <v>179.5</v>
      </c>
      <c r="LT39" s="402">
        <v>199.72483</v>
      </c>
      <c r="LU39" s="402">
        <v>101.82964</v>
      </c>
      <c r="LV39" s="402">
        <v>77.670360000000002</v>
      </c>
      <c r="LW39" s="402">
        <v>3.5</v>
      </c>
      <c r="LX39" s="402">
        <v>3.2402199999999999</v>
      </c>
      <c r="LY39" s="402">
        <v>3.2402199999999999</v>
      </c>
      <c r="LZ39" s="402">
        <v>0.25978000000000012</v>
      </c>
      <c r="MA39" s="402">
        <v>182.8</v>
      </c>
      <c r="MB39" s="402">
        <v>170</v>
      </c>
      <c r="MC39" s="402">
        <v>185.73103</v>
      </c>
      <c r="MD39" s="402">
        <v>-2.9310299999999927</v>
      </c>
      <c r="ME39" s="402">
        <v>183.2</v>
      </c>
      <c r="MF39" s="402">
        <v>170</v>
      </c>
      <c r="MG39" s="402">
        <v>185.73103</v>
      </c>
      <c r="MH39" s="402">
        <v>-2.5310300000000154</v>
      </c>
      <c r="MI39" s="402">
        <v>186.7</v>
      </c>
      <c r="MJ39" s="402">
        <v>217.19309000000001</v>
      </c>
      <c r="MK39" s="402">
        <v>185.73103</v>
      </c>
      <c r="ML39" s="402">
        <v>0.96896999999998457</v>
      </c>
      <c r="MM39" s="402">
        <v>135.9</v>
      </c>
      <c r="MN39" s="402">
        <v>146.97110000000001</v>
      </c>
      <c r="MO39" s="402">
        <v>189.51328000000001</v>
      </c>
      <c r="MP39" s="402">
        <v>-53.613280000000003</v>
      </c>
      <c r="MQ39" s="402">
        <v>81.099999999999994</v>
      </c>
      <c r="MR39" s="402">
        <v>73.485550000000003</v>
      </c>
      <c r="MS39" s="402">
        <v>94.756640000000004</v>
      </c>
      <c r="MT39" s="402">
        <v>-13.65664000000001</v>
      </c>
      <c r="MU39" s="402"/>
      <c r="MV39" s="402"/>
      <c r="MW39" s="402"/>
      <c r="MX39" s="402">
        <v>0</v>
      </c>
      <c r="MY39" s="402"/>
      <c r="MZ39" s="402"/>
      <c r="NA39" s="402"/>
      <c r="NB39" s="402">
        <v>0</v>
      </c>
      <c r="NC39" s="402"/>
      <c r="ND39" s="402"/>
      <c r="NE39" s="402"/>
      <c r="NF39" s="402">
        <v>0</v>
      </c>
      <c r="NG39" s="402"/>
      <c r="NH39" s="402"/>
      <c r="NI39" s="402"/>
      <c r="NJ39" s="402">
        <v>0</v>
      </c>
      <c r="NK39" s="402"/>
      <c r="NL39" s="402"/>
      <c r="NM39" s="402"/>
      <c r="NN39" s="402">
        <v>0</v>
      </c>
      <c r="NO39" s="402"/>
      <c r="NP39" s="402"/>
      <c r="NQ39" s="402"/>
      <c r="NR39" s="402">
        <v>0</v>
      </c>
      <c r="NS39" s="402"/>
      <c r="NT39" s="402"/>
      <c r="NU39" s="402"/>
      <c r="NV39" s="402">
        <v>0</v>
      </c>
      <c r="NW39" s="402">
        <v>22.9</v>
      </c>
      <c r="NX39" s="402">
        <v>37.729300000000002</v>
      </c>
      <c r="NY39" s="402">
        <v>20.470829999999999</v>
      </c>
      <c r="NZ39" s="402">
        <v>2.4291699999999992</v>
      </c>
      <c r="OA39" s="402">
        <v>48.2</v>
      </c>
      <c r="OB39" s="402">
        <v>65.879760000000005</v>
      </c>
      <c r="OC39" s="402">
        <v>68.545580000000001</v>
      </c>
      <c r="OD39" s="402">
        <v>-20.345579999999998</v>
      </c>
      <c r="OE39" s="402">
        <v>15.7</v>
      </c>
      <c r="OF39" s="402">
        <v>15.56043</v>
      </c>
      <c r="OG39" s="402">
        <v>15.91408</v>
      </c>
      <c r="OH39" s="402">
        <v>-0.21408000000000094</v>
      </c>
      <c r="OI39" s="402">
        <v>54.8</v>
      </c>
      <c r="OJ39" s="402">
        <v>60.427019999999999</v>
      </c>
      <c r="OK39" s="402">
        <v>60.427019999999999</v>
      </c>
      <c r="OL39" s="402">
        <v>-5.6270200000000017</v>
      </c>
      <c r="OM39" s="402">
        <v>6.5</v>
      </c>
      <c r="ON39" s="402">
        <v>6.39</v>
      </c>
      <c r="OO39" s="402">
        <v>6.39</v>
      </c>
      <c r="OP39" s="402">
        <v>0.11000000000000032</v>
      </c>
      <c r="OQ39" s="402">
        <v>378.2</v>
      </c>
      <c r="OR39" s="402">
        <v>194.24713</v>
      </c>
      <c r="OS39" s="402"/>
      <c r="OT39" s="402">
        <v>378.2</v>
      </c>
      <c r="OU39" s="402"/>
      <c r="OV39" s="402"/>
      <c r="OW39" s="402"/>
      <c r="OX39" s="402">
        <v>0</v>
      </c>
      <c r="OY39" s="402"/>
      <c r="OZ39" s="402"/>
      <c r="PA39" s="402"/>
      <c r="PB39" s="402">
        <v>0</v>
      </c>
      <c r="PC39" s="402">
        <v>28.1</v>
      </c>
      <c r="PD39" s="402">
        <v>30</v>
      </c>
      <c r="PE39" s="402">
        <v>30</v>
      </c>
      <c r="PF39" s="402">
        <v>-1.8999999999999986</v>
      </c>
      <c r="PG39" s="402"/>
      <c r="PH39" s="402"/>
      <c r="PI39" s="402"/>
      <c r="PJ39" s="402">
        <v>0</v>
      </c>
      <c r="PK39" s="402">
        <v>16.100000000000001</v>
      </c>
      <c r="PL39" s="402">
        <v>13</v>
      </c>
      <c r="PM39" s="402">
        <v>13</v>
      </c>
      <c r="PN39" s="402">
        <v>3.1000000000000014</v>
      </c>
      <c r="PO39" s="402">
        <v>14.1</v>
      </c>
      <c r="PP39" s="402">
        <v>15</v>
      </c>
      <c r="PQ39" s="402">
        <v>15</v>
      </c>
      <c r="PR39" s="402">
        <v>-0.90000000000000036</v>
      </c>
      <c r="PS39" s="402">
        <v>2.8</v>
      </c>
      <c r="PT39" s="402">
        <v>2.7989999999999999</v>
      </c>
      <c r="PU39" s="402">
        <v>2.7989999999999999</v>
      </c>
      <c r="PV39" s="402">
        <v>9.9999999999988987E-4</v>
      </c>
      <c r="PW39" s="402">
        <v>1.3</v>
      </c>
      <c r="PX39" s="402">
        <v>1.4</v>
      </c>
      <c r="PY39" s="402">
        <v>1.4</v>
      </c>
      <c r="PZ39" s="402">
        <v>-9.9999999999999867E-2</v>
      </c>
      <c r="QA39" s="402">
        <v>1.1000000000000001</v>
      </c>
      <c r="QB39" s="402">
        <v>1.2</v>
      </c>
      <c r="QC39" s="402">
        <v>1.2</v>
      </c>
      <c r="QD39" s="402">
        <v>-9.9999999999999867E-2</v>
      </c>
      <c r="QE39" s="402">
        <v>2</v>
      </c>
      <c r="QF39" s="402">
        <v>2.2000000000000002</v>
      </c>
      <c r="QG39" s="402">
        <v>2.2000000000000002</v>
      </c>
      <c r="QH39" s="402">
        <v>-0.20000000000000018</v>
      </c>
      <c r="QI39" s="402">
        <v>6.2</v>
      </c>
      <c r="QJ39" s="402">
        <v>7.2</v>
      </c>
      <c r="QK39" s="402">
        <v>7.2</v>
      </c>
      <c r="QL39" s="402">
        <v>-1</v>
      </c>
      <c r="QM39" s="402">
        <v>11</v>
      </c>
      <c r="QN39" s="402">
        <v>11.143700000000001</v>
      </c>
      <c r="QO39" s="402">
        <v>11.143700000000001</v>
      </c>
      <c r="QP39" s="402">
        <v>-0.14370000000000083</v>
      </c>
      <c r="QQ39" s="402">
        <v>7.5</v>
      </c>
      <c r="QR39" s="402">
        <v>8</v>
      </c>
      <c r="QS39" s="402">
        <v>8</v>
      </c>
      <c r="QT39" s="402">
        <v>-0.5</v>
      </c>
      <c r="QU39" s="402">
        <v>10</v>
      </c>
      <c r="QV39" s="402">
        <v>10.752689999999999</v>
      </c>
      <c r="QW39" s="402">
        <v>10.752689999999999</v>
      </c>
      <c r="QX39" s="402">
        <v>-0.75268999999999942</v>
      </c>
      <c r="QY39" s="402">
        <v>6</v>
      </c>
      <c r="QZ39" s="402">
        <v>6.4</v>
      </c>
      <c r="RA39" s="402">
        <v>6.4</v>
      </c>
      <c r="RB39" s="402">
        <v>-0.40000000000000036</v>
      </c>
      <c r="RC39" s="402">
        <v>18.2</v>
      </c>
      <c r="RD39" s="402">
        <v>16.617789999999999</v>
      </c>
      <c r="RE39" s="402">
        <v>16.617789999999999</v>
      </c>
      <c r="RF39" s="402">
        <v>1.5822099999999999</v>
      </c>
      <c r="RG39" s="402">
        <v>3.6</v>
      </c>
      <c r="RH39" s="402">
        <v>3.6</v>
      </c>
      <c r="RI39" s="402">
        <v>3.6</v>
      </c>
      <c r="RJ39" s="402">
        <v>0</v>
      </c>
      <c r="RK39" s="402">
        <v>5.8</v>
      </c>
      <c r="RL39" s="402">
        <v>6</v>
      </c>
      <c r="RM39" s="402">
        <v>6</v>
      </c>
      <c r="RN39" s="402">
        <v>-0.20000000000000018</v>
      </c>
      <c r="RO39" s="402">
        <v>2.9</v>
      </c>
      <c r="RP39" s="402">
        <v>2.8</v>
      </c>
      <c r="RQ39" s="402">
        <v>2.8</v>
      </c>
      <c r="RR39" s="402">
        <v>0.10000000000000009</v>
      </c>
      <c r="RS39" s="402">
        <v>1.3</v>
      </c>
      <c r="RT39" s="402">
        <v>1.5</v>
      </c>
      <c r="RU39" s="402">
        <v>1.5</v>
      </c>
      <c r="RV39" s="402">
        <v>-0.19999999999999996</v>
      </c>
      <c r="RW39" s="402">
        <v>4.4000000000000004</v>
      </c>
      <c r="RX39" s="402">
        <v>5.6</v>
      </c>
      <c r="RY39" s="402">
        <v>5.6</v>
      </c>
      <c r="RZ39" s="402">
        <v>-1.1999999999999993</v>
      </c>
      <c r="SA39" s="402">
        <v>3.8</v>
      </c>
      <c r="SB39" s="402">
        <v>5</v>
      </c>
      <c r="SC39" s="402">
        <v>5</v>
      </c>
      <c r="SD39" s="402">
        <v>-1.2000000000000002</v>
      </c>
      <c r="SE39" s="402">
        <v>5</v>
      </c>
      <c r="SF39" s="402">
        <v>5.5</v>
      </c>
      <c r="SG39" s="402">
        <v>5.5</v>
      </c>
      <c r="SH39" s="402">
        <v>-0.5</v>
      </c>
      <c r="SI39" s="402">
        <v>5.3</v>
      </c>
      <c r="SJ39" s="402">
        <v>5.7</v>
      </c>
      <c r="SK39" s="402">
        <v>5.7</v>
      </c>
      <c r="SL39" s="402">
        <v>-0.40000000000000036</v>
      </c>
      <c r="SM39" s="402">
        <v>3.4</v>
      </c>
      <c r="SN39" s="402">
        <v>3.5</v>
      </c>
      <c r="SO39" s="402">
        <v>3.5</v>
      </c>
      <c r="SP39" s="402">
        <v>-0.10000000000000009</v>
      </c>
      <c r="SQ39" s="402">
        <v>2.5</v>
      </c>
      <c r="SR39" s="402">
        <v>2.5</v>
      </c>
      <c r="SS39" s="402">
        <v>2.5</v>
      </c>
      <c r="ST39" s="402">
        <v>0</v>
      </c>
      <c r="SU39" s="402">
        <v>9.9</v>
      </c>
      <c r="SV39" s="402">
        <v>10</v>
      </c>
      <c r="SW39" s="402">
        <v>10</v>
      </c>
      <c r="SX39" s="402">
        <v>-9.9999999999999645E-2</v>
      </c>
      <c r="SY39" s="402">
        <v>19.7</v>
      </c>
      <c r="SZ39" s="402">
        <v>12.218959999999999</v>
      </c>
      <c r="TA39" s="402">
        <v>12.218959999999999</v>
      </c>
      <c r="TB39" s="402">
        <v>7.4810400000000001</v>
      </c>
      <c r="TC39" s="402">
        <v>16.899999999999999</v>
      </c>
      <c r="TD39" s="402">
        <v>16.813289999999999</v>
      </c>
      <c r="TE39" s="402">
        <v>16.813289999999999</v>
      </c>
      <c r="TF39" s="402">
        <v>8.6710000000000065E-2</v>
      </c>
      <c r="TG39" s="402">
        <v>20.7</v>
      </c>
      <c r="TH39" s="402">
        <v>19.550339999999998</v>
      </c>
      <c r="TI39" s="402">
        <v>19.550339999999998</v>
      </c>
      <c r="TJ39" s="402">
        <v>1.1496600000000008</v>
      </c>
      <c r="TK39" s="402">
        <v>38.799999999999997</v>
      </c>
      <c r="TL39" s="402">
        <v>37.57996</v>
      </c>
      <c r="TM39" s="402">
        <v>37.57996</v>
      </c>
      <c r="TN39" s="402">
        <v>1.2200399999999973</v>
      </c>
      <c r="TO39" s="402">
        <v>15.9</v>
      </c>
      <c r="TP39" s="402">
        <v>15.34277</v>
      </c>
      <c r="TQ39" s="402">
        <v>15.963620000000001</v>
      </c>
      <c r="TR39" s="402">
        <v>-6.3620000000000232E-2</v>
      </c>
      <c r="TS39" s="402">
        <v>8.66</v>
      </c>
      <c r="TT39" s="402">
        <v>8.33</v>
      </c>
      <c r="TU39" s="402">
        <v>8.33</v>
      </c>
      <c r="TV39" s="402">
        <v>0.33000000000000007</v>
      </c>
      <c r="TW39" s="402">
        <v>6</v>
      </c>
      <c r="TX39" s="402">
        <v>9.6</v>
      </c>
      <c r="TY39" s="402">
        <v>9.6</v>
      </c>
      <c r="TZ39" s="402">
        <v>-3.5999999999999996</v>
      </c>
      <c r="UA39" s="402">
        <v>14.2</v>
      </c>
      <c r="UB39" s="402">
        <v>10.752689999999999</v>
      </c>
      <c r="UC39" s="402">
        <v>10.752689999999999</v>
      </c>
      <c r="UD39" s="402">
        <v>3.4473099999999999</v>
      </c>
      <c r="UE39" s="402">
        <v>14.3</v>
      </c>
      <c r="UF39" s="402">
        <v>15.640269999999999</v>
      </c>
      <c r="UG39" s="402">
        <v>15.640269999999999</v>
      </c>
      <c r="UH39" s="402">
        <v>-1.3402699999999985</v>
      </c>
      <c r="UI39" s="402">
        <v>4.0999999999999996</v>
      </c>
      <c r="UJ39" s="402">
        <v>7</v>
      </c>
      <c r="UK39" s="402">
        <v>7</v>
      </c>
      <c r="UL39" s="402">
        <v>-2.9000000000000004</v>
      </c>
      <c r="UM39" s="402">
        <v>9.8000000000000007</v>
      </c>
      <c r="UN39" s="402">
        <v>9</v>
      </c>
      <c r="UO39" s="402">
        <v>9</v>
      </c>
      <c r="UP39" s="402">
        <v>0.80000000000000071</v>
      </c>
      <c r="UQ39" s="402">
        <v>0.5</v>
      </c>
      <c r="UR39" s="402">
        <v>0.54</v>
      </c>
      <c r="US39" s="402">
        <v>0.54</v>
      </c>
      <c r="UT39" s="402">
        <v>-4.0000000000000036E-2</v>
      </c>
      <c r="UU39" s="402">
        <v>0.8</v>
      </c>
      <c r="UV39" s="402">
        <v>1.05</v>
      </c>
      <c r="UW39" s="402">
        <v>1.05</v>
      </c>
      <c r="UX39" s="402">
        <v>-0.25</v>
      </c>
      <c r="UY39" s="402">
        <v>15.4</v>
      </c>
      <c r="UZ39" s="402">
        <v>15.452999999999999</v>
      </c>
      <c r="VA39" s="402">
        <v>15.452999999999999</v>
      </c>
      <c r="VB39" s="402">
        <v>-5.2999999999999048E-2</v>
      </c>
      <c r="VC39" s="402">
        <v>15.3</v>
      </c>
      <c r="VD39" s="402">
        <v>14.013</v>
      </c>
      <c r="VE39" s="402">
        <v>14.013</v>
      </c>
      <c r="VF39" s="402">
        <v>1.2870000000000008</v>
      </c>
      <c r="VG39" s="402">
        <v>19.399999999999999</v>
      </c>
      <c r="VH39" s="402">
        <v>19.864000000000001</v>
      </c>
      <c r="VI39" s="402">
        <v>19.864000000000001</v>
      </c>
      <c r="VJ39" s="402">
        <v>-0.46400000000000219</v>
      </c>
      <c r="VK39" s="402">
        <v>18.8</v>
      </c>
      <c r="VL39" s="402">
        <v>18.378</v>
      </c>
      <c r="VM39" s="402">
        <v>18.378</v>
      </c>
      <c r="VN39" s="402">
        <v>0.4220000000000006</v>
      </c>
      <c r="VO39" s="402">
        <v>15.4</v>
      </c>
      <c r="VP39" s="402">
        <v>14.55</v>
      </c>
      <c r="VQ39" s="402">
        <v>14.55</v>
      </c>
      <c r="VR39" s="402">
        <v>0.84999999999999964</v>
      </c>
      <c r="VS39" s="402">
        <v>0.8</v>
      </c>
      <c r="VT39" s="402">
        <v>0.98</v>
      </c>
      <c r="VU39" s="402">
        <v>0.98</v>
      </c>
      <c r="VV39" s="402">
        <v>-0.17999999999999994</v>
      </c>
      <c r="VW39" s="402">
        <v>17.8</v>
      </c>
      <c r="VX39" s="402">
        <v>18.367000000000001</v>
      </c>
      <c r="VY39" s="402">
        <v>18.367000000000001</v>
      </c>
      <c r="VZ39" s="402">
        <v>-0.56700000000000017</v>
      </c>
      <c r="WA39" s="402">
        <v>68.8</v>
      </c>
      <c r="WB39" s="402">
        <v>81.680000000000007</v>
      </c>
      <c r="WC39" s="402">
        <v>64.048000000000002</v>
      </c>
      <c r="WD39" s="402">
        <v>4.7519999999999953</v>
      </c>
      <c r="WE39" s="402">
        <v>14.1</v>
      </c>
      <c r="WF39" s="402"/>
      <c r="WG39" s="402">
        <v>14.316000000000001</v>
      </c>
      <c r="WH39" s="402">
        <v>-0.21600000000000108</v>
      </c>
      <c r="WI39" s="402">
        <v>16.2</v>
      </c>
      <c r="WJ39" s="402"/>
      <c r="WK39" s="402">
        <v>15.691000000000001</v>
      </c>
      <c r="WL39" s="402">
        <v>0.50899999999999856</v>
      </c>
      <c r="WM39" s="402">
        <v>29.9</v>
      </c>
      <c r="WN39" s="402">
        <v>27.443999999999999</v>
      </c>
      <c r="WO39" s="402">
        <v>27.443999999999999</v>
      </c>
      <c r="WP39" s="402">
        <v>2.4559999999999995</v>
      </c>
      <c r="WQ39" s="402">
        <v>51.8</v>
      </c>
      <c r="WR39" s="402"/>
      <c r="WS39" s="402">
        <v>71.843999999999994</v>
      </c>
      <c r="WT39" s="402">
        <v>-20.043999999999997</v>
      </c>
      <c r="XB39" s="406">
        <v>0.58333333333333337</v>
      </c>
      <c r="XC39" s="402">
        <v>7246.2580000000007</v>
      </c>
      <c r="XD39" s="402">
        <v>7288.9735899999987</v>
      </c>
      <c r="XE39" s="402">
        <v>-42.715589999997974</v>
      </c>
      <c r="XF39" s="402">
        <v>7246.2579999999998</v>
      </c>
      <c r="XG39" s="402">
        <v>7288.9735899999987</v>
      </c>
      <c r="XH39" s="402">
        <v>-42.715589999998883</v>
      </c>
      <c r="XI39" s="379">
        <f t="shared" si="0"/>
        <v>0.58333333333333337</v>
      </c>
    </row>
    <row r="40" spans="2:633" ht="15" customHeight="1" x14ac:dyDescent="0.2">
      <c r="B40" s="71">
        <v>0.60416666666666663</v>
      </c>
      <c r="C40" s="402">
        <v>597.4</v>
      </c>
      <c r="D40" s="402">
        <v>606.06573000000003</v>
      </c>
      <c r="E40" s="402">
        <v>601.19637</v>
      </c>
      <c r="F40" s="402">
        <v>-3.7963700000000244</v>
      </c>
      <c r="G40" s="402">
        <v>200.6</v>
      </c>
      <c r="H40" s="402">
        <v>193.12809999999999</v>
      </c>
      <c r="I40" s="402">
        <v>191.57642999999999</v>
      </c>
      <c r="J40" s="402">
        <v>9.0235700000000065</v>
      </c>
      <c r="K40" s="402"/>
      <c r="L40" s="402"/>
      <c r="M40" s="402"/>
      <c r="N40" s="402">
        <v>0</v>
      </c>
      <c r="O40" s="402">
        <v>144.19999999999999</v>
      </c>
      <c r="P40" s="402">
        <v>170.73325</v>
      </c>
      <c r="Q40" s="402">
        <v>121.61425</v>
      </c>
      <c r="R40" s="402">
        <v>22.58574999999999</v>
      </c>
      <c r="S40" s="402">
        <v>75.400000000000006</v>
      </c>
      <c r="T40" s="402">
        <v>76.263329999999996</v>
      </c>
      <c r="U40" s="402">
        <v>76.700819999999993</v>
      </c>
      <c r="V40" s="402">
        <v>-1.3008199999999874</v>
      </c>
      <c r="W40" s="402">
        <v>61.1</v>
      </c>
      <c r="X40" s="402">
        <v>65.984009999999998</v>
      </c>
      <c r="Y40" s="402">
        <v>65.984009999999998</v>
      </c>
      <c r="Z40" s="402">
        <v>-4.8840099999999964</v>
      </c>
      <c r="AA40" s="402">
        <v>66.099999999999994</v>
      </c>
      <c r="AB40" s="402">
        <v>67.593350000000001</v>
      </c>
      <c r="AC40" s="402">
        <v>67.593350000000001</v>
      </c>
      <c r="AD40" s="402">
        <v>-1.4933500000000066</v>
      </c>
      <c r="AE40" s="402">
        <v>30.2</v>
      </c>
      <c r="AF40" s="402">
        <v>27.49391</v>
      </c>
      <c r="AG40" s="402">
        <v>27.49391</v>
      </c>
      <c r="AH40" s="402">
        <v>2.7060899999999997</v>
      </c>
      <c r="AI40" s="402">
        <v>0.6</v>
      </c>
      <c r="AJ40" s="402">
        <v>0.6</v>
      </c>
      <c r="AK40" s="402">
        <v>0.6</v>
      </c>
      <c r="AL40" s="402">
        <v>0</v>
      </c>
      <c r="AM40" s="402"/>
      <c r="AN40" s="402"/>
      <c r="AO40" s="402"/>
      <c r="AP40" s="402">
        <v>0</v>
      </c>
      <c r="AQ40" s="402"/>
      <c r="AR40" s="402"/>
      <c r="AS40" s="402">
        <v>186.89757</v>
      </c>
      <c r="AT40" s="402">
        <v>-186.89757</v>
      </c>
      <c r="AU40" s="402"/>
      <c r="AV40" s="402"/>
      <c r="AW40" s="402"/>
      <c r="AX40" s="402">
        <v>0</v>
      </c>
      <c r="AY40" s="402"/>
      <c r="AZ40" s="402"/>
      <c r="BA40" s="402"/>
      <c r="BB40" s="402">
        <v>0</v>
      </c>
      <c r="BC40" s="402">
        <v>140.9</v>
      </c>
      <c r="BD40" s="402">
        <v>149.11167</v>
      </c>
      <c r="BE40" s="402">
        <v>158.72166999999999</v>
      </c>
      <c r="BF40" s="402">
        <v>-17.821669999999983</v>
      </c>
      <c r="BG40" s="402">
        <v>143.80000000000001</v>
      </c>
      <c r="BH40" s="402">
        <v>149.11167</v>
      </c>
      <c r="BI40" s="402">
        <v>158.72166999999999</v>
      </c>
      <c r="BJ40" s="402">
        <v>-14.921669999999978</v>
      </c>
      <c r="BK40" s="402">
        <v>147.19999999999999</v>
      </c>
      <c r="BL40" s="402">
        <v>149.11167</v>
      </c>
      <c r="BM40" s="402">
        <v>158.72166999999999</v>
      </c>
      <c r="BN40" s="402">
        <v>-11.52167</v>
      </c>
      <c r="BO40" s="402">
        <v>146.80000000000001</v>
      </c>
      <c r="BP40" s="402">
        <v>138</v>
      </c>
      <c r="BQ40" s="402">
        <v>138</v>
      </c>
      <c r="BR40" s="402">
        <v>8.8000000000000114</v>
      </c>
      <c r="BS40" s="402">
        <v>101.8</v>
      </c>
      <c r="BT40" s="402">
        <v>104.143</v>
      </c>
      <c r="BU40" s="402">
        <v>104.143</v>
      </c>
      <c r="BV40" s="402">
        <v>-2.3430000000000035</v>
      </c>
      <c r="BW40" s="402">
        <v>112.6</v>
      </c>
      <c r="BX40" s="402">
        <v>78</v>
      </c>
      <c r="BY40" s="402">
        <v>117</v>
      </c>
      <c r="BZ40" s="402">
        <v>-4.4000000000000057</v>
      </c>
      <c r="CA40" s="402">
        <v>73</v>
      </c>
      <c r="CB40" s="402">
        <v>73.019549999999995</v>
      </c>
      <c r="CC40" s="402">
        <v>73.019549999999995</v>
      </c>
      <c r="CD40" s="402">
        <v>-1.9549999999995293E-2</v>
      </c>
      <c r="CE40" s="402">
        <v>20.6</v>
      </c>
      <c r="CF40" s="402">
        <v>16.95936</v>
      </c>
      <c r="CG40" s="402">
        <v>16.95936</v>
      </c>
      <c r="CH40" s="402">
        <v>3.6406400000000012</v>
      </c>
      <c r="CI40" s="402">
        <v>86.29</v>
      </c>
      <c r="CJ40" s="402">
        <v>85</v>
      </c>
      <c r="CK40" s="402">
        <v>105.47083000000001</v>
      </c>
      <c r="CL40" s="402">
        <v>-19.18083</v>
      </c>
      <c r="CM40" s="402">
        <v>104.744</v>
      </c>
      <c r="CN40" s="402">
        <v>98</v>
      </c>
      <c r="CO40" s="402">
        <v>98</v>
      </c>
      <c r="CP40" s="402">
        <v>6.7439999999999998</v>
      </c>
      <c r="CQ40" s="402">
        <v>26.951000000000001</v>
      </c>
      <c r="CR40" s="402">
        <v>16</v>
      </c>
      <c r="CS40" s="402">
        <v>16</v>
      </c>
      <c r="CT40" s="402">
        <v>10.951000000000001</v>
      </c>
      <c r="CU40" s="402">
        <v>7.8</v>
      </c>
      <c r="CV40" s="402">
        <v>3.8533499999999998</v>
      </c>
      <c r="CW40" s="402">
        <v>3.8533499999999998</v>
      </c>
      <c r="CX40" s="402">
        <v>3.94665</v>
      </c>
      <c r="CY40" s="402"/>
      <c r="CZ40" s="402">
        <v>4.1034499999999996</v>
      </c>
      <c r="DA40" s="402">
        <v>4.1034499999999996</v>
      </c>
      <c r="DB40" s="402">
        <v>-4.1034499999999996</v>
      </c>
      <c r="DC40" s="402">
        <v>43.25</v>
      </c>
      <c r="DD40" s="402">
        <v>43.80059</v>
      </c>
      <c r="DE40" s="402">
        <v>43.80059</v>
      </c>
      <c r="DF40" s="402">
        <v>-0.55058999999999969</v>
      </c>
      <c r="DG40" s="402">
        <v>3.2320000000000002</v>
      </c>
      <c r="DH40" s="402">
        <v>3.2822300000000002</v>
      </c>
      <c r="DI40" s="402">
        <v>3.2822300000000002</v>
      </c>
      <c r="DJ40" s="402">
        <v>-5.0229999999999997E-2</v>
      </c>
      <c r="DK40" s="402">
        <v>3.5030000000000001</v>
      </c>
      <c r="DL40" s="402">
        <v>3.0992700000000002</v>
      </c>
      <c r="DM40" s="402">
        <v>3.0992700000000002</v>
      </c>
      <c r="DN40" s="402">
        <v>0.40372999999999992</v>
      </c>
      <c r="DO40" s="402"/>
      <c r="DP40" s="402"/>
      <c r="DQ40" s="402"/>
      <c r="DR40" s="402">
        <v>0</v>
      </c>
      <c r="DS40" s="402"/>
      <c r="DT40" s="402"/>
      <c r="DU40" s="402"/>
      <c r="DV40" s="402">
        <v>0</v>
      </c>
      <c r="DW40" s="402"/>
      <c r="DX40" s="402"/>
      <c r="DY40" s="402"/>
      <c r="DZ40" s="402">
        <v>0</v>
      </c>
      <c r="EA40" s="402"/>
      <c r="EB40" s="402"/>
      <c r="EC40" s="402"/>
      <c r="ED40" s="402">
        <v>0</v>
      </c>
      <c r="EE40" s="402"/>
      <c r="EF40" s="402"/>
      <c r="EG40" s="402"/>
      <c r="EH40" s="402">
        <v>0</v>
      </c>
      <c r="EI40" s="402"/>
      <c r="EJ40" s="402"/>
      <c r="EK40" s="402"/>
      <c r="EL40" s="402">
        <v>0</v>
      </c>
      <c r="EM40" s="402">
        <v>70.8</v>
      </c>
      <c r="EN40" s="402">
        <v>60</v>
      </c>
      <c r="EO40" s="402">
        <v>85</v>
      </c>
      <c r="EP40" s="402">
        <v>-14.200000000000003</v>
      </c>
      <c r="EQ40" s="402"/>
      <c r="ER40" s="402"/>
      <c r="ES40" s="402"/>
      <c r="ET40" s="402">
        <v>0</v>
      </c>
      <c r="EU40" s="402">
        <v>60.2</v>
      </c>
      <c r="EV40" s="402">
        <v>77.948049999999995</v>
      </c>
      <c r="EW40" s="402">
        <v>77.948049999999995</v>
      </c>
      <c r="EX40" s="402">
        <v>-17.748049999999992</v>
      </c>
      <c r="EY40" s="402">
        <v>217.3</v>
      </c>
      <c r="EZ40" s="402">
        <v>133.44926000000001</v>
      </c>
      <c r="FA40" s="402">
        <v>189.68367000000001</v>
      </c>
      <c r="FB40" s="402">
        <v>27.616330000000005</v>
      </c>
      <c r="FC40" s="402">
        <v>10</v>
      </c>
      <c r="FD40" s="402">
        <v>8</v>
      </c>
      <c r="FE40" s="402">
        <v>8</v>
      </c>
      <c r="FF40" s="402">
        <v>2</v>
      </c>
      <c r="FG40" s="402">
        <v>4.7</v>
      </c>
      <c r="FH40" s="402">
        <v>5.67</v>
      </c>
      <c r="FI40" s="402">
        <v>5.67</v>
      </c>
      <c r="FJ40" s="402">
        <v>-0.96999999999999975</v>
      </c>
      <c r="FK40" s="402"/>
      <c r="FL40" s="402"/>
      <c r="FM40" s="402">
        <v>0</v>
      </c>
      <c r="FN40" s="402">
        <v>0</v>
      </c>
      <c r="FO40" s="402">
        <v>0</v>
      </c>
      <c r="FP40" s="402">
        <v>0</v>
      </c>
      <c r="FQ40" s="402">
        <v>0</v>
      </c>
      <c r="FR40" s="402">
        <v>0</v>
      </c>
      <c r="FS40" s="402">
        <v>102.4</v>
      </c>
      <c r="FT40" s="402">
        <v>110.41591</v>
      </c>
      <c r="FU40" s="402">
        <v>110.41591</v>
      </c>
      <c r="FV40" s="402">
        <v>-8.015909999999991</v>
      </c>
      <c r="FW40" s="402">
        <v>7.3</v>
      </c>
      <c r="FX40" s="402">
        <v>3.8466300000000002</v>
      </c>
      <c r="FY40" s="402">
        <v>3.8466300000000002</v>
      </c>
      <c r="FZ40" s="402">
        <v>3.4533699999999996</v>
      </c>
      <c r="GA40" s="402"/>
      <c r="GB40" s="402"/>
      <c r="GC40" s="402"/>
      <c r="GD40" s="402">
        <v>0</v>
      </c>
      <c r="GE40" s="402">
        <v>0</v>
      </c>
      <c r="GF40" s="402">
        <v>0</v>
      </c>
      <c r="GG40" s="402">
        <v>21.477250000000002</v>
      </c>
      <c r="GH40" s="402">
        <v>-21.477250000000002</v>
      </c>
      <c r="GI40" s="402">
        <v>92.5</v>
      </c>
      <c r="GJ40" s="402">
        <v>95</v>
      </c>
      <c r="GK40" s="402">
        <v>133.61748</v>
      </c>
      <c r="GL40" s="402">
        <v>-41.11748</v>
      </c>
      <c r="GM40" s="402"/>
      <c r="GN40" s="402"/>
      <c r="GO40" s="402"/>
      <c r="GP40" s="402">
        <v>0</v>
      </c>
      <c r="GQ40" s="402"/>
      <c r="GR40" s="402"/>
      <c r="GS40" s="402"/>
      <c r="GT40" s="402">
        <v>0</v>
      </c>
      <c r="GU40" s="402"/>
      <c r="GV40" s="402"/>
      <c r="GW40" s="402"/>
      <c r="GX40" s="402">
        <v>0</v>
      </c>
      <c r="GY40" s="402"/>
      <c r="GZ40" s="402"/>
      <c r="HA40" s="402"/>
      <c r="HB40" s="402">
        <v>0</v>
      </c>
      <c r="HC40" s="402"/>
      <c r="HD40" s="402"/>
      <c r="HE40" s="402"/>
      <c r="HF40" s="402">
        <v>0</v>
      </c>
      <c r="HG40" s="402">
        <v>165.9</v>
      </c>
      <c r="HH40" s="402">
        <v>175.46421000000001</v>
      </c>
      <c r="HI40" s="402">
        <v>175.46421000000001</v>
      </c>
      <c r="HJ40" s="402">
        <v>-9.5642100000000028</v>
      </c>
      <c r="HK40" s="402">
        <v>164.4</v>
      </c>
      <c r="HL40" s="402">
        <v>175.46421000000001</v>
      </c>
      <c r="HM40" s="402">
        <v>175.46421000000001</v>
      </c>
      <c r="HN40" s="402">
        <v>-11.064210000000003</v>
      </c>
      <c r="HO40" s="402">
        <v>182.4</v>
      </c>
      <c r="HP40" s="402">
        <v>175.46421000000001</v>
      </c>
      <c r="HQ40" s="402">
        <v>175.46421000000001</v>
      </c>
      <c r="HR40" s="402">
        <v>6.9357899999999972</v>
      </c>
      <c r="HS40" s="402"/>
      <c r="HT40" s="402"/>
      <c r="HU40" s="402"/>
      <c r="HV40" s="402">
        <v>0</v>
      </c>
      <c r="HW40" s="402"/>
      <c r="HX40" s="402"/>
      <c r="HY40" s="402"/>
      <c r="HZ40" s="402">
        <v>0</v>
      </c>
      <c r="IA40" s="402"/>
      <c r="IB40" s="402"/>
      <c r="IC40" s="402"/>
      <c r="ID40" s="402">
        <v>0</v>
      </c>
      <c r="IE40" s="402">
        <v>262</v>
      </c>
      <c r="IF40" s="402">
        <v>263.19632000000001</v>
      </c>
      <c r="IG40" s="402">
        <v>263.19632000000001</v>
      </c>
      <c r="IH40" s="402">
        <v>-1.1963200000000143</v>
      </c>
      <c r="II40" s="402">
        <v>72.7</v>
      </c>
      <c r="IJ40" s="402">
        <v>69.971130000000002</v>
      </c>
      <c r="IK40" s="402">
        <v>69.971130000000002</v>
      </c>
      <c r="IL40" s="402">
        <v>2.7288700000000006</v>
      </c>
      <c r="IM40" s="402">
        <v>35</v>
      </c>
      <c r="IN40" s="402">
        <v>34.985570000000003</v>
      </c>
      <c r="IO40" s="402">
        <v>34.985570000000003</v>
      </c>
      <c r="IP40" s="402">
        <v>1.4429999999997278E-2</v>
      </c>
      <c r="IQ40" s="402">
        <v>37.9</v>
      </c>
      <c r="IR40" s="402">
        <v>37.101999999999997</v>
      </c>
      <c r="IS40" s="402">
        <v>37.101999999999997</v>
      </c>
      <c r="IT40" s="402">
        <v>0.79800000000000182</v>
      </c>
      <c r="IU40" s="402">
        <v>49.1</v>
      </c>
      <c r="IV40" s="402">
        <v>70.760000000000005</v>
      </c>
      <c r="IW40" s="402">
        <v>70.760000000000005</v>
      </c>
      <c r="IX40" s="402">
        <v>-21.660000000000004</v>
      </c>
      <c r="IY40" s="402">
        <v>25.5</v>
      </c>
      <c r="IZ40" s="402">
        <v>59.84</v>
      </c>
      <c r="JA40" s="402">
        <v>59.84</v>
      </c>
      <c r="JB40" s="402">
        <v>-34.340000000000003</v>
      </c>
      <c r="JC40" s="402">
        <v>8.1999999999999993</v>
      </c>
      <c r="JD40" s="402">
        <v>11.72</v>
      </c>
      <c r="JE40" s="402">
        <v>11.72</v>
      </c>
      <c r="JF40" s="402">
        <v>-3.5200000000000014</v>
      </c>
      <c r="JG40" s="402">
        <v>6</v>
      </c>
      <c r="JH40" s="402">
        <v>3.37</v>
      </c>
      <c r="JI40" s="402">
        <v>3.37</v>
      </c>
      <c r="JJ40" s="402">
        <v>2.63</v>
      </c>
      <c r="JK40" s="402">
        <v>6.8</v>
      </c>
      <c r="JL40" s="402">
        <v>6.8787000000000003</v>
      </c>
      <c r="JM40" s="402">
        <v>6.8787000000000003</v>
      </c>
      <c r="JN40" s="402">
        <v>-7.8700000000000436E-2</v>
      </c>
      <c r="JO40" s="402">
        <v>12.1</v>
      </c>
      <c r="JP40" s="402">
        <v>15.021509999999999</v>
      </c>
      <c r="JQ40" s="402">
        <v>8.1736000000000004</v>
      </c>
      <c r="JR40" s="402">
        <v>3.9263999999999992</v>
      </c>
      <c r="JS40" s="402">
        <v>60.4</v>
      </c>
      <c r="JT40" s="402">
        <v>32.466099999999997</v>
      </c>
      <c r="JU40" s="402">
        <v>58.682870000000001</v>
      </c>
      <c r="JV40" s="402">
        <v>1.7171299999999974</v>
      </c>
      <c r="JW40" s="402"/>
      <c r="JX40" s="402"/>
      <c r="JY40" s="402"/>
      <c r="JZ40" s="402">
        <v>0</v>
      </c>
      <c r="KA40" s="402"/>
      <c r="KB40" s="402"/>
      <c r="KC40" s="402"/>
      <c r="KD40" s="402">
        <v>0</v>
      </c>
      <c r="KE40" s="402"/>
      <c r="KF40" s="402"/>
      <c r="KG40" s="402"/>
      <c r="KH40" s="402">
        <v>0</v>
      </c>
      <c r="KI40" s="402"/>
      <c r="KJ40" s="402"/>
      <c r="KK40" s="402"/>
      <c r="KL40" s="402">
        <v>0</v>
      </c>
      <c r="KM40" s="402">
        <v>50.2</v>
      </c>
      <c r="KN40" s="402">
        <v>43.709310000000002</v>
      </c>
      <c r="KO40" s="402">
        <v>49.655769999999997</v>
      </c>
      <c r="KP40" s="402">
        <v>0.54423000000000599</v>
      </c>
      <c r="KQ40" s="402"/>
      <c r="KR40" s="402"/>
      <c r="KS40" s="402"/>
      <c r="KT40" s="402">
        <v>0</v>
      </c>
      <c r="KU40" s="402">
        <v>176.9</v>
      </c>
      <c r="KV40" s="402">
        <v>194.44479000000001</v>
      </c>
      <c r="KW40" s="402">
        <v>194.44479000000001</v>
      </c>
      <c r="KX40" s="402">
        <v>-17.544790000000006</v>
      </c>
      <c r="KY40" s="402">
        <v>192.7</v>
      </c>
      <c r="KZ40" s="402">
        <v>194.44479000000001</v>
      </c>
      <c r="LA40" s="402">
        <v>194.44479000000001</v>
      </c>
      <c r="LB40" s="402">
        <v>-1.7447900000000232</v>
      </c>
      <c r="LC40" s="402">
        <v>197.8</v>
      </c>
      <c r="LD40" s="402">
        <v>194.44479000000001</v>
      </c>
      <c r="LE40" s="402">
        <v>194.44479000000001</v>
      </c>
      <c r="LF40" s="402">
        <v>3.3552099999999996</v>
      </c>
      <c r="LG40" s="402">
        <v>288.2</v>
      </c>
      <c r="LH40" s="402">
        <v>291.66717999999997</v>
      </c>
      <c r="LI40" s="402">
        <v>291.66717999999997</v>
      </c>
      <c r="LJ40" s="402">
        <v>-3.4671799999999848</v>
      </c>
      <c r="LK40" s="402">
        <v>199.5</v>
      </c>
      <c r="LL40" s="402">
        <v>209.70738</v>
      </c>
      <c r="LM40" s="402">
        <v>209.70738</v>
      </c>
      <c r="LN40" s="402">
        <v>-10.207380000000001</v>
      </c>
      <c r="LO40" s="402">
        <v>104.5</v>
      </c>
      <c r="LP40" s="402">
        <v>104.85369</v>
      </c>
      <c r="LQ40" s="402">
        <v>104.85369</v>
      </c>
      <c r="LR40" s="402">
        <v>-0.35369000000000028</v>
      </c>
      <c r="LS40" s="402">
        <v>189.9</v>
      </c>
      <c r="LT40" s="402">
        <v>242.06464</v>
      </c>
      <c r="LU40" s="402">
        <v>101.65719</v>
      </c>
      <c r="LV40" s="402">
        <v>88.242810000000006</v>
      </c>
      <c r="LW40" s="402">
        <v>3.4</v>
      </c>
      <c r="LX40" s="402">
        <v>3.2402199999999999</v>
      </c>
      <c r="LY40" s="402">
        <v>3.2402199999999999</v>
      </c>
      <c r="LZ40" s="402">
        <v>0.15978000000000003</v>
      </c>
      <c r="MA40" s="402">
        <v>184.7</v>
      </c>
      <c r="MB40" s="402">
        <v>170</v>
      </c>
      <c r="MC40" s="402">
        <v>185.73103</v>
      </c>
      <c r="MD40" s="402">
        <v>-1.0310300000000154</v>
      </c>
      <c r="ME40" s="402">
        <v>184.5</v>
      </c>
      <c r="MF40" s="402">
        <v>170</v>
      </c>
      <c r="MG40" s="402">
        <v>185.73103</v>
      </c>
      <c r="MH40" s="402">
        <v>-1.2310300000000041</v>
      </c>
      <c r="MI40" s="402">
        <v>186.6</v>
      </c>
      <c r="MJ40" s="402">
        <v>217.19309000000001</v>
      </c>
      <c r="MK40" s="402">
        <v>185.73103</v>
      </c>
      <c r="ML40" s="402">
        <v>0.86896999999999025</v>
      </c>
      <c r="MM40" s="402">
        <v>135.69999999999999</v>
      </c>
      <c r="MN40" s="402">
        <v>189.51328000000001</v>
      </c>
      <c r="MO40" s="402">
        <v>189.51328000000001</v>
      </c>
      <c r="MP40" s="402">
        <v>-53.81328000000002</v>
      </c>
      <c r="MQ40" s="402">
        <v>81</v>
      </c>
      <c r="MR40" s="402">
        <v>94.756640000000004</v>
      </c>
      <c r="MS40" s="402">
        <v>94.756640000000004</v>
      </c>
      <c r="MT40" s="402">
        <v>-13.756640000000004</v>
      </c>
      <c r="MU40" s="402"/>
      <c r="MV40" s="402"/>
      <c r="MW40" s="402"/>
      <c r="MX40" s="402">
        <v>0</v>
      </c>
      <c r="MY40" s="402"/>
      <c r="MZ40" s="402"/>
      <c r="NA40" s="402"/>
      <c r="NB40" s="402">
        <v>0</v>
      </c>
      <c r="NC40" s="402"/>
      <c r="ND40" s="402"/>
      <c r="NE40" s="402"/>
      <c r="NF40" s="402">
        <v>0</v>
      </c>
      <c r="NG40" s="402"/>
      <c r="NH40" s="402"/>
      <c r="NI40" s="402"/>
      <c r="NJ40" s="402">
        <v>0</v>
      </c>
      <c r="NK40" s="402"/>
      <c r="NL40" s="402"/>
      <c r="NM40" s="402"/>
      <c r="NN40" s="402">
        <v>0</v>
      </c>
      <c r="NO40" s="402"/>
      <c r="NP40" s="402"/>
      <c r="NQ40" s="402"/>
      <c r="NR40" s="402">
        <v>0</v>
      </c>
      <c r="NS40" s="402"/>
      <c r="NT40" s="402"/>
      <c r="NU40" s="402"/>
      <c r="NV40" s="402">
        <v>0</v>
      </c>
      <c r="NW40" s="402">
        <v>110.5</v>
      </c>
      <c r="NX40" s="402">
        <v>169.47591</v>
      </c>
      <c r="NY40" s="402">
        <v>109.98465</v>
      </c>
      <c r="NZ40" s="402">
        <v>0.51534999999999798</v>
      </c>
      <c r="OA40" s="402">
        <v>48.8</v>
      </c>
      <c r="OB40" s="402">
        <v>80.801010000000005</v>
      </c>
      <c r="OC40" s="402">
        <v>69.930949999999996</v>
      </c>
      <c r="OD40" s="402">
        <v>-21.130949999999999</v>
      </c>
      <c r="OE40" s="402">
        <v>15.8</v>
      </c>
      <c r="OF40" s="402">
        <v>15.56043</v>
      </c>
      <c r="OG40" s="402">
        <v>15.91408</v>
      </c>
      <c r="OH40" s="402">
        <v>-0.11407999999999952</v>
      </c>
      <c r="OI40" s="402">
        <v>52.8</v>
      </c>
      <c r="OJ40" s="402">
        <v>60.427019999999999</v>
      </c>
      <c r="OK40" s="402">
        <v>60.427019999999999</v>
      </c>
      <c r="OL40" s="402">
        <v>-7.6270200000000017</v>
      </c>
      <c r="OM40" s="402">
        <v>6.5</v>
      </c>
      <c r="ON40" s="402">
        <v>6.39</v>
      </c>
      <c r="OO40" s="402">
        <v>6.39</v>
      </c>
      <c r="OP40" s="402">
        <v>0.11000000000000032</v>
      </c>
      <c r="OQ40" s="402">
        <v>378</v>
      </c>
      <c r="OR40" s="402">
        <v>230.01955000000001</v>
      </c>
      <c r="OS40" s="402"/>
      <c r="OT40" s="402">
        <v>378</v>
      </c>
      <c r="OU40" s="402"/>
      <c r="OV40" s="402"/>
      <c r="OW40" s="402"/>
      <c r="OX40" s="402">
        <v>0</v>
      </c>
      <c r="OY40" s="402"/>
      <c r="OZ40" s="402"/>
      <c r="PA40" s="402"/>
      <c r="PB40" s="402">
        <v>0</v>
      </c>
      <c r="PC40" s="402">
        <v>28.1</v>
      </c>
      <c r="PD40" s="402">
        <v>30</v>
      </c>
      <c r="PE40" s="402">
        <v>30</v>
      </c>
      <c r="PF40" s="402">
        <v>-1.8999999999999986</v>
      </c>
      <c r="PG40" s="402"/>
      <c r="PH40" s="402"/>
      <c r="PI40" s="402"/>
      <c r="PJ40" s="402">
        <v>0</v>
      </c>
      <c r="PK40" s="402">
        <v>16</v>
      </c>
      <c r="PL40" s="402">
        <v>13</v>
      </c>
      <c r="PM40" s="402">
        <v>13</v>
      </c>
      <c r="PN40" s="402">
        <v>3</v>
      </c>
      <c r="PO40" s="402">
        <v>14.1</v>
      </c>
      <c r="PP40" s="402">
        <v>15</v>
      </c>
      <c r="PQ40" s="402">
        <v>15</v>
      </c>
      <c r="PR40" s="402">
        <v>-0.90000000000000036</v>
      </c>
      <c r="PS40" s="402">
        <v>2.8</v>
      </c>
      <c r="PT40" s="402">
        <v>2.7989999999999999</v>
      </c>
      <c r="PU40" s="402">
        <v>2.7989999999999999</v>
      </c>
      <c r="PV40" s="402">
        <v>9.9999999999988987E-4</v>
      </c>
      <c r="PW40" s="402">
        <v>1.3</v>
      </c>
      <c r="PX40" s="402">
        <v>1.4</v>
      </c>
      <c r="PY40" s="402">
        <v>1.4</v>
      </c>
      <c r="PZ40" s="402">
        <v>-9.9999999999999867E-2</v>
      </c>
      <c r="QA40" s="402">
        <v>1.1000000000000001</v>
      </c>
      <c r="QB40" s="402">
        <v>1.2</v>
      </c>
      <c r="QC40" s="402">
        <v>1.2</v>
      </c>
      <c r="QD40" s="402">
        <v>-9.9999999999999867E-2</v>
      </c>
      <c r="QE40" s="402">
        <v>2</v>
      </c>
      <c r="QF40" s="402">
        <v>2.2000000000000002</v>
      </c>
      <c r="QG40" s="402">
        <v>2.2000000000000002</v>
      </c>
      <c r="QH40" s="402">
        <v>-0.20000000000000018</v>
      </c>
      <c r="QI40" s="402">
        <v>6.2</v>
      </c>
      <c r="QJ40" s="402">
        <v>7.2</v>
      </c>
      <c r="QK40" s="402">
        <v>7.2</v>
      </c>
      <c r="QL40" s="402">
        <v>-1</v>
      </c>
      <c r="QM40" s="402">
        <v>11</v>
      </c>
      <c r="QN40" s="402">
        <v>11.143700000000001</v>
      </c>
      <c r="QO40" s="402">
        <v>11.143700000000001</v>
      </c>
      <c r="QP40" s="402">
        <v>-0.14370000000000083</v>
      </c>
      <c r="QQ40" s="402">
        <v>7.5</v>
      </c>
      <c r="QR40" s="402">
        <v>8</v>
      </c>
      <c r="QS40" s="402">
        <v>8</v>
      </c>
      <c r="QT40" s="402">
        <v>-0.5</v>
      </c>
      <c r="QU40" s="402">
        <v>10.3</v>
      </c>
      <c r="QV40" s="402">
        <v>10.752689999999999</v>
      </c>
      <c r="QW40" s="402">
        <v>10.752689999999999</v>
      </c>
      <c r="QX40" s="402">
        <v>-0.4526899999999987</v>
      </c>
      <c r="QY40" s="402">
        <v>6</v>
      </c>
      <c r="QZ40" s="402">
        <v>6.4</v>
      </c>
      <c r="RA40" s="402">
        <v>6.4</v>
      </c>
      <c r="RB40" s="402">
        <v>-0.40000000000000036</v>
      </c>
      <c r="RC40" s="402">
        <v>18.100000000000001</v>
      </c>
      <c r="RD40" s="402">
        <v>16.617789999999999</v>
      </c>
      <c r="RE40" s="402">
        <v>16.617789999999999</v>
      </c>
      <c r="RF40" s="402">
        <v>1.482210000000002</v>
      </c>
      <c r="RG40" s="402">
        <v>3.6</v>
      </c>
      <c r="RH40" s="402">
        <v>3.6</v>
      </c>
      <c r="RI40" s="402">
        <v>3.6</v>
      </c>
      <c r="RJ40" s="402">
        <v>0</v>
      </c>
      <c r="RK40" s="402">
        <v>5.8</v>
      </c>
      <c r="RL40" s="402">
        <v>6</v>
      </c>
      <c r="RM40" s="402">
        <v>6</v>
      </c>
      <c r="RN40" s="402">
        <v>-0.20000000000000018</v>
      </c>
      <c r="RO40" s="402">
        <v>2.9</v>
      </c>
      <c r="RP40" s="402">
        <v>2.8</v>
      </c>
      <c r="RQ40" s="402">
        <v>2.8</v>
      </c>
      <c r="RR40" s="402">
        <v>0.10000000000000009</v>
      </c>
      <c r="RS40" s="402">
        <v>1.3</v>
      </c>
      <c r="RT40" s="402">
        <v>1.5</v>
      </c>
      <c r="RU40" s="402">
        <v>1.5</v>
      </c>
      <c r="RV40" s="402">
        <v>-0.19999999999999996</v>
      </c>
      <c r="RW40" s="402">
        <v>4.4000000000000004</v>
      </c>
      <c r="RX40" s="402">
        <v>5.6</v>
      </c>
      <c r="RY40" s="402">
        <v>5.6</v>
      </c>
      <c r="RZ40" s="402">
        <v>-1.1999999999999993</v>
      </c>
      <c r="SA40" s="402">
        <v>3.6</v>
      </c>
      <c r="SB40" s="402">
        <v>5</v>
      </c>
      <c r="SC40" s="402">
        <v>5</v>
      </c>
      <c r="SD40" s="402">
        <v>-1.4</v>
      </c>
      <c r="SE40" s="402">
        <v>5.2</v>
      </c>
      <c r="SF40" s="402">
        <v>5.5</v>
      </c>
      <c r="SG40" s="402">
        <v>5.5</v>
      </c>
      <c r="SH40" s="402">
        <v>-0.29999999999999982</v>
      </c>
      <c r="SI40" s="402">
        <v>5.3</v>
      </c>
      <c r="SJ40" s="402">
        <v>5.7</v>
      </c>
      <c r="SK40" s="402">
        <v>5.7</v>
      </c>
      <c r="SL40" s="402">
        <v>-0.40000000000000036</v>
      </c>
      <c r="SM40" s="402">
        <v>3.4</v>
      </c>
      <c r="SN40" s="402">
        <v>3.5</v>
      </c>
      <c r="SO40" s="402">
        <v>3.5</v>
      </c>
      <c r="SP40" s="402">
        <v>-0.10000000000000009</v>
      </c>
      <c r="SQ40" s="402">
        <v>2.5</v>
      </c>
      <c r="SR40" s="402">
        <v>2.5</v>
      </c>
      <c r="SS40" s="402">
        <v>2.5</v>
      </c>
      <c r="ST40" s="402">
        <v>0</v>
      </c>
      <c r="SU40" s="402">
        <v>9.6999999999999993</v>
      </c>
      <c r="SV40" s="402">
        <v>10</v>
      </c>
      <c r="SW40" s="402">
        <v>10</v>
      </c>
      <c r="SX40" s="402">
        <v>-0.30000000000000071</v>
      </c>
      <c r="SY40" s="402">
        <v>19.7</v>
      </c>
      <c r="SZ40" s="402">
        <v>12.218959999999999</v>
      </c>
      <c r="TA40" s="402">
        <v>12.218959999999999</v>
      </c>
      <c r="TB40" s="402">
        <v>7.4810400000000001</v>
      </c>
      <c r="TC40" s="402">
        <v>16.899999999999999</v>
      </c>
      <c r="TD40" s="402">
        <v>16.813289999999999</v>
      </c>
      <c r="TE40" s="402">
        <v>16.813289999999999</v>
      </c>
      <c r="TF40" s="402">
        <v>8.6710000000000065E-2</v>
      </c>
      <c r="TG40" s="402">
        <v>20.8</v>
      </c>
      <c r="TH40" s="402">
        <v>19.550339999999998</v>
      </c>
      <c r="TI40" s="402">
        <v>19.550339999999998</v>
      </c>
      <c r="TJ40" s="402">
        <v>1.2496600000000022</v>
      </c>
      <c r="TK40" s="402">
        <v>35.799999999999997</v>
      </c>
      <c r="TL40" s="402">
        <v>37.57996</v>
      </c>
      <c r="TM40" s="402">
        <v>37.57996</v>
      </c>
      <c r="TN40" s="402">
        <v>-1.7799600000000027</v>
      </c>
      <c r="TO40" s="402">
        <v>14.3</v>
      </c>
      <c r="TP40" s="402">
        <v>18.817789999999999</v>
      </c>
      <c r="TQ40" s="402">
        <v>16.286259999999999</v>
      </c>
      <c r="TR40" s="402">
        <v>-1.9862599999999979</v>
      </c>
      <c r="TS40" s="402">
        <v>7.95</v>
      </c>
      <c r="TT40" s="402">
        <v>8.33</v>
      </c>
      <c r="TU40" s="402">
        <v>8.33</v>
      </c>
      <c r="TV40" s="402">
        <v>-0.37999999999999989</v>
      </c>
      <c r="TW40" s="402">
        <v>6</v>
      </c>
      <c r="TX40" s="402">
        <v>9.6</v>
      </c>
      <c r="TY40" s="402">
        <v>9.6</v>
      </c>
      <c r="TZ40" s="402">
        <v>-3.5999999999999996</v>
      </c>
      <c r="UA40" s="402">
        <v>13.6</v>
      </c>
      <c r="UB40" s="402">
        <v>10.752689999999999</v>
      </c>
      <c r="UC40" s="402">
        <v>10.752689999999999</v>
      </c>
      <c r="UD40" s="402">
        <v>2.8473100000000002</v>
      </c>
      <c r="UE40" s="402">
        <v>14.3</v>
      </c>
      <c r="UF40" s="402">
        <v>15.640269999999999</v>
      </c>
      <c r="UG40" s="402">
        <v>15.640269999999999</v>
      </c>
      <c r="UH40" s="402">
        <v>-1.3402699999999985</v>
      </c>
      <c r="UI40" s="402">
        <v>4.2</v>
      </c>
      <c r="UJ40" s="402">
        <v>7</v>
      </c>
      <c r="UK40" s="402">
        <v>7</v>
      </c>
      <c r="UL40" s="402">
        <v>-2.8</v>
      </c>
      <c r="UM40" s="402">
        <v>9.8000000000000007</v>
      </c>
      <c r="UN40" s="402">
        <v>9</v>
      </c>
      <c r="UO40" s="402">
        <v>9</v>
      </c>
      <c r="UP40" s="402">
        <v>0.80000000000000071</v>
      </c>
      <c r="UQ40" s="402">
        <v>0.5</v>
      </c>
      <c r="UR40" s="402">
        <v>0.54</v>
      </c>
      <c r="US40" s="402">
        <v>0.54</v>
      </c>
      <c r="UT40" s="402">
        <v>-4.0000000000000036E-2</v>
      </c>
      <c r="UU40" s="402">
        <v>0.8</v>
      </c>
      <c r="UV40" s="402">
        <v>1.05</v>
      </c>
      <c r="UW40" s="402">
        <v>1.05</v>
      </c>
      <c r="UX40" s="402">
        <v>-0.25</v>
      </c>
      <c r="UY40" s="402">
        <v>13.1</v>
      </c>
      <c r="UZ40" s="402">
        <v>12.988</v>
      </c>
      <c r="VA40" s="402">
        <v>12.988</v>
      </c>
      <c r="VB40" s="402">
        <v>0.1120000000000001</v>
      </c>
      <c r="VC40" s="402">
        <v>13.6</v>
      </c>
      <c r="VD40" s="402">
        <v>12.228999999999999</v>
      </c>
      <c r="VE40" s="402">
        <v>12.228999999999999</v>
      </c>
      <c r="VF40" s="402">
        <v>1.3710000000000004</v>
      </c>
      <c r="VG40" s="402">
        <v>19.399999999999999</v>
      </c>
      <c r="VH40" s="402">
        <v>19.818000000000001</v>
      </c>
      <c r="VI40" s="402">
        <v>19.818000000000001</v>
      </c>
      <c r="VJ40" s="402">
        <v>-0.41800000000000281</v>
      </c>
      <c r="VK40" s="402">
        <v>18.7</v>
      </c>
      <c r="VL40" s="402">
        <v>18.081</v>
      </c>
      <c r="VM40" s="402">
        <v>18.081</v>
      </c>
      <c r="VN40" s="402">
        <v>0.61899999999999977</v>
      </c>
      <c r="VO40" s="402">
        <v>15.2</v>
      </c>
      <c r="VP40" s="402">
        <v>14.359</v>
      </c>
      <c r="VQ40" s="402">
        <v>14.359</v>
      </c>
      <c r="VR40" s="402">
        <v>0.8409999999999993</v>
      </c>
      <c r="VS40" s="402">
        <v>0.5</v>
      </c>
      <c r="VT40" s="402">
        <v>0.95</v>
      </c>
      <c r="VU40" s="402">
        <v>0.95</v>
      </c>
      <c r="VV40" s="402">
        <v>-0.44999999999999996</v>
      </c>
      <c r="VW40" s="402">
        <v>16.5</v>
      </c>
      <c r="VX40" s="402">
        <v>17.236999999999998</v>
      </c>
      <c r="VY40" s="402">
        <v>17.236999999999998</v>
      </c>
      <c r="VZ40" s="402">
        <v>-0.73699999999999832</v>
      </c>
      <c r="WA40" s="402">
        <v>67</v>
      </c>
      <c r="WB40" s="402">
        <v>56.54</v>
      </c>
      <c r="WC40" s="402">
        <v>58.719000000000001</v>
      </c>
      <c r="WD40" s="402">
        <v>8.2809999999999988</v>
      </c>
      <c r="WE40" s="402">
        <v>14.7</v>
      </c>
      <c r="WF40" s="402"/>
      <c r="WG40" s="402">
        <v>13.632</v>
      </c>
      <c r="WH40" s="402">
        <v>1.0679999999999996</v>
      </c>
      <c r="WI40" s="402">
        <v>16.600000000000001</v>
      </c>
      <c r="WJ40" s="402"/>
      <c r="WK40" s="402">
        <v>15.045</v>
      </c>
      <c r="WL40" s="402">
        <v>1.5550000000000015</v>
      </c>
      <c r="WM40" s="402">
        <v>29.9</v>
      </c>
      <c r="WN40" s="402">
        <v>28.309000000000001</v>
      </c>
      <c r="WO40" s="402">
        <v>28.309000000000001</v>
      </c>
      <c r="WP40" s="402">
        <v>1.5909999999999975</v>
      </c>
      <c r="WQ40" s="402">
        <v>56.4</v>
      </c>
      <c r="WR40" s="402"/>
      <c r="WS40" s="402">
        <v>71.472999999999999</v>
      </c>
      <c r="WT40" s="402">
        <v>-15.073</v>
      </c>
      <c r="XB40" s="406">
        <v>0.60416666666666663</v>
      </c>
      <c r="XC40" s="402">
        <v>7398.1200000000008</v>
      </c>
      <c r="XD40" s="402">
        <v>7402.1256199999998</v>
      </c>
      <c r="XE40" s="402">
        <v>-4.0056199999989985</v>
      </c>
      <c r="XF40" s="402">
        <v>7398.1200000000017</v>
      </c>
      <c r="XG40" s="402">
        <v>7402.1256199999998</v>
      </c>
      <c r="XH40" s="402">
        <v>-4.005619999998089</v>
      </c>
      <c r="XI40" s="379">
        <f t="shared" si="0"/>
        <v>0.60416666666666663</v>
      </c>
    </row>
    <row r="41" spans="2:633" ht="15" customHeight="1" x14ac:dyDescent="0.2">
      <c r="B41" s="71">
        <v>0.625</v>
      </c>
      <c r="C41" s="402">
        <v>603.6</v>
      </c>
      <c r="D41" s="402">
        <v>606.06573000000003</v>
      </c>
      <c r="E41" s="402">
        <v>593.21109000000001</v>
      </c>
      <c r="F41" s="402">
        <v>10.38891000000001</v>
      </c>
      <c r="G41" s="402">
        <v>200</v>
      </c>
      <c r="H41" s="402">
        <v>193.12809999999999</v>
      </c>
      <c r="I41" s="402">
        <v>189.03185999999999</v>
      </c>
      <c r="J41" s="402">
        <v>10.968140000000005</v>
      </c>
      <c r="K41" s="402"/>
      <c r="L41" s="402"/>
      <c r="M41" s="402"/>
      <c r="N41" s="402">
        <v>0</v>
      </c>
      <c r="O41" s="402">
        <v>167.7</v>
      </c>
      <c r="P41" s="402">
        <v>175.81243000000001</v>
      </c>
      <c r="Q41" s="402">
        <v>120.04464</v>
      </c>
      <c r="R41" s="402">
        <v>47.655359999999988</v>
      </c>
      <c r="S41" s="402">
        <v>75.2</v>
      </c>
      <c r="T41" s="402">
        <v>74.800690000000003</v>
      </c>
      <c r="U41" s="402">
        <v>73.536839999999998</v>
      </c>
      <c r="V41" s="402">
        <v>1.6631600000000049</v>
      </c>
      <c r="W41" s="402">
        <v>61</v>
      </c>
      <c r="X41" s="402">
        <v>65.984009999999998</v>
      </c>
      <c r="Y41" s="402">
        <v>65.984009999999998</v>
      </c>
      <c r="Z41" s="402">
        <v>-4.9840099999999978</v>
      </c>
      <c r="AA41" s="402">
        <v>65.5</v>
      </c>
      <c r="AB41" s="402">
        <v>67.593350000000001</v>
      </c>
      <c r="AC41" s="402">
        <v>67.593350000000001</v>
      </c>
      <c r="AD41" s="402">
        <v>-2.0933500000000009</v>
      </c>
      <c r="AE41" s="402">
        <v>30.2</v>
      </c>
      <c r="AF41" s="402">
        <v>27.49391</v>
      </c>
      <c r="AG41" s="402">
        <v>27.49391</v>
      </c>
      <c r="AH41" s="402">
        <v>2.7060899999999997</v>
      </c>
      <c r="AI41" s="402">
        <v>0.6</v>
      </c>
      <c r="AJ41" s="402">
        <v>0.6</v>
      </c>
      <c r="AK41" s="402">
        <v>0.6</v>
      </c>
      <c r="AL41" s="402">
        <v>0</v>
      </c>
      <c r="AM41" s="402"/>
      <c r="AN41" s="402"/>
      <c r="AO41" s="402"/>
      <c r="AP41" s="402">
        <v>0</v>
      </c>
      <c r="AQ41" s="402"/>
      <c r="AR41" s="402"/>
      <c r="AS41" s="402">
        <v>186.89757</v>
      </c>
      <c r="AT41" s="402">
        <v>-186.89757</v>
      </c>
      <c r="AU41" s="402"/>
      <c r="AV41" s="402"/>
      <c r="AW41" s="402"/>
      <c r="AX41" s="402">
        <v>0</v>
      </c>
      <c r="AY41" s="402"/>
      <c r="AZ41" s="402"/>
      <c r="BA41" s="402"/>
      <c r="BB41" s="402">
        <v>0</v>
      </c>
      <c r="BC41" s="402">
        <v>141</v>
      </c>
      <c r="BD41" s="402">
        <v>149.11167</v>
      </c>
      <c r="BE41" s="402">
        <v>158.72166999999999</v>
      </c>
      <c r="BF41" s="402">
        <v>-17.721669999999989</v>
      </c>
      <c r="BG41" s="402">
        <v>144.1</v>
      </c>
      <c r="BH41" s="402">
        <v>149.11167</v>
      </c>
      <c r="BI41" s="402">
        <v>158.72166999999999</v>
      </c>
      <c r="BJ41" s="402">
        <v>-14.621669999999995</v>
      </c>
      <c r="BK41" s="402">
        <v>146.80000000000001</v>
      </c>
      <c r="BL41" s="402">
        <v>149.11167</v>
      </c>
      <c r="BM41" s="402">
        <v>158.72166999999999</v>
      </c>
      <c r="BN41" s="402">
        <v>-11.921669999999978</v>
      </c>
      <c r="BO41" s="402">
        <v>141.6</v>
      </c>
      <c r="BP41" s="402">
        <v>136</v>
      </c>
      <c r="BQ41" s="402">
        <v>136</v>
      </c>
      <c r="BR41" s="402">
        <v>5.5999999999999943</v>
      </c>
      <c r="BS41" s="402">
        <v>98.1</v>
      </c>
      <c r="BT41" s="402">
        <v>104.61499999999999</v>
      </c>
      <c r="BU41" s="402">
        <v>104.61499999999999</v>
      </c>
      <c r="BV41" s="402">
        <v>-6.5150000000000006</v>
      </c>
      <c r="BW41" s="402">
        <v>117.1</v>
      </c>
      <c r="BX41" s="402">
        <v>91</v>
      </c>
      <c r="BY41" s="402">
        <v>121</v>
      </c>
      <c r="BZ41" s="402">
        <v>-3.9000000000000057</v>
      </c>
      <c r="CA41" s="402">
        <v>72.7</v>
      </c>
      <c r="CB41" s="402">
        <v>73.019549999999995</v>
      </c>
      <c r="CC41" s="402">
        <v>73.019549999999995</v>
      </c>
      <c r="CD41" s="402">
        <v>-0.31954999999999245</v>
      </c>
      <c r="CE41" s="402">
        <v>21.8</v>
      </c>
      <c r="CF41" s="402">
        <v>16.95936</v>
      </c>
      <c r="CG41" s="402">
        <v>16.95936</v>
      </c>
      <c r="CH41" s="402">
        <v>4.8406400000000005</v>
      </c>
      <c r="CI41" s="402">
        <v>71.632000000000005</v>
      </c>
      <c r="CJ41" s="402">
        <v>85</v>
      </c>
      <c r="CK41" s="402">
        <v>40.941659999999999</v>
      </c>
      <c r="CL41" s="402">
        <v>30.690340000000006</v>
      </c>
      <c r="CM41" s="402">
        <v>105.036</v>
      </c>
      <c r="CN41" s="402">
        <v>98</v>
      </c>
      <c r="CO41" s="402">
        <v>98</v>
      </c>
      <c r="CP41" s="402">
        <v>7.0360000000000014</v>
      </c>
      <c r="CQ41" s="402">
        <v>16.652999999999999</v>
      </c>
      <c r="CR41" s="402">
        <v>16</v>
      </c>
      <c r="CS41" s="402">
        <v>16</v>
      </c>
      <c r="CT41" s="402">
        <v>0.65299999999999869</v>
      </c>
      <c r="CU41" s="402">
        <v>7.8</v>
      </c>
      <c r="CV41" s="402">
        <v>3.8533499999999998</v>
      </c>
      <c r="CW41" s="402">
        <v>3.8533499999999998</v>
      </c>
      <c r="CX41" s="402">
        <v>3.94665</v>
      </c>
      <c r="CY41" s="402"/>
      <c r="CZ41" s="402">
        <v>4.1034499999999996</v>
      </c>
      <c r="DA41" s="402">
        <v>4.1034499999999996</v>
      </c>
      <c r="DB41" s="402">
        <v>-4.1034499999999996</v>
      </c>
      <c r="DC41" s="402">
        <v>43.17</v>
      </c>
      <c r="DD41" s="402">
        <v>43.80059</v>
      </c>
      <c r="DE41" s="402">
        <v>43.80059</v>
      </c>
      <c r="DF41" s="402">
        <v>-0.63058999999999799</v>
      </c>
      <c r="DG41" s="402">
        <v>3.2320000000000002</v>
      </c>
      <c r="DH41" s="402">
        <v>3.2822300000000002</v>
      </c>
      <c r="DI41" s="402">
        <v>3.2822300000000002</v>
      </c>
      <c r="DJ41" s="402">
        <v>-5.0229999999999997E-2</v>
      </c>
      <c r="DK41" s="402">
        <v>3.5070000000000001</v>
      </c>
      <c r="DL41" s="402">
        <v>3.0992700000000002</v>
      </c>
      <c r="DM41" s="402">
        <v>3.0992700000000002</v>
      </c>
      <c r="DN41" s="402">
        <v>0.40772999999999993</v>
      </c>
      <c r="DO41" s="402"/>
      <c r="DP41" s="402"/>
      <c r="DQ41" s="402"/>
      <c r="DR41" s="402">
        <v>0</v>
      </c>
      <c r="DS41" s="402"/>
      <c r="DT41" s="402"/>
      <c r="DU41" s="402"/>
      <c r="DV41" s="402">
        <v>0</v>
      </c>
      <c r="DW41" s="402"/>
      <c r="DX41" s="402"/>
      <c r="DY41" s="402"/>
      <c r="DZ41" s="402">
        <v>0</v>
      </c>
      <c r="EA41" s="402"/>
      <c r="EB41" s="402"/>
      <c r="EC41" s="402"/>
      <c r="ED41" s="402">
        <v>0</v>
      </c>
      <c r="EE41" s="402"/>
      <c r="EF41" s="402"/>
      <c r="EG41" s="402"/>
      <c r="EH41" s="402">
        <v>0</v>
      </c>
      <c r="EI41" s="402"/>
      <c r="EJ41" s="402"/>
      <c r="EK41" s="402"/>
      <c r="EL41" s="402">
        <v>0</v>
      </c>
      <c r="EM41" s="402">
        <v>70.900000000000006</v>
      </c>
      <c r="EN41" s="402">
        <v>60</v>
      </c>
      <c r="EO41" s="402">
        <v>85</v>
      </c>
      <c r="EP41" s="402">
        <v>-14.099999999999994</v>
      </c>
      <c r="EQ41" s="402"/>
      <c r="ER41" s="402"/>
      <c r="ES41" s="402"/>
      <c r="ET41" s="402">
        <v>0</v>
      </c>
      <c r="EU41" s="402">
        <v>60</v>
      </c>
      <c r="EV41" s="402">
        <v>77.948049999999995</v>
      </c>
      <c r="EW41" s="402">
        <v>76.508650000000003</v>
      </c>
      <c r="EX41" s="402">
        <v>-16.508650000000003</v>
      </c>
      <c r="EY41" s="402">
        <v>218.8</v>
      </c>
      <c r="EZ41" s="402">
        <v>134.34953999999999</v>
      </c>
      <c r="FA41" s="402">
        <v>179.19233</v>
      </c>
      <c r="FB41" s="402">
        <v>39.607670000000013</v>
      </c>
      <c r="FC41" s="402">
        <v>10</v>
      </c>
      <c r="FD41" s="402">
        <v>8</v>
      </c>
      <c r="FE41" s="402">
        <v>8</v>
      </c>
      <c r="FF41" s="402">
        <v>2</v>
      </c>
      <c r="FG41" s="402">
        <v>4.7</v>
      </c>
      <c r="FH41" s="402">
        <v>5.67</v>
      </c>
      <c r="FI41" s="402">
        <v>5.5763499999999997</v>
      </c>
      <c r="FJ41" s="402">
        <v>-0.87634999999999952</v>
      </c>
      <c r="FK41" s="402"/>
      <c r="FL41" s="402"/>
      <c r="FM41" s="402">
        <v>88.088409999999996</v>
      </c>
      <c r="FN41" s="402">
        <v>-88.088409999999996</v>
      </c>
      <c r="FO41" s="402">
        <v>0</v>
      </c>
      <c r="FP41" s="402">
        <v>0</v>
      </c>
      <c r="FQ41" s="402">
        <v>0</v>
      </c>
      <c r="FR41" s="402">
        <v>0</v>
      </c>
      <c r="FS41" s="402">
        <v>102.6</v>
      </c>
      <c r="FT41" s="402">
        <v>110.41591</v>
      </c>
      <c r="FU41" s="402">
        <v>110.41591</v>
      </c>
      <c r="FV41" s="402">
        <v>-7.8159100000000024</v>
      </c>
      <c r="FW41" s="402">
        <v>7.3</v>
      </c>
      <c r="FX41" s="402">
        <v>3.8466300000000002</v>
      </c>
      <c r="FY41" s="402">
        <v>3.8466300000000002</v>
      </c>
      <c r="FZ41" s="402">
        <v>3.4533699999999996</v>
      </c>
      <c r="GA41" s="402"/>
      <c r="GB41" s="402"/>
      <c r="GC41" s="402"/>
      <c r="GD41" s="402">
        <v>0</v>
      </c>
      <c r="GE41" s="402">
        <v>0</v>
      </c>
      <c r="GF41" s="402">
        <v>0</v>
      </c>
      <c r="GG41" s="402">
        <v>21.477250000000002</v>
      </c>
      <c r="GH41" s="402">
        <v>-21.477250000000002</v>
      </c>
      <c r="GI41" s="402">
        <v>92.7</v>
      </c>
      <c r="GJ41" s="402">
        <v>95</v>
      </c>
      <c r="GK41" s="402">
        <v>133.61748</v>
      </c>
      <c r="GL41" s="402">
        <v>-40.917479999999998</v>
      </c>
      <c r="GM41" s="402"/>
      <c r="GN41" s="402"/>
      <c r="GO41" s="402"/>
      <c r="GP41" s="402">
        <v>0</v>
      </c>
      <c r="GQ41" s="402"/>
      <c r="GR41" s="402"/>
      <c r="GS41" s="402"/>
      <c r="GT41" s="402">
        <v>0</v>
      </c>
      <c r="GU41" s="402"/>
      <c r="GV41" s="402"/>
      <c r="GW41" s="402"/>
      <c r="GX41" s="402">
        <v>0</v>
      </c>
      <c r="GY41" s="402"/>
      <c r="GZ41" s="402"/>
      <c r="HA41" s="402"/>
      <c r="HB41" s="402">
        <v>0</v>
      </c>
      <c r="HC41" s="402"/>
      <c r="HD41" s="402"/>
      <c r="HE41" s="402"/>
      <c r="HF41" s="402">
        <v>0</v>
      </c>
      <c r="HG41" s="402">
        <v>167.9</v>
      </c>
      <c r="HH41" s="402">
        <v>176.17653999999999</v>
      </c>
      <c r="HI41" s="402">
        <v>176.17653999999999</v>
      </c>
      <c r="HJ41" s="402">
        <v>-8.2765399999999829</v>
      </c>
      <c r="HK41" s="402">
        <v>166.7</v>
      </c>
      <c r="HL41" s="402">
        <v>176.17653999999999</v>
      </c>
      <c r="HM41" s="402">
        <v>176.17653999999999</v>
      </c>
      <c r="HN41" s="402">
        <v>-9.47654</v>
      </c>
      <c r="HO41" s="402">
        <v>185</v>
      </c>
      <c r="HP41" s="402">
        <v>176.17653999999999</v>
      </c>
      <c r="HQ41" s="402">
        <v>176.17653999999999</v>
      </c>
      <c r="HR41" s="402">
        <v>8.8234600000000114</v>
      </c>
      <c r="HS41" s="402"/>
      <c r="HT41" s="402"/>
      <c r="HU41" s="402"/>
      <c r="HV41" s="402">
        <v>0</v>
      </c>
      <c r="HW41" s="402"/>
      <c r="HX41" s="402"/>
      <c r="HY41" s="402"/>
      <c r="HZ41" s="402">
        <v>0</v>
      </c>
      <c r="IA41" s="402"/>
      <c r="IB41" s="402"/>
      <c r="IC41" s="402"/>
      <c r="ID41" s="402">
        <v>0</v>
      </c>
      <c r="IE41" s="402">
        <v>263.3</v>
      </c>
      <c r="IF41" s="402">
        <v>264.26481999999999</v>
      </c>
      <c r="IG41" s="402">
        <v>264.26481999999999</v>
      </c>
      <c r="IH41" s="402">
        <v>-0.9648199999999747</v>
      </c>
      <c r="II41" s="402">
        <v>73.5</v>
      </c>
      <c r="IJ41" s="402">
        <v>69.971130000000002</v>
      </c>
      <c r="IK41" s="402">
        <v>69.971130000000002</v>
      </c>
      <c r="IL41" s="402">
        <v>3.5288699999999977</v>
      </c>
      <c r="IM41" s="402">
        <v>35.4</v>
      </c>
      <c r="IN41" s="402">
        <v>34.985570000000003</v>
      </c>
      <c r="IO41" s="402">
        <v>34.985570000000003</v>
      </c>
      <c r="IP41" s="402">
        <v>0.41442999999999586</v>
      </c>
      <c r="IQ41" s="402">
        <v>37.5</v>
      </c>
      <c r="IR41" s="402">
        <v>36.087000000000003</v>
      </c>
      <c r="IS41" s="402">
        <v>36.087000000000003</v>
      </c>
      <c r="IT41" s="402">
        <v>1.4129999999999967</v>
      </c>
      <c r="IU41" s="402">
        <v>49.9</v>
      </c>
      <c r="IV41" s="402">
        <v>70.760000000000005</v>
      </c>
      <c r="IW41" s="402">
        <v>70.760000000000005</v>
      </c>
      <c r="IX41" s="402">
        <v>-20.860000000000007</v>
      </c>
      <c r="IY41" s="402">
        <v>30.4</v>
      </c>
      <c r="IZ41" s="402">
        <v>59.84</v>
      </c>
      <c r="JA41" s="402">
        <v>59.84</v>
      </c>
      <c r="JB41" s="402">
        <v>-29.440000000000005</v>
      </c>
      <c r="JC41" s="402">
        <v>10.9</v>
      </c>
      <c r="JD41" s="402">
        <v>11.72</v>
      </c>
      <c r="JE41" s="402">
        <v>11.72</v>
      </c>
      <c r="JF41" s="402">
        <v>-0.82000000000000028</v>
      </c>
      <c r="JG41" s="402">
        <v>5.8</v>
      </c>
      <c r="JH41" s="402">
        <v>3.37</v>
      </c>
      <c r="JI41" s="402">
        <v>3.37</v>
      </c>
      <c r="JJ41" s="402">
        <v>2.4299999999999997</v>
      </c>
      <c r="JK41" s="402">
        <v>6.8</v>
      </c>
      <c r="JL41" s="402">
        <v>6.8787000000000003</v>
      </c>
      <c r="JM41" s="402">
        <v>6.8787000000000003</v>
      </c>
      <c r="JN41" s="402">
        <v>-7.8700000000000436E-2</v>
      </c>
      <c r="JO41" s="402">
        <v>12.3</v>
      </c>
      <c r="JP41" s="402">
        <v>15.021509999999999</v>
      </c>
      <c r="JQ41" s="402">
        <v>8.1736000000000004</v>
      </c>
      <c r="JR41" s="402">
        <v>4.1264000000000003</v>
      </c>
      <c r="JS41" s="402">
        <v>60.8</v>
      </c>
      <c r="JT41" s="402">
        <v>32.940559999999998</v>
      </c>
      <c r="JU41" s="402">
        <v>60.557119999999998</v>
      </c>
      <c r="JV41" s="402">
        <v>0.24287999999999954</v>
      </c>
      <c r="JW41" s="402"/>
      <c r="JX41" s="402"/>
      <c r="JY41" s="402"/>
      <c r="JZ41" s="402">
        <v>0</v>
      </c>
      <c r="KA41" s="402"/>
      <c r="KB41" s="402"/>
      <c r="KC41" s="402"/>
      <c r="KD41" s="402">
        <v>0</v>
      </c>
      <c r="KE41" s="402"/>
      <c r="KF41" s="402"/>
      <c r="KG41" s="402"/>
      <c r="KH41" s="402">
        <v>0</v>
      </c>
      <c r="KI41" s="402"/>
      <c r="KJ41" s="402"/>
      <c r="KK41" s="402"/>
      <c r="KL41" s="402">
        <v>0</v>
      </c>
      <c r="KM41" s="402">
        <v>50.1</v>
      </c>
      <c r="KN41" s="402">
        <v>45.273389999999999</v>
      </c>
      <c r="KO41" s="402">
        <v>51.598179999999999</v>
      </c>
      <c r="KP41" s="402">
        <v>-1.4981799999999978</v>
      </c>
      <c r="KQ41" s="402"/>
      <c r="KR41" s="402"/>
      <c r="KS41" s="402"/>
      <c r="KT41" s="402">
        <v>0</v>
      </c>
      <c r="KU41" s="402">
        <v>178</v>
      </c>
      <c r="KV41" s="402">
        <v>194.44479000000001</v>
      </c>
      <c r="KW41" s="402">
        <v>194.44479000000001</v>
      </c>
      <c r="KX41" s="402">
        <v>-16.444790000000012</v>
      </c>
      <c r="KY41" s="402">
        <v>193.2</v>
      </c>
      <c r="KZ41" s="402">
        <v>194.44479000000001</v>
      </c>
      <c r="LA41" s="402">
        <v>194.44479000000001</v>
      </c>
      <c r="LB41" s="402">
        <v>-1.2447900000000232</v>
      </c>
      <c r="LC41" s="402">
        <v>198.7</v>
      </c>
      <c r="LD41" s="402">
        <v>194.44479000000001</v>
      </c>
      <c r="LE41" s="402">
        <v>194.44479000000001</v>
      </c>
      <c r="LF41" s="402">
        <v>4.2552099999999768</v>
      </c>
      <c r="LG41" s="402">
        <v>287.89999999999998</v>
      </c>
      <c r="LH41" s="402">
        <v>291.66717999999997</v>
      </c>
      <c r="LI41" s="402">
        <v>291.66717999999997</v>
      </c>
      <c r="LJ41" s="402">
        <v>-3.7671799999999962</v>
      </c>
      <c r="LK41" s="402">
        <v>200.3</v>
      </c>
      <c r="LL41" s="402">
        <v>209.70738</v>
      </c>
      <c r="LM41" s="402">
        <v>209.70738</v>
      </c>
      <c r="LN41" s="402">
        <v>-9.4073799999999892</v>
      </c>
      <c r="LO41" s="402">
        <v>105.4</v>
      </c>
      <c r="LP41" s="402">
        <v>104.85369</v>
      </c>
      <c r="LQ41" s="402">
        <v>104.85369</v>
      </c>
      <c r="LR41" s="402">
        <v>0.5463100000000054</v>
      </c>
      <c r="LS41" s="402">
        <v>145.9</v>
      </c>
      <c r="LT41" s="402">
        <v>235.2816</v>
      </c>
      <c r="LU41" s="402">
        <v>103.75435</v>
      </c>
      <c r="LV41" s="402">
        <v>42.145650000000003</v>
      </c>
      <c r="LW41" s="402">
        <v>3.2</v>
      </c>
      <c r="LX41" s="402">
        <v>3.2402199999999999</v>
      </c>
      <c r="LY41" s="402">
        <v>3.2402199999999999</v>
      </c>
      <c r="LZ41" s="402">
        <v>-4.02199999999997E-2</v>
      </c>
      <c r="MA41" s="402">
        <v>184.2</v>
      </c>
      <c r="MB41" s="402">
        <v>170</v>
      </c>
      <c r="MC41" s="402">
        <v>185.73103</v>
      </c>
      <c r="MD41" s="402">
        <v>-1.5310300000000154</v>
      </c>
      <c r="ME41" s="402">
        <v>184.6</v>
      </c>
      <c r="MF41" s="402">
        <v>170</v>
      </c>
      <c r="MG41" s="402">
        <v>185.73103</v>
      </c>
      <c r="MH41" s="402">
        <v>-1.1310300000000097</v>
      </c>
      <c r="MI41" s="402">
        <v>187</v>
      </c>
      <c r="MJ41" s="402">
        <v>217.19309000000001</v>
      </c>
      <c r="MK41" s="402">
        <v>185.73103</v>
      </c>
      <c r="ML41" s="402">
        <v>1.2689699999999959</v>
      </c>
      <c r="MM41" s="402">
        <v>187.5</v>
      </c>
      <c r="MN41" s="402">
        <v>189.51328000000001</v>
      </c>
      <c r="MO41" s="402">
        <v>189.51328000000001</v>
      </c>
      <c r="MP41" s="402">
        <v>-2.0132800000000088</v>
      </c>
      <c r="MQ41" s="402">
        <v>100.4</v>
      </c>
      <c r="MR41" s="402">
        <v>94.756640000000004</v>
      </c>
      <c r="MS41" s="402">
        <v>94.756640000000004</v>
      </c>
      <c r="MT41" s="402">
        <v>5.6433600000000013</v>
      </c>
      <c r="MU41" s="402"/>
      <c r="MV41" s="402"/>
      <c r="MW41" s="402"/>
      <c r="MX41" s="402">
        <v>0</v>
      </c>
      <c r="MY41" s="402"/>
      <c r="MZ41" s="402"/>
      <c r="NA41" s="402"/>
      <c r="NB41" s="402">
        <v>0</v>
      </c>
      <c r="NC41" s="402"/>
      <c r="ND41" s="402"/>
      <c r="NE41" s="402"/>
      <c r="NF41" s="402">
        <v>0</v>
      </c>
      <c r="NG41" s="402"/>
      <c r="NH41" s="402"/>
      <c r="NI41" s="402"/>
      <c r="NJ41" s="402">
        <v>0</v>
      </c>
      <c r="NK41" s="402"/>
      <c r="NL41" s="402"/>
      <c r="NM41" s="402"/>
      <c r="NN41" s="402">
        <v>0</v>
      </c>
      <c r="NO41" s="402"/>
      <c r="NP41" s="402"/>
      <c r="NQ41" s="402"/>
      <c r="NR41" s="402">
        <v>0</v>
      </c>
      <c r="NS41" s="402"/>
      <c r="NT41" s="402"/>
      <c r="NU41" s="402"/>
      <c r="NV41" s="402">
        <v>0</v>
      </c>
      <c r="NW41" s="402">
        <v>90.8</v>
      </c>
      <c r="NX41" s="402">
        <v>166.44082</v>
      </c>
      <c r="NY41" s="402">
        <v>113.10133</v>
      </c>
      <c r="NZ41" s="402">
        <v>-22.301330000000007</v>
      </c>
      <c r="OA41" s="402">
        <v>48.8</v>
      </c>
      <c r="OB41" s="402">
        <v>80.147549999999995</v>
      </c>
      <c r="OC41" s="402">
        <v>72.117909999999995</v>
      </c>
      <c r="OD41" s="402">
        <v>-23.317909999999998</v>
      </c>
      <c r="OE41" s="402">
        <v>16.899999999999999</v>
      </c>
      <c r="OF41" s="402">
        <v>15.56043</v>
      </c>
      <c r="OG41" s="402">
        <v>15.91408</v>
      </c>
      <c r="OH41" s="402">
        <v>0.98591999999999835</v>
      </c>
      <c r="OI41" s="402">
        <v>57.4</v>
      </c>
      <c r="OJ41" s="402">
        <v>60.427019999999999</v>
      </c>
      <c r="OK41" s="402">
        <v>60.427019999999999</v>
      </c>
      <c r="OL41" s="402">
        <v>-3.0270200000000003</v>
      </c>
      <c r="OM41" s="402">
        <v>6.5</v>
      </c>
      <c r="ON41" s="402">
        <v>6.39</v>
      </c>
      <c r="OO41" s="402">
        <v>6.39</v>
      </c>
      <c r="OP41" s="402">
        <v>0.11000000000000032</v>
      </c>
      <c r="OQ41" s="402">
        <v>375.8</v>
      </c>
      <c r="OR41" s="402">
        <v>230.01955000000001</v>
      </c>
      <c r="OS41" s="402"/>
      <c r="OT41" s="402">
        <v>375.8</v>
      </c>
      <c r="OU41" s="402"/>
      <c r="OV41" s="402"/>
      <c r="OW41" s="402"/>
      <c r="OX41" s="402">
        <v>0</v>
      </c>
      <c r="OY41" s="402"/>
      <c r="OZ41" s="402"/>
      <c r="PA41" s="402"/>
      <c r="PB41" s="402">
        <v>0</v>
      </c>
      <c r="PC41" s="402">
        <v>28.2</v>
      </c>
      <c r="PD41" s="402">
        <v>30</v>
      </c>
      <c r="PE41" s="402">
        <v>30</v>
      </c>
      <c r="PF41" s="402">
        <v>-1.8000000000000007</v>
      </c>
      <c r="PG41" s="402"/>
      <c r="PH41" s="402"/>
      <c r="PI41" s="402"/>
      <c r="PJ41" s="402">
        <v>0</v>
      </c>
      <c r="PK41" s="402">
        <v>16</v>
      </c>
      <c r="PL41" s="402">
        <v>13</v>
      </c>
      <c r="PM41" s="402">
        <v>13</v>
      </c>
      <c r="PN41" s="402">
        <v>3</v>
      </c>
      <c r="PO41" s="402">
        <v>14.1</v>
      </c>
      <c r="PP41" s="402">
        <v>15</v>
      </c>
      <c r="PQ41" s="402">
        <v>15</v>
      </c>
      <c r="PR41" s="402">
        <v>-0.90000000000000036</v>
      </c>
      <c r="PS41" s="402">
        <v>2.8</v>
      </c>
      <c r="PT41" s="402">
        <v>2.7989999999999999</v>
      </c>
      <c r="PU41" s="402">
        <v>2.7989999999999999</v>
      </c>
      <c r="PV41" s="402">
        <v>9.9999999999988987E-4</v>
      </c>
      <c r="PW41" s="402">
        <v>1.3</v>
      </c>
      <c r="PX41" s="402">
        <v>1.4</v>
      </c>
      <c r="PY41" s="402">
        <v>1.4</v>
      </c>
      <c r="PZ41" s="402">
        <v>-9.9999999999999867E-2</v>
      </c>
      <c r="QA41" s="402">
        <v>1.1000000000000001</v>
      </c>
      <c r="QB41" s="402">
        <v>1.2</v>
      </c>
      <c r="QC41" s="402">
        <v>1.2</v>
      </c>
      <c r="QD41" s="402">
        <v>-9.9999999999999867E-2</v>
      </c>
      <c r="QE41" s="402">
        <v>2</v>
      </c>
      <c r="QF41" s="402">
        <v>2.2000000000000002</v>
      </c>
      <c r="QG41" s="402">
        <v>2.2000000000000002</v>
      </c>
      <c r="QH41" s="402">
        <v>-0.20000000000000018</v>
      </c>
      <c r="QI41" s="402">
        <v>6.2</v>
      </c>
      <c r="QJ41" s="402">
        <v>7.2</v>
      </c>
      <c r="QK41" s="402">
        <v>7.2</v>
      </c>
      <c r="QL41" s="402">
        <v>-1</v>
      </c>
      <c r="QM41" s="402">
        <v>10.7</v>
      </c>
      <c r="QN41" s="402">
        <v>11.143700000000001</v>
      </c>
      <c r="QO41" s="402">
        <v>11.143700000000001</v>
      </c>
      <c r="QP41" s="402">
        <v>-0.44370000000000154</v>
      </c>
      <c r="QQ41" s="402">
        <v>7.4</v>
      </c>
      <c r="QR41" s="402">
        <v>8</v>
      </c>
      <c r="QS41" s="402">
        <v>8</v>
      </c>
      <c r="QT41" s="402">
        <v>-0.59999999999999964</v>
      </c>
      <c r="QU41" s="402">
        <v>10.4</v>
      </c>
      <c r="QV41" s="402">
        <v>10.752689999999999</v>
      </c>
      <c r="QW41" s="402">
        <v>10.752689999999999</v>
      </c>
      <c r="QX41" s="402">
        <v>-0.35268999999999906</v>
      </c>
      <c r="QY41" s="402">
        <v>6</v>
      </c>
      <c r="QZ41" s="402">
        <v>6.4</v>
      </c>
      <c r="RA41" s="402">
        <v>6.4</v>
      </c>
      <c r="RB41" s="402">
        <v>-0.40000000000000036</v>
      </c>
      <c r="RC41" s="402">
        <v>17.7</v>
      </c>
      <c r="RD41" s="402">
        <v>16.617789999999999</v>
      </c>
      <c r="RE41" s="402">
        <v>16.617789999999999</v>
      </c>
      <c r="RF41" s="402">
        <v>1.0822099999999999</v>
      </c>
      <c r="RG41" s="402">
        <v>3.6</v>
      </c>
      <c r="RH41" s="402">
        <v>3.6</v>
      </c>
      <c r="RI41" s="402">
        <v>3.6</v>
      </c>
      <c r="RJ41" s="402">
        <v>0</v>
      </c>
      <c r="RK41" s="402">
        <v>5.8</v>
      </c>
      <c r="RL41" s="402">
        <v>6</v>
      </c>
      <c r="RM41" s="402">
        <v>6</v>
      </c>
      <c r="RN41" s="402">
        <v>-0.20000000000000018</v>
      </c>
      <c r="RO41" s="402">
        <v>2.8</v>
      </c>
      <c r="RP41" s="402">
        <v>2.8</v>
      </c>
      <c r="RQ41" s="402">
        <v>2.8</v>
      </c>
      <c r="RR41" s="402">
        <v>0</v>
      </c>
      <c r="RS41" s="402">
        <v>1.3</v>
      </c>
      <c r="RT41" s="402">
        <v>1.5</v>
      </c>
      <c r="RU41" s="402">
        <v>1.5</v>
      </c>
      <c r="RV41" s="402">
        <v>-0.19999999999999996</v>
      </c>
      <c r="RW41" s="402">
        <v>4.4000000000000004</v>
      </c>
      <c r="RX41" s="402">
        <v>5.6</v>
      </c>
      <c r="RY41" s="402">
        <v>5.6</v>
      </c>
      <c r="RZ41" s="402">
        <v>-1.1999999999999993</v>
      </c>
      <c r="SA41" s="402">
        <v>3.3</v>
      </c>
      <c r="SB41" s="402">
        <v>5</v>
      </c>
      <c r="SC41" s="402">
        <v>5</v>
      </c>
      <c r="SD41" s="402">
        <v>-1.7000000000000002</v>
      </c>
      <c r="SE41" s="402">
        <v>5.2</v>
      </c>
      <c r="SF41" s="402">
        <v>5.5</v>
      </c>
      <c r="SG41" s="402">
        <v>5.5</v>
      </c>
      <c r="SH41" s="402">
        <v>-0.29999999999999982</v>
      </c>
      <c r="SI41" s="402">
        <v>5.3</v>
      </c>
      <c r="SJ41" s="402">
        <v>5.7</v>
      </c>
      <c r="SK41" s="402">
        <v>5.7</v>
      </c>
      <c r="SL41" s="402">
        <v>-0.40000000000000036</v>
      </c>
      <c r="SM41" s="402">
        <v>3.4</v>
      </c>
      <c r="SN41" s="402">
        <v>3.5</v>
      </c>
      <c r="SO41" s="402">
        <v>3.5</v>
      </c>
      <c r="SP41" s="402">
        <v>-0.10000000000000009</v>
      </c>
      <c r="SQ41" s="402">
        <v>2.5</v>
      </c>
      <c r="SR41" s="402">
        <v>2.5</v>
      </c>
      <c r="SS41" s="402">
        <v>2.5</v>
      </c>
      <c r="ST41" s="402">
        <v>0</v>
      </c>
      <c r="SU41" s="402">
        <v>9.4</v>
      </c>
      <c r="SV41" s="402">
        <v>10</v>
      </c>
      <c r="SW41" s="402">
        <v>10</v>
      </c>
      <c r="SX41" s="402">
        <v>-0.59999999999999964</v>
      </c>
      <c r="SY41" s="402">
        <v>19.7</v>
      </c>
      <c r="SZ41" s="402">
        <v>12.218959999999999</v>
      </c>
      <c r="TA41" s="402">
        <v>12.218959999999999</v>
      </c>
      <c r="TB41" s="402">
        <v>7.4810400000000001</v>
      </c>
      <c r="TC41" s="402">
        <v>16.899999999999999</v>
      </c>
      <c r="TD41" s="402">
        <v>16.813289999999999</v>
      </c>
      <c r="TE41" s="402">
        <v>16.813289999999999</v>
      </c>
      <c r="TF41" s="402">
        <v>8.6710000000000065E-2</v>
      </c>
      <c r="TG41" s="402">
        <v>20.6</v>
      </c>
      <c r="TH41" s="402">
        <v>19.550339999999998</v>
      </c>
      <c r="TI41" s="402">
        <v>19.550339999999998</v>
      </c>
      <c r="TJ41" s="402">
        <v>1.0496600000000029</v>
      </c>
      <c r="TK41" s="402">
        <v>36.299999999999997</v>
      </c>
      <c r="TL41" s="402">
        <v>37.57996</v>
      </c>
      <c r="TM41" s="402">
        <v>37.57996</v>
      </c>
      <c r="TN41" s="402">
        <v>-1.2799600000000027</v>
      </c>
      <c r="TO41" s="402">
        <v>14.4</v>
      </c>
      <c r="TP41" s="402">
        <v>18.665610000000001</v>
      </c>
      <c r="TQ41" s="402">
        <v>16.795580000000001</v>
      </c>
      <c r="TR41" s="402">
        <v>-2.3955800000000007</v>
      </c>
      <c r="TS41" s="402">
        <v>7.47</v>
      </c>
      <c r="TT41" s="402">
        <v>8.33</v>
      </c>
      <c r="TU41" s="402">
        <v>8.33</v>
      </c>
      <c r="TV41" s="402">
        <v>-0.86000000000000032</v>
      </c>
      <c r="TW41" s="402">
        <v>6.1</v>
      </c>
      <c r="TX41" s="402">
        <v>9.6</v>
      </c>
      <c r="TY41" s="402">
        <v>9.6</v>
      </c>
      <c r="TZ41" s="402">
        <v>-3.5</v>
      </c>
      <c r="UA41" s="402">
        <v>12.8</v>
      </c>
      <c r="UB41" s="402">
        <v>10.752689999999999</v>
      </c>
      <c r="UC41" s="402">
        <v>10.752689999999999</v>
      </c>
      <c r="UD41" s="402">
        <v>2.0473100000000013</v>
      </c>
      <c r="UE41" s="402">
        <v>14.3</v>
      </c>
      <c r="UF41" s="402">
        <v>15.640269999999999</v>
      </c>
      <c r="UG41" s="402">
        <v>15.640269999999999</v>
      </c>
      <c r="UH41" s="402">
        <v>-1.3402699999999985</v>
      </c>
      <c r="UI41" s="402">
        <v>4.0999999999999996</v>
      </c>
      <c r="UJ41" s="402">
        <v>7</v>
      </c>
      <c r="UK41" s="402">
        <v>7</v>
      </c>
      <c r="UL41" s="402">
        <v>-2.9000000000000004</v>
      </c>
      <c r="UM41" s="402">
        <v>9.8000000000000007</v>
      </c>
      <c r="UN41" s="402">
        <v>9</v>
      </c>
      <c r="UO41" s="402">
        <v>9</v>
      </c>
      <c r="UP41" s="402">
        <v>0.80000000000000071</v>
      </c>
      <c r="UQ41" s="402">
        <v>0.5</v>
      </c>
      <c r="UR41" s="402">
        <v>0.54</v>
      </c>
      <c r="US41" s="402">
        <v>0.54</v>
      </c>
      <c r="UT41" s="402">
        <v>-4.0000000000000036E-2</v>
      </c>
      <c r="UU41" s="402">
        <v>0.9</v>
      </c>
      <c r="UV41" s="402">
        <v>1.05</v>
      </c>
      <c r="UW41" s="402">
        <v>1.05</v>
      </c>
      <c r="UX41" s="402">
        <v>-0.15000000000000002</v>
      </c>
      <c r="UY41" s="402">
        <v>11.5</v>
      </c>
      <c r="UZ41" s="402">
        <v>10.401</v>
      </c>
      <c r="VA41" s="402">
        <v>10.401</v>
      </c>
      <c r="VB41" s="402">
        <v>1.0990000000000002</v>
      </c>
      <c r="VC41" s="402">
        <v>11.7</v>
      </c>
      <c r="VD41" s="402">
        <v>9.9629999999999992</v>
      </c>
      <c r="VE41" s="402">
        <v>9.9629999999999992</v>
      </c>
      <c r="VF41" s="402">
        <v>1.7370000000000001</v>
      </c>
      <c r="VG41" s="402">
        <v>18.600000000000001</v>
      </c>
      <c r="VH41" s="402">
        <v>19.675000000000001</v>
      </c>
      <c r="VI41" s="402">
        <v>19.675000000000001</v>
      </c>
      <c r="VJ41" s="402">
        <v>-1.0749999999999993</v>
      </c>
      <c r="VK41" s="402">
        <v>18.2</v>
      </c>
      <c r="VL41" s="402">
        <v>17.704000000000001</v>
      </c>
      <c r="VM41" s="402">
        <v>17.704000000000001</v>
      </c>
      <c r="VN41" s="402">
        <v>0.49599999999999866</v>
      </c>
      <c r="VO41" s="402">
        <v>14.9</v>
      </c>
      <c r="VP41" s="402">
        <v>13.903</v>
      </c>
      <c r="VQ41" s="402">
        <v>13.903</v>
      </c>
      <c r="VR41" s="402">
        <v>0.99699999999999989</v>
      </c>
      <c r="VS41" s="402">
        <v>0.6</v>
      </c>
      <c r="VT41" s="402">
        <v>0.89</v>
      </c>
      <c r="VU41" s="402">
        <v>0.89</v>
      </c>
      <c r="VV41" s="402">
        <v>-0.29000000000000004</v>
      </c>
      <c r="VW41" s="402">
        <v>19.2</v>
      </c>
      <c r="VX41" s="402">
        <v>16.559999999999999</v>
      </c>
      <c r="VY41" s="402">
        <v>16.559999999999999</v>
      </c>
      <c r="VZ41" s="402">
        <v>2.6400000000000006</v>
      </c>
      <c r="WA41" s="402">
        <v>61.2</v>
      </c>
      <c r="WB41" s="402">
        <v>58.96</v>
      </c>
      <c r="WC41" s="402">
        <v>54.790999999999997</v>
      </c>
      <c r="WD41" s="402">
        <v>6.409000000000006</v>
      </c>
      <c r="WE41" s="402">
        <v>13</v>
      </c>
      <c r="WF41" s="402"/>
      <c r="WG41" s="402">
        <v>12.792999999999999</v>
      </c>
      <c r="WH41" s="402">
        <v>0.20700000000000074</v>
      </c>
      <c r="WI41" s="402">
        <v>16.899999999999999</v>
      </c>
      <c r="WJ41" s="402"/>
      <c r="WK41" s="402">
        <v>14.246</v>
      </c>
      <c r="WL41" s="402">
        <v>2.6539999999999981</v>
      </c>
      <c r="WM41" s="402">
        <v>30</v>
      </c>
      <c r="WN41" s="402">
        <v>28.945</v>
      </c>
      <c r="WO41" s="402">
        <v>28.945</v>
      </c>
      <c r="WP41" s="402">
        <v>1.0549999999999997</v>
      </c>
      <c r="WQ41" s="402">
        <v>54.1</v>
      </c>
      <c r="WR41" s="402"/>
      <c r="WS41" s="402">
        <v>71.2</v>
      </c>
      <c r="WT41" s="402">
        <v>-17.100000000000001</v>
      </c>
      <c r="XB41" s="406">
        <v>0.625</v>
      </c>
      <c r="XC41" s="402">
        <v>7418.5000000000018</v>
      </c>
      <c r="XD41" s="402">
        <v>7403.0172999999986</v>
      </c>
      <c r="XE41" s="402">
        <v>15.482700000003206</v>
      </c>
      <c r="XF41" s="402">
        <v>7418.4999999999991</v>
      </c>
      <c r="XG41" s="402">
        <v>7403.0172999999986</v>
      </c>
      <c r="XH41" s="402">
        <v>15.482700000000477</v>
      </c>
      <c r="XI41" s="379">
        <f t="shared" si="0"/>
        <v>0.625</v>
      </c>
    </row>
    <row r="42" spans="2:633" ht="15" customHeight="1" x14ac:dyDescent="0.2">
      <c r="B42" s="71">
        <v>0.64583333333333337</v>
      </c>
      <c r="C42" s="402">
        <v>597.6</v>
      </c>
      <c r="D42" s="402">
        <v>606.06573000000003</v>
      </c>
      <c r="E42" s="402">
        <v>596.15156000000002</v>
      </c>
      <c r="F42" s="402">
        <v>1.4484400000000051</v>
      </c>
      <c r="G42" s="402">
        <v>202.5</v>
      </c>
      <c r="H42" s="402">
        <v>193.12809999999999</v>
      </c>
      <c r="I42" s="402">
        <v>189.96886000000001</v>
      </c>
      <c r="J42" s="402">
        <v>12.531139999999994</v>
      </c>
      <c r="K42" s="402"/>
      <c r="L42" s="402"/>
      <c r="M42" s="402"/>
      <c r="N42" s="402">
        <v>0</v>
      </c>
      <c r="O42" s="402">
        <v>162.69999999999999</v>
      </c>
      <c r="P42" s="402">
        <v>156.76992999999999</v>
      </c>
      <c r="Q42" s="402">
        <v>131.49164999999999</v>
      </c>
      <c r="R42" s="402">
        <v>31.208349999999996</v>
      </c>
      <c r="S42" s="402">
        <v>83.2</v>
      </c>
      <c r="T42" s="402">
        <v>77.725989999999996</v>
      </c>
      <c r="U42" s="402">
        <v>78.272390000000001</v>
      </c>
      <c r="V42" s="402">
        <v>4.9276100000000014</v>
      </c>
      <c r="W42" s="402">
        <v>61.9</v>
      </c>
      <c r="X42" s="402">
        <v>65.984009999999998</v>
      </c>
      <c r="Y42" s="402">
        <v>65.984009999999998</v>
      </c>
      <c r="Z42" s="402">
        <v>-4.0840099999999993</v>
      </c>
      <c r="AA42" s="402">
        <v>65</v>
      </c>
      <c r="AB42" s="402">
        <v>67.593350000000001</v>
      </c>
      <c r="AC42" s="402">
        <v>67.593350000000001</v>
      </c>
      <c r="AD42" s="402">
        <v>-2.5933500000000009</v>
      </c>
      <c r="AE42" s="402">
        <v>30</v>
      </c>
      <c r="AF42" s="402">
        <v>27.49391</v>
      </c>
      <c r="AG42" s="402">
        <v>27.49391</v>
      </c>
      <c r="AH42" s="402">
        <v>2.5060900000000004</v>
      </c>
      <c r="AI42" s="402">
        <v>0.6</v>
      </c>
      <c r="AJ42" s="402">
        <v>0.6</v>
      </c>
      <c r="AK42" s="402">
        <v>0.6</v>
      </c>
      <c r="AL42" s="402">
        <v>0</v>
      </c>
      <c r="AM42" s="402"/>
      <c r="AN42" s="402"/>
      <c r="AO42" s="402"/>
      <c r="AP42" s="402">
        <v>0</v>
      </c>
      <c r="AQ42" s="402"/>
      <c r="AR42" s="402"/>
      <c r="AS42" s="402">
        <v>186.89757</v>
      </c>
      <c r="AT42" s="402">
        <v>-186.89757</v>
      </c>
      <c r="AU42" s="402"/>
      <c r="AV42" s="402"/>
      <c r="AW42" s="402"/>
      <c r="AX42" s="402">
        <v>0</v>
      </c>
      <c r="AY42" s="402"/>
      <c r="AZ42" s="402"/>
      <c r="BA42" s="402"/>
      <c r="BB42" s="402">
        <v>0</v>
      </c>
      <c r="BC42" s="402">
        <v>141.4</v>
      </c>
      <c r="BD42" s="402">
        <v>149.11167</v>
      </c>
      <c r="BE42" s="402">
        <v>158.72166999999999</v>
      </c>
      <c r="BF42" s="402">
        <v>-17.321669999999983</v>
      </c>
      <c r="BG42" s="402">
        <v>144</v>
      </c>
      <c r="BH42" s="402">
        <v>149.11167</v>
      </c>
      <c r="BI42" s="402">
        <v>158.72166999999999</v>
      </c>
      <c r="BJ42" s="402">
        <v>-14.721669999999989</v>
      </c>
      <c r="BK42" s="402">
        <v>146.19999999999999</v>
      </c>
      <c r="BL42" s="402">
        <v>149.11167</v>
      </c>
      <c r="BM42" s="402">
        <v>158.72166999999999</v>
      </c>
      <c r="BN42" s="402">
        <v>-12.52167</v>
      </c>
      <c r="BO42" s="402">
        <v>134.9</v>
      </c>
      <c r="BP42" s="402">
        <v>129</v>
      </c>
      <c r="BQ42" s="402">
        <v>129</v>
      </c>
      <c r="BR42" s="402">
        <v>5.9000000000000057</v>
      </c>
      <c r="BS42" s="402">
        <v>93.2</v>
      </c>
      <c r="BT42" s="402">
        <v>103.2</v>
      </c>
      <c r="BU42" s="402">
        <v>103.2</v>
      </c>
      <c r="BV42" s="402">
        <v>-10</v>
      </c>
      <c r="BW42" s="402">
        <v>116.5</v>
      </c>
      <c r="BX42" s="402">
        <v>101</v>
      </c>
      <c r="BY42" s="402">
        <v>125</v>
      </c>
      <c r="BZ42" s="402">
        <v>-8.5</v>
      </c>
      <c r="CA42" s="402">
        <v>72.5</v>
      </c>
      <c r="CB42" s="402">
        <v>73.019549999999995</v>
      </c>
      <c r="CC42" s="402">
        <v>73.019549999999995</v>
      </c>
      <c r="CD42" s="402">
        <v>-0.51954999999999529</v>
      </c>
      <c r="CE42" s="402">
        <v>23.8</v>
      </c>
      <c r="CF42" s="402">
        <v>16.95936</v>
      </c>
      <c r="CG42" s="402">
        <v>16.95936</v>
      </c>
      <c r="CH42" s="402">
        <v>6.8406400000000005</v>
      </c>
      <c r="CI42" s="402">
        <v>22.783999999999999</v>
      </c>
      <c r="CJ42" s="402">
        <v>85</v>
      </c>
      <c r="CK42" s="402">
        <v>63.65992</v>
      </c>
      <c r="CL42" s="402">
        <v>-40.875920000000001</v>
      </c>
      <c r="CM42" s="402">
        <v>104.855</v>
      </c>
      <c r="CN42" s="402">
        <v>98</v>
      </c>
      <c r="CO42" s="402">
        <v>98</v>
      </c>
      <c r="CP42" s="402">
        <v>6.855000000000004</v>
      </c>
      <c r="CQ42" s="402">
        <v>11.882999999999999</v>
      </c>
      <c r="CR42" s="402">
        <v>29.1754</v>
      </c>
      <c r="CS42" s="402">
        <v>22.517910000000001</v>
      </c>
      <c r="CT42" s="402">
        <v>-10.634910000000001</v>
      </c>
      <c r="CU42" s="402">
        <v>7.8</v>
      </c>
      <c r="CV42" s="402">
        <v>3.8533499999999998</v>
      </c>
      <c r="CW42" s="402">
        <v>3.8533499999999998</v>
      </c>
      <c r="CX42" s="402">
        <v>3.94665</v>
      </c>
      <c r="CY42" s="402"/>
      <c r="CZ42" s="402">
        <v>4.1034499999999996</v>
      </c>
      <c r="DA42" s="402">
        <v>4.1034499999999996</v>
      </c>
      <c r="DB42" s="402">
        <v>-4.1034499999999996</v>
      </c>
      <c r="DC42" s="402">
        <v>42.65</v>
      </c>
      <c r="DD42" s="402">
        <v>43.80059</v>
      </c>
      <c r="DE42" s="402">
        <v>43.80059</v>
      </c>
      <c r="DF42" s="402">
        <v>-1.1505900000000011</v>
      </c>
      <c r="DG42" s="402">
        <v>3.2330000000000001</v>
      </c>
      <c r="DH42" s="402">
        <v>3.2822300000000002</v>
      </c>
      <c r="DI42" s="402">
        <v>3.2822300000000002</v>
      </c>
      <c r="DJ42" s="402">
        <v>-4.9230000000000107E-2</v>
      </c>
      <c r="DK42" s="402">
        <v>3.4540000000000002</v>
      </c>
      <c r="DL42" s="402">
        <v>3.0992700000000002</v>
      </c>
      <c r="DM42" s="402">
        <v>3.0992700000000002</v>
      </c>
      <c r="DN42" s="402">
        <v>0.35472999999999999</v>
      </c>
      <c r="DO42" s="402"/>
      <c r="DP42" s="402"/>
      <c r="DQ42" s="402"/>
      <c r="DR42" s="402">
        <v>0</v>
      </c>
      <c r="DS42" s="402"/>
      <c r="DT42" s="402"/>
      <c r="DU42" s="402"/>
      <c r="DV42" s="402">
        <v>0</v>
      </c>
      <c r="DW42" s="402"/>
      <c r="DX42" s="402"/>
      <c r="DY42" s="402"/>
      <c r="DZ42" s="402">
        <v>0</v>
      </c>
      <c r="EA42" s="402"/>
      <c r="EB42" s="402"/>
      <c r="EC42" s="402"/>
      <c r="ED42" s="402">
        <v>0</v>
      </c>
      <c r="EE42" s="402"/>
      <c r="EF42" s="402"/>
      <c r="EG42" s="402"/>
      <c r="EH42" s="402">
        <v>0</v>
      </c>
      <c r="EI42" s="402"/>
      <c r="EJ42" s="402"/>
      <c r="EK42" s="402"/>
      <c r="EL42" s="402">
        <v>0</v>
      </c>
      <c r="EM42" s="402">
        <v>70.8</v>
      </c>
      <c r="EN42" s="402">
        <v>60</v>
      </c>
      <c r="EO42" s="402">
        <v>85</v>
      </c>
      <c r="EP42" s="402">
        <v>-14.200000000000003</v>
      </c>
      <c r="EQ42" s="402"/>
      <c r="ER42" s="402"/>
      <c r="ES42" s="402"/>
      <c r="ET42" s="402">
        <v>0</v>
      </c>
      <c r="EU42" s="402">
        <v>59.2</v>
      </c>
      <c r="EV42" s="402">
        <v>77.948049999999995</v>
      </c>
      <c r="EW42" s="402">
        <v>77.948049999999995</v>
      </c>
      <c r="EX42" s="402">
        <v>-18.748049999999992</v>
      </c>
      <c r="EY42" s="402">
        <v>217.3</v>
      </c>
      <c r="EZ42" s="402">
        <v>136.68779000000001</v>
      </c>
      <c r="FA42" s="402">
        <v>180.01096000000001</v>
      </c>
      <c r="FB42" s="402">
        <v>37.28904</v>
      </c>
      <c r="FC42" s="402">
        <v>9.9</v>
      </c>
      <c r="FD42" s="402">
        <v>8</v>
      </c>
      <c r="FE42" s="402">
        <v>8</v>
      </c>
      <c r="FF42" s="402">
        <v>1.9000000000000004</v>
      </c>
      <c r="FG42" s="402">
        <v>4.8</v>
      </c>
      <c r="FH42" s="402">
        <v>5.67</v>
      </c>
      <c r="FI42" s="402">
        <v>5.67</v>
      </c>
      <c r="FJ42" s="402">
        <v>-0.87000000000000011</v>
      </c>
      <c r="FK42" s="402"/>
      <c r="FL42" s="402"/>
      <c r="FM42" s="402">
        <v>88.088409999999996</v>
      </c>
      <c r="FN42" s="402">
        <v>-88.088409999999996</v>
      </c>
      <c r="FO42" s="402">
        <v>0</v>
      </c>
      <c r="FP42" s="402">
        <v>0</v>
      </c>
      <c r="FQ42" s="402">
        <v>0</v>
      </c>
      <c r="FR42" s="402">
        <v>0</v>
      </c>
      <c r="FS42" s="402">
        <v>100.6</v>
      </c>
      <c r="FT42" s="402">
        <v>110.41591</v>
      </c>
      <c r="FU42" s="402">
        <v>110.41591</v>
      </c>
      <c r="FV42" s="402">
        <v>-9.8159100000000024</v>
      </c>
      <c r="FW42" s="402">
        <v>6.8</v>
      </c>
      <c r="FX42" s="402">
        <v>3.8466300000000002</v>
      </c>
      <c r="FY42" s="402">
        <v>3.8466300000000002</v>
      </c>
      <c r="FZ42" s="402">
        <v>2.9533699999999996</v>
      </c>
      <c r="GA42" s="402"/>
      <c r="GB42" s="402"/>
      <c r="GC42" s="402"/>
      <c r="GD42" s="402">
        <v>0</v>
      </c>
      <c r="GE42" s="402">
        <v>0</v>
      </c>
      <c r="GF42" s="402">
        <v>0</v>
      </c>
      <c r="GG42" s="402">
        <v>21.477250000000002</v>
      </c>
      <c r="GH42" s="402">
        <v>-21.477250000000002</v>
      </c>
      <c r="GI42" s="402">
        <v>92.1</v>
      </c>
      <c r="GJ42" s="402">
        <v>95</v>
      </c>
      <c r="GK42" s="402">
        <v>133.61748</v>
      </c>
      <c r="GL42" s="402">
        <v>-41.517480000000006</v>
      </c>
      <c r="GM42" s="402"/>
      <c r="GN42" s="402"/>
      <c r="GO42" s="402"/>
      <c r="GP42" s="402">
        <v>0</v>
      </c>
      <c r="GQ42" s="402"/>
      <c r="GR42" s="402"/>
      <c r="GS42" s="402"/>
      <c r="GT42" s="402">
        <v>0</v>
      </c>
      <c r="GU42" s="402"/>
      <c r="GV42" s="402"/>
      <c r="GW42" s="402"/>
      <c r="GX42" s="402">
        <v>0</v>
      </c>
      <c r="GY42" s="402"/>
      <c r="GZ42" s="402"/>
      <c r="HA42" s="402"/>
      <c r="HB42" s="402">
        <v>0</v>
      </c>
      <c r="HC42" s="402"/>
      <c r="HD42" s="402"/>
      <c r="HE42" s="402"/>
      <c r="HF42" s="402">
        <v>0</v>
      </c>
      <c r="HG42" s="402">
        <v>169.4</v>
      </c>
      <c r="HH42" s="402">
        <v>177.29771</v>
      </c>
      <c r="HI42" s="402">
        <v>177.29771</v>
      </c>
      <c r="HJ42" s="402">
        <v>-7.8977099999999893</v>
      </c>
      <c r="HK42" s="402">
        <v>167.7</v>
      </c>
      <c r="HL42" s="402">
        <v>177.29771</v>
      </c>
      <c r="HM42" s="402">
        <v>177.29771</v>
      </c>
      <c r="HN42" s="402">
        <v>-9.5977100000000064</v>
      </c>
      <c r="HO42" s="402">
        <v>186.7</v>
      </c>
      <c r="HP42" s="402">
        <v>177.29771</v>
      </c>
      <c r="HQ42" s="402">
        <v>177.29771</v>
      </c>
      <c r="HR42" s="402">
        <v>9.4022899999999936</v>
      </c>
      <c r="HS42" s="402"/>
      <c r="HT42" s="402"/>
      <c r="HU42" s="402"/>
      <c r="HV42" s="402">
        <v>0</v>
      </c>
      <c r="HW42" s="402"/>
      <c r="HX42" s="402"/>
      <c r="HY42" s="402"/>
      <c r="HZ42" s="402">
        <v>0</v>
      </c>
      <c r="IA42" s="402"/>
      <c r="IB42" s="402"/>
      <c r="IC42" s="402"/>
      <c r="ID42" s="402">
        <v>0</v>
      </c>
      <c r="IE42" s="402">
        <v>264.89999999999998</v>
      </c>
      <c r="IF42" s="402">
        <v>265.94657000000001</v>
      </c>
      <c r="IG42" s="402">
        <v>265.94657000000001</v>
      </c>
      <c r="IH42" s="402">
        <v>-1.0465700000000311</v>
      </c>
      <c r="II42" s="402">
        <v>73.7</v>
      </c>
      <c r="IJ42" s="402">
        <v>69.971130000000002</v>
      </c>
      <c r="IK42" s="402">
        <v>69.971130000000002</v>
      </c>
      <c r="IL42" s="402">
        <v>3.7288700000000006</v>
      </c>
      <c r="IM42" s="402">
        <v>35.5</v>
      </c>
      <c r="IN42" s="402">
        <v>34.985570000000003</v>
      </c>
      <c r="IO42" s="402">
        <v>34.985570000000003</v>
      </c>
      <c r="IP42" s="402">
        <v>0.51442999999999728</v>
      </c>
      <c r="IQ42" s="402">
        <v>34.700000000000003</v>
      </c>
      <c r="IR42" s="402">
        <v>33.697000000000003</v>
      </c>
      <c r="IS42" s="402">
        <v>33.697000000000003</v>
      </c>
      <c r="IT42" s="402">
        <v>1.0030000000000001</v>
      </c>
      <c r="IU42" s="402">
        <v>55.6</v>
      </c>
      <c r="IV42" s="402">
        <v>70.819999999999993</v>
      </c>
      <c r="IW42" s="402">
        <v>70.819999999999993</v>
      </c>
      <c r="IX42" s="402">
        <v>-15.219999999999992</v>
      </c>
      <c r="IY42" s="402">
        <v>37.4</v>
      </c>
      <c r="IZ42" s="402">
        <v>59.92</v>
      </c>
      <c r="JA42" s="402">
        <v>59.92</v>
      </c>
      <c r="JB42" s="402">
        <v>-22.520000000000003</v>
      </c>
      <c r="JC42" s="402">
        <v>11</v>
      </c>
      <c r="JD42" s="402">
        <v>11.73</v>
      </c>
      <c r="JE42" s="402">
        <v>11.73</v>
      </c>
      <c r="JF42" s="402">
        <v>-0.73000000000000043</v>
      </c>
      <c r="JG42" s="402">
        <v>5.3</v>
      </c>
      <c r="JH42" s="402">
        <v>3.37</v>
      </c>
      <c r="JI42" s="402">
        <v>3.37</v>
      </c>
      <c r="JJ42" s="402">
        <v>1.9299999999999997</v>
      </c>
      <c r="JK42" s="402">
        <v>6.8</v>
      </c>
      <c r="JL42" s="402">
        <v>6.8787000000000003</v>
      </c>
      <c r="JM42" s="402">
        <v>6.8787000000000003</v>
      </c>
      <c r="JN42" s="402">
        <v>-7.8700000000000436E-2</v>
      </c>
      <c r="JO42" s="402">
        <v>12.3</v>
      </c>
      <c r="JP42" s="402">
        <v>15.021509999999999</v>
      </c>
      <c r="JQ42" s="402">
        <v>15.021509999999999</v>
      </c>
      <c r="JR42" s="402">
        <v>-2.7215099999999985</v>
      </c>
      <c r="JS42" s="402">
        <v>59.6</v>
      </c>
      <c r="JT42" s="402">
        <v>38.223289999999999</v>
      </c>
      <c r="JU42" s="402">
        <v>65.712220000000002</v>
      </c>
      <c r="JV42" s="402">
        <v>-6.1122200000000007</v>
      </c>
      <c r="JW42" s="402"/>
      <c r="JX42" s="402"/>
      <c r="JY42" s="402"/>
      <c r="JZ42" s="402">
        <v>0</v>
      </c>
      <c r="KA42" s="402"/>
      <c r="KB42" s="402"/>
      <c r="KC42" s="402"/>
      <c r="KD42" s="402">
        <v>0</v>
      </c>
      <c r="KE42" s="402"/>
      <c r="KF42" s="402"/>
      <c r="KG42" s="402"/>
      <c r="KH42" s="402">
        <v>0</v>
      </c>
      <c r="KI42" s="402"/>
      <c r="KJ42" s="402"/>
      <c r="KK42" s="402"/>
      <c r="KL42" s="402">
        <v>0</v>
      </c>
      <c r="KM42" s="402">
        <v>49.4</v>
      </c>
      <c r="KN42" s="402">
        <v>48.004260000000002</v>
      </c>
      <c r="KO42" s="402">
        <v>54.47392</v>
      </c>
      <c r="KP42" s="402">
        <v>-5.0739200000000011</v>
      </c>
      <c r="KQ42" s="402"/>
      <c r="KR42" s="402"/>
      <c r="KS42" s="402"/>
      <c r="KT42" s="402">
        <v>0</v>
      </c>
      <c r="KU42" s="402">
        <v>178.3</v>
      </c>
      <c r="KV42" s="402">
        <v>194.44479000000001</v>
      </c>
      <c r="KW42" s="402">
        <v>194.44479000000001</v>
      </c>
      <c r="KX42" s="402">
        <v>-16.14479</v>
      </c>
      <c r="KY42" s="402">
        <v>194.1</v>
      </c>
      <c r="KZ42" s="402">
        <v>194.44479000000001</v>
      </c>
      <c r="LA42" s="402">
        <v>194.44479000000001</v>
      </c>
      <c r="LB42" s="402">
        <v>-0.34479000000001747</v>
      </c>
      <c r="LC42" s="402">
        <v>199.1</v>
      </c>
      <c r="LD42" s="402">
        <v>194.44479000000001</v>
      </c>
      <c r="LE42" s="402">
        <v>194.44479000000001</v>
      </c>
      <c r="LF42" s="402">
        <v>4.6552099999999825</v>
      </c>
      <c r="LG42" s="402">
        <v>288.8</v>
      </c>
      <c r="LH42" s="402">
        <v>291.66717999999997</v>
      </c>
      <c r="LI42" s="402">
        <v>291.66717999999997</v>
      </c>
      <c r="LJ42" s="402">
        <v>-2.8671799999999621</v>
      </c>
      <c r="LK42" s="402">
        <v>200.9</v>
      </c>
      <c r="LL42" s="402">
        <v>209.70738</v>
      </c>
      <c r="LM42" s="402">
        <v>209.70738</v>
      </c>
      <c r="LN42" s="402">
        <v>-8.8073799999999949</v>
      </c>
      <c r="LO42" s="402">
        <v>105.7</v>
      </c>
      <c r="LP42" s="402">
        <v>104.85369</v>
      </c>
      <c r="LQ42" s="402">
        <v>104.85369</v>
      </c>
      <c r="LR42" s="402">
        <v>0.84631000000000256</v>
      </c>
      <c r="LS42" s="402">
        <v>136.80000000000001</v>
      </c>
      <c r="LT42" s="402">
        <v>248.42461</v>
      </c>
      <c r="LU42" s="402">
        <v>127.26399000000001</v>
      </c>
      <c r="LV42" s="402">
        <v>9.5360100000000045</v>
      </c>
      <c r="LW42" s="402">
        <v>3.3</v>
      </c>
      <c r="LX42" s="402">
        <v>3.2402199999999999</v>
      </c>
      <c r="LY42" s="402">
        <v>3.2402199999999999</v>
      </c>
      <c r="LZ42" s="402">
        <v>5.9779999999999944E-2</v>
      </c>
      <c r="MA42" s="402">
        <v>183.3</v>
      </c>
      <c r="MB42" s="402">
        <v>170</v>
      </c>
      <c r="MC42" s="402">
        <v>185.73103</v>
      </c>
      <c r="MD42" s="402">
        <v>-2.4310299999999927</v>
      </c>
      <c r="ME42" s="402">
        <v>183.5</v>
      </c>
      <c r="MF42" s="402">
        <v>170</v>
      </c>
      <c r="MG42" s="402">
        <v>185.73103</v>
      </c>
      <c r="MH42" s="402">
        <v>-2.2310300000000041</v>
      </c>
      <c r="MI42" s="402">
        <v>185.7</v>
      </c>
      <c r="MJ42" s="402">
        <v>217.19309000000001</v>
      </c>
      <c r="MK42" s="402">
        <v>185.73103</v>
      </c>
      <c r="ML42" s="402">
        <v>-3.1030000000015434E-2</v>
      </c>
      <c r="MM42" s="402">
        <v>187.4</v>
      </c>
      <c r="MN42" s="402">
        <v>189.51328000000001</v>
      </c>
      <c r="MO42" s="402">
        <v>189.51328000000001</v>
      </c>
      <c r="MP42" s="402">
        <v>-2.1132800000000032</v>
      </c>
      <c r="MQ42" s="402">
        <v>102.2</v>
      </c>
      <c r="MR42" s="402">
        <v>94.756640000000004</v>
      </c>
      <c r="MS42" s="402">
        <v>94.756640000000004</v>
      </c>
      <c r="MT42" s="402">
        <v>7.4433599999999984</v>
      </c>
      <c r="MU42" s="402"/>
      <c r="MV42" s="402"/>
      <c r="MW42" s="402"/>
      <c r="MX42" s="402">
        <v>0</v>
      </c>
      <c r="MY42" s="402"/>
      <c r="MZ42" s="402"/>
      <c r="NA42" s="402"/>
      <c r="NB42" s="402">
        <v>0</v>
      </c>
      <c r="NC42" s="402"/>
      <c r="ND42" s="402"/>
      <c r="NE42" s="402"/>
      <c r="NF42" s="402">
        <v>0</v>
      </c>
      <c r="NG42" s="402"/>
      <c r="NH42" s="402"/>
      <c r="NI42" s="402"/>
      <c r="NJ42" s="402">
        <v>0</v>
      </c>
      <c r="NK42" s="402"/>
      <c r="NL42" s="402"/>
      <c r="NM42" s="402"/>
      <c r="NN42" s="402">
        <v>0</v>
      </c>
      <c r="NO42" s="402"/>
      <c r="NP42" s="402"/>
      <c r="NQ42" s="402"/>
      <c r="NR42" s="402">
        <v>0</v>
      </c>
      <c r="NS42" s="402"/>
      <c r="NT42" s="402"/>
      <c r="NU42" s="402"/>
      <c r="NV42" s="402">
        <v>0</v>
      </c>
      <c r="NW42" s="402">
        <v>111.4</v>
      </c>
      <c r="NX42" s="402">
        <v>150.85667000000001</v>
      </c>
      <c r="NY42" s="402">
        <v>31.899930000000001</v>
      </c>
      <c r="NZ42" s="402">
        <v>79.500070000000008</v>
      </c>
      <c r="OA42" s="402">
        <v>29.7</v>
      </c>
      <c r="OB42" s="402">
        <v>82.387739999999994</v>
      </c>
      <c r="OC42" s="402">
        <v>74.718720000000005</v>
      </c>
      <c r="OD42" s="402">
        <v>-45.018720000000002</v>
      </c>
      <c r="OE42" s="402">
        <v>17.3</v>
      </c>
      <c r="OF42" s="402">
        <v>15.56043</v>
      </c>
      <c r="OG42" s="402">
        <v>15.91408</v>
      </c>
      <c r="OH42" s="402">
        <v>1.3859200000000005</v>
      </c>
      <c r="OI42" s="402">
        <v>53.3</v>
      </c>
      <c r="OJ42" s="402">
        <v>60.427019999999999</v>
      </c>
      <c r="OK42" s="402">
        <v>60.427019999999999</v>
      </c>
      <c r="OL42" s="402">
        <v>-7.1270200000000017</v>
      </c>
      <c r="OM42" s="402">
        <v>6.5</v>
      </c>
      <c r="ON42" s="402">
        <v>6.39</v>
      </c>
      <c r="OO42" s="402">
        <v>6.39</v>
      </c>
      <c r="OP42" s="402">
        <v>0.11000000000000032</v>
      </c>
      <c r="OQ42" s="402">
        <v>376.5</v>
      </c>
      <c r="OR42" s="402">
        <v>230.01955000000001</v>
      </c>
      <c r="OS42" s="402"/>
      <c r="OT42" s="402">
        <v>376.5</v>
      </c>
      <c r="OU42" s="402"/>
      <c r="OV42" s="402"/>
      <c r="OW42" s="402"/>
      <c r="OX42" s="402">
        <v>0</v>
      </c>
      <c r="OY42" s="402"/>
      <c r="OZ42" s="402"/>
      <c r="PA42" s="402"/>
      <c r="PB42" s="402">
        <v>0</v>
      </c>
      <c r="PC42" s="402">
        <v>28.4</v>
      </c>
      <c r="PD42" s="402">
        <v>30</v>
      </c>
      <c r="PE42" s="402">
        <v>30</v>
      </c>
      <c r="PF42" s="402">
        <v>-1.6000000000000014</v>
      </c>
      <c r="PG42" s="402"/>
      <c r="PH42" s="402"/>
      <c r="PI42" s="402"/>
      <c r="PJ42" s="402">
        <v>0</v>
      </c>
      <c r="PK42" s="402">
        <v>16</v>
      </c>
      <c r="PL42" s="402">
        <v>13</v>
      </c>
      <c r="PM42" s="402">
        <v>13</v>
      </c>
      <c r="PN42" s="402">
        <v>3</v>
      </c>
      <c r="PO42" s="402">
        <v>14.1</v>
      </c>
      <c r="PP42" s="402">
        <v>15</v>
      </c>
      <c r="PQ42" s="402">
        <v>15</v>
      </c>
      <c r="PR42" s="402">
        <v>-0.90000000000000036</v>
      </c>
      <c r="PS42" s="402">
        <v>2.8</v>
      </c>
      <c r="PT42" s="402">
        <v>2.7989999999999999</v>
      </c>
      <c r="PU42" s="402">
        <v>2.7989999999999999</v>
      </c>
      <c r="PV42" s="402">
        <v>9.9999999999988987E-4</v>
      </c>
      <c r="PW42" s="402">
        <v>1.3</v>
      </c>
      <c r="PX42" s="402">
        <v>1.4</v>
      </c>
      <c r="PY42" s="402">
        <v>1.4</v>
      </c>
      <c r="PZ42" s="402">
        <v>-9.9999999999999867E-2</v>
      </c>
      <c r="QA42" s="402">
        <v>1.1000000000000001</v>
      </c>
      <c r="QB42" s="402">
        <v>1.2</v>
      </c>
      <c r="QC42" s="402">
        <v>1.2</v>
      </c>
      <c r="QD42" s="402">
        <v>-9.9999999999999867E-2</v>
      </c>
      <c r="QE42" s="402">
        <v>2</v>
      </c>
      <c r="QF42" s="402">
        <v>2.2000000000000002</v>
      </c>
      <c r="QG42" s="402">
        <v>2.2000000000000002</v>
      </c>
      <c r="QH42" s="402">
        <v>-0.20000000000000018</v>
      </c>
      <c r="QI42" s="402">
        <v>6.2</v>
      </c>
      <c r="QJ42" s="402">
        <v>7.2</v>
      </c>
      <c r="QK42" s="402">
        <v>7.2</v>
      </c>
      <c r="QL42" s="402">
        <v>-1</v>
      </c>
      <c r="QM42" s="402">
        <v>10.7</v>
      </c>
      <c r="QN42" s="402">
        <v>11.143700000000001</v>
      </c>
      <c r="QO42" s="402">
        <v>11.143700000000001</v>
      </c>
      <c r="QP42" s="402">
        <v>-0.44370000000000154</v>
      </c>
      <c r="QQ42" s="402">
        <v>7.3</v>
      </c>
      <c r="QR42" s="402">
        <v>8</v>
      </c>
      <c r="QS42" s="402">
        <v>8</v>
      </c>
      <c r="QT42" s="402">
        <v>-0.70000000000000018</v>
      </c>
      <c r="QU42" s="402">
        <v>9.9</v>
      </c>
      <c r="QV42" s="402">
        <v>10.752689999999999</v>
      </c>
      <c r="QW42" s="402">
        <v>10.752689999999999</v>
      </c>
      <c r="QX42" s="402">
        <v>-0.85268999999999906</v>
      </c>
      <c r="QY42" s="402">
        <v>6</v>
      </c>
      <c r="QZ42" s="402">
        <v>6.4</v>
      </c>
      <c r="RA42" s="402">
        <v>6.4</v>
      </c>
      <c r="RB42" s="402">
        <v>-0.40000000000000036</v>
      </c>
      <c r="RC42" s="402">
        <v>17.7</v>
      </c>
      <c r="RD42" s="402">
        <v>16.617789999999999</v>
      </c>
      <c r="RE42" s="402">
        <v>16.617789999999999</v>
      </c>
      <c r="RF42" s="402">
        <v>1.0822099999999999</v>
      </c>
      <c r="RG42" s="402">
        <v>3.6</v>
      </c>
      <c r="RH42" s="402">
        <v>3.6</v>
      </c>
      <c r="RI42" s="402">
        <v>3.6</v>
      </c>
      <c r="RJ42" s="402">
        <v>0</v>
      </c>
      <c r="RK42" s="402">
        <v>5.8</v>
      </c>
      <c r="RL42" s="402">
        <v>6</v>
      </c>
      <c r="RM42" s="402">
        <v>6</v>
      </c>
      <c r="RN42" s="402">
        <v>-0.20000000000000018</v>
      </c>
      <c r="RO42" s="402">
        <v>2.8</v>
      </c>
      <c r="RP42" s="402">
        <v>2.8</v>
      </c>
      <c r="RQ42" s="402">
        <v>2.8</v>
      </c>
      <c r="RR42" s="402">
        <v>0</v>
      </c>
      <c r="RS42" s="402">
        <v>1.3</v>
      </c>
      <c r="RT42" s="402">
        <v>1.5</v>
      </c>
      <c r="RU42" s="402">
        <v>1.5</v>
      </c>
      <c r="RV42" s="402">
        <v>-0.19999999999999996</v>
      </c>
      <c r="RW42" s="402">
        <v>3.7</v>
      </c>
      <c r="RX42" s="402">
        <v>5.6</v>
      </c>
      <c r="RY42" s="402">
        <v>5.6</v>
      </c>
      <c r="RZ42" s="402">
        <v>-1.8999999999999995</v>
      </c>
      <c r="SA42" s="402">
        <v>3.2</v>
      </c>
      <c r="SB42" s="402">
        <v>5</v>
      </c>
      <c r="SC42" s="402">
        <v>5</v>
      </c>
      <c r="SD42" s="402">
        <v>-1.7999999999999998</v>
      </c>
      <c r="SE42" s="402">
        <v>5.2</v>
      </c>
      <c r="SF42" s="402">
        <v>5.5</v>
      </c>
      <c r="SG42" s="402">
        <v>5.5</v>
      </c>
      <c r="SH42" s="402">
        <v>-0.29999999999999982</v>
      </c>
      <c r="SI42" s="402">
        <v>5.3</v>
      </c>
      <c r="SJ42" s="402">
        <v>5.7</v>
      </c>
      <c r="SK42" s="402">
        <v>5.7</v>
      </c>
      <c r="SL42" s="402">
        <v>-0.40000000000000036</v>
      </c>
      <c r="SM42" s="402">
        <v>3.4</v>
      </c>
      <c r="SN42" s="402">
        <v>3.5</v>
      </c>
      <c r="SO42" s="402">
        <v>3.5</v>
      </c>
      <c r="SP42" s="402">
        <v>-0.10000000000000009</v>
      </c>
      <c r="SQ42" s="402">
        <v>2.4</v>
      </c>
      <c r="SR42" s="402">
        <v>2.5</v>
      </c>
      <c r="SS42" s="402">
        <v>2.5</v>
      </c>
      <c r="ST42" s="402">
        <v>-0.10000000000000009</v>
      </c>
      <c r="SU42" s="402">
        <v>9.1999999999999993</v>
      </c>
      <c r="SV42" s="402">
        <v>10</v>
      </c>
      <c r="SW42" s="402">
        <v>10</v>
      </c>
      <c r="SX42" s="402">
        <v>-0.80000000000000071</v>
      </c>
      <c r="SY42" s="402">
        <v>19.600000000000001</v>
      </c>
      <c r="SZ42" s="402">
        <v>12.218959999999999</v>
      </c>
      <c r="TA42" s="402">
        <v>12.218959999999999</v>
      </c>
      <c r="TB42" s="402">
        <v>7.3810400000000023</v>
      </c>
      <c r="TC42" s="402">
        <v>16.899999999999999</v>
      </c>
      <c r="TD42" s="402">
        <v>16.813289999999999</v>
      </c>
      <c r="TE42" s="402">
        <v>16.813289999999999</v>
      </c>
      <c r="TF42" s="402">
        <v>8.6710000000000065E-2</v>
      </c>
      <c r="TG42" s="402">
        <v>20.5</v>
      </c>
      <c r="TH42" s="402">
        <v>19.550339999999998</v>
      </c>
      <c r="TI42" s="402">
        <v>19.550339999999998</v>
      </c>
      <c r="TJ42" s="402">
        <v>0.9496600000000015</v>
      </c>
      <c r="TK42" s="402">
        <v>38.200000000000003</v>
      </c>
      <c r="TL42" s="402">
        <v>37.57996</v>
      </c>
      <c r="TM42" s="402">
        <v>37.57996</v>
      </c>
      <c r="TN42" s="402">
        <v>0.62004000000000303</v>
      </c>
      <c r="TO42" s="402">
        <v>14.4</v>
      </c>
      <c r="TP42" s="402">
        <v>19.18732</v>
      </c>
      <c r="TQ42" s="402">
        <v>17.40128</v>
      </c>
      <c r="TR42" s="402">
        <v>-3.0012799999999995</v>
      </c>
      <c r="TS42" s="402">
        <v>6.81</v>
      </c>
      <c r="TT42" s="402">
        <v>8.33</v>
      </c>
      <c r="TU42" s="402">
        <v>8.33</v>
      </c>
      <c r="TV42" s="402">
        <v>-1.5200000000000005</v>
      </c>
      <c r="TW42" s="402">
        <v>5.2</v>
      </c>
      <c r="TX42" s="402">
        <v>9.6</v>
      </c>
      <c r="TY42" s="402">
        <v>9.6</v>
      </c>
      <c r="TZ42" s="402">
        <v>-4.3999999999999995</v>
      </c>
      <c r="UA42" s="402">
        <v>12.6</v>
      </c>
      <c r="UB42" s="402">
        <v>10.752689999999999</v>
      </c>
      <c r="UC42" s="402">
        <v>10.752689999999999</v>
      </c>
      <c r="UD42" s="402">
        <v>1.8473100000000002</v>
      </c>
      <c r="UE42" s="402">
        <v>14.3</v>
      </c>
      <c r="UF42" s="402">
        <v>15.640269999999999</v>
      </c>
      <c r="UG42" s="402">
        <v>15.640269999999999</v>
      </c>
      <c r="UH42" s="402">
        <v>-1.3402699999999985</v>
      </c>
      <c r="UI42" s="402">
        <v>4</v>
      </c>
      <c r="UJ42" s="402">
        <v>7</v>
      </c>
      <c r="UK42" s="402">
        <v>7</v>
      </c>
      <c r="UL42" s="402">
        <v>-3</v>
      </c>
      <c r="UM42" s="402">
        <v>9.6999999999999993</v>
      </c>
      <c r="UN42" s="402">
        <v>9</v>
      </c>
      <c r="UO42" s="402">
        <v>9</v>
      </c>
      <c r="UP42" s="402">
        <v>0.69999999999999929</v>
      </c>
      <c r="UQ42" s="402">
        <v>0.5</v>
      </c>
      <c r="UR42" s="402">
        <v>0.54</v>
      </c>
      <c r="US42" s="402">
        <v>0.54</v>
      </c>
      <c r="UT42" s="402">
        <v>-4.0000000000000036E-2</v>
      </c>
      <c r="UU42" s="402">
        <v>0.9</v>
      </c>
      <c r="UV42" s="402">
        <v>1.05</v>
      </c>
      <c r="UW42" s="402">
        <v>1.05</v>
      </c>
      <c r="UX42" s="402">
        <v>-0.15000000000000002</v>
      </c>
      <c r="UY42" s="402">
        <v>9.3000000000000007</v>
      </c>
      <c r="UZ42" s="402">
        <v>7.585</v>
      </c>
      <c r="VA42" s="402">
        <v>7.585</v>
      </c>
      <c r="VB42" s="402">
        <v>1.7150000000000007</v>
      </c>
      <c r="VC42" s="402">
        <v>9.5</v>
      </c>
      <c r="VD42" s="402">
        <v>7.3689999999999998</v>
      </c>
      <c r="VE42" s="402">
        <v>7.3689999999999998</v>
      </c>
      <c r="VF42" s="402">
        <v>2.1310000000000002</v>
      </c>
      <c r="VG42" s="402">
        <v>17.3</v>
      </c>
      <c r="VH42" s="402">
        <v>19.129000000000001</v>
      </c>
      <c r="VI42" s="402">
        <v>19.129000000000001</v>
      </c>
      <c r="VJ42" s="402">
        <v>-1.8290000000000006</v>
      </c>
      <c r="VK42" s="402">
        <v>17.2</v>
      </c>
      <c r="VL42" s="402">
        <v>16.864000000000001</v>
      </c>
      <c r="VM42" s="402">
        <v>16.864000000000001</v>
      </c>
      <c r="VN42" s="402">
        <v>0.33599999999999852</v>
      </c>
      <c r="VO42" s="402">
        <v>14</v>
      </c>
      <c r="VP42" s="402">
        <v>12.907999999999999</v>
      </c>
      <c r="VQ42" s="402">
        <v>12.907999999999999</v>
      </c>
      <c r="VR42" s="402">
        <v>1.0920000000000005</v>
      </c>
      <c r="VS42" s="402">
        <v>0.8</v>
      </c>
      <c r="VT42" s="402">
        <v>0.74</v>
      </c>
      <c r="VU42" s="402">
        <v>0.74</v>
      </c>
      <c r="VV42" s="402">
        <v>6.0000000000000053E-2</v>
      </c>
      <c r="VW42" s="402">
        <v>19.7</v>
      </c>
      <c r="VX42" s="402">
        <v>16.846</v>
      </c>
      <c r="VY42" s="402">
        <v>16.846</v>
      </c>
      <c r="VZ42" s="402">
        <v>2.8539999999999992</v>
      </c>
      <c r="WA42" s="402">
        <v>64.099999999999994</v>
      </c>
      <c r="WB42" s="402">
        <v>62.47</v>
      </c>
      <c r="WC42" s="402">
        <v>56.637</v>
      </c>
      <c r="WD42" s="402">
        <v>7.4629999999999939</v>
      </c>
      <c r="WE42" s="402">
        <v>13.8</v>
      </c>
      <c r="WF42" s="402"/>
      <c r="WG42" s="402">
        <v>11.112</v>
      </c>
      <c r="WH42" s="402">
        <v>2.6880000000000006</v>
      </c>
      <c r="WI42" s="402">
        <v>17.5</v>
      </c>
      <c r="WJ42" s="402"/>
      <c r="WK42" s="402">
        <v>12.83</v>
      </c>
      <c r="WL42" s="402">
        <v>4.67</v>
      </c>
      <c r="WM42" s="402">
        <v>30</v>
      </c>
      <c r="WN42" s="402">
        <v>29.091000000000001</v>
      </c>
      <c r="WO42" s="402">
        <v>29.091000000000001</v>
      </c>
      <c r="WP42" s="402">
        <v>0.90899999999999892</v>
      </c>
      <c r="WQ42" s="402">
        <v>55</v>
      </c>
      <c r="WR42" s="402"/>
      <c r="WS42" s="402">
        <v>71.685000000000002</v>
      </c>
      <c r="WT42" s="402">
        <v>-16.685000000000002</v>
      </c>
      <c r="XB42" s="406">
        <v>0.64583333333333337</v>
      </c>
      <c r="XC42" s="402">
        <v>7349.1690000000026</v>
      </c>
      <c r="XD42" s="402">
        <v>7405.1739399999997</v>
      </c>
      <c r="XE42" s="402">
        <v>-56.004939999997077</v>
      </c>
      <c r="XF42" s="402">
        <v>7349.1690000000017</v>
      </c>
      <c r="XG42" s="402">
        <v>7405.1739399999997</v>
      </c>
      <c r="XH42" s="402">
        <v>-56.004939999997987</v>
      </c>
      <c r="XI42" s="379">
        <f t="shared" si="0"/>
        <v>0.64583333333333337</v>
      </c>
    </row>
    <row r="43" spans="2:633" ht="15" customHeight="1" x14ac:dyDescent="0.2">
      <c r="B43" s="75">
        <v>0.66666666666666663</v>
      </c>
      <c r="C43" s="404">
        <v>605.5</v>
      </c>
      <c r="D43" s="404">
        <v>606.06573000000003</v>
      </c>
      <c r="E43" s="404">
        <v>573.01628000000005</v>
      </c>
      <c r="F43" s="404">
        <v>32.483719999999948</v>
      </c>
      <c r="G43" s="404">
        <v>205.3</v>
      </c>
      <c r="H43" s="404">
        <v>193.12809999999999</v>
      </c>
      <c r="I43" s="404">
        <v>182.59661</v>
      </c>
      <c r="J43" s="404">
        <v>22.703390000000013</v>
      </c>
      <c r="K43" s="404"/>
      <c r="L43" s="404"/>
      <c r="M43" s="404"/>
      <c r="N43" s="404">
        <v>0</v>
      </c>
      <c r="O43" s="404">
        <v>183.1</v>
      </c>
      <c r="P43" s="404">
        <v>85.043989999999994</v>
      </c>
      <c r="Q43" s="404">
        <v>119.27408</v>
      </c>
      <c r="R43" s="404">
        <v>63.825919999999996</v>
      </c>
      <c r="S43" s="404">
        <v>89.1</v>
      </c>
      <c r="T43" s="404">
        <v>76.263339999999999</v>
      </c>
      <c r="U43" s="404">
        <v>72.174999999999997</v>
      </c>
      <c r="V43" s="404">
        <v>16.924999999999997</v>
      </c>
      <c r="W43" s="404">
        <v>66</v>
      </c>
      <c r="X43" s="404">
        <v>65.984009999999998</v>
      </c>
      <c r="Y43" s="404">
        <v>65.984009999999998</v>
      </c>
      <c r="Z43" s="404">
        <v>1.5990000000002169E-2</v>
      </c>
      <c r="AA43" s="404">
        <v>66</v>
      </c>
      <c r="AB43" s="404">
        <v>67.593350000000001</v>
      </c>
      <c r="AC43" s="404">
        <v>67.593350000000001</v>
      </c>
      <c r="AD43" s="404">
        <v>-1.5933500000000009</v>
      </c>
      <c r="AE43" s="404">
        <v>28.9</v>
      </c>
      <c r="AF43" s="404">
        <v>27.49391</v>
      </c>
      <c r="AG43" s="404">
        <v>27.49391</v>
      </c>
      <c r="AH43" s="404">
        <v>1.406089999999999</v>
      </c>
      <c r="AI43" s="404">
        <v>0.6</v>
      </c>
      <c r="AJ43" s="404">
        <v>0.6</v>
      </c>
      <c r="AK43" s="404">
        <v>0.6</v>
      </c>
      <c r="AL43" s="404">
        <v>0</v>
      </c>
      <c r="AM43" s="404"/>
      <c r="AN43" s="404"/>
      <c r="AO43" s="404"/>
      <c r="AP43" s="404">
        <v>0</v>
      </c>
      <c r="AQ43" s="404"/>
      <c r="AR43" s="404"/>
      <c r="AS43" s="404">
        <v>186.89757</v>
      </c>
      <c r="AT43" s="404">
        <v>-186.89757</v>
      </c>
      <c r="AU43" s="404"/>
      <c r="AV43" s="404"/>
      <c r="AW43" s="404"/>
      <c r="AX43" s="404">
        <v>0</v>
      </c>
      <c r="AY43" s="404"/>
      <c r="AZ43" s="404"/>
      <c r="BA43" s="404"/>
      <c r="BB43" s="404">
        <v>0</v>
      </c>
      <c r="BC43" s="404">
        <v>141.19999999999999</v>
      </c>
      <c r="BD43" s="404">
        <v>149.11167</v>
      </c>
      <c r="BE43" s="404">
        <v>158.72166999999999</v>
      </c>
      <c r="BF43" s="404">
        <v>-17.52167</v>
      </c>
      <c r="BG43" s="404">
        <v>143.9</v>
      </c>
      <c r="BH43" s="404">
        <v>149.11167</v>
      </c>
      <c r="BI43" s="404">
        <v>158.72166999999999</v>
      </c>
      <c r="BJ43" s="404">
        <v>-14.821669999999983</v>
      </c>
      <c r="BK43" s="404">
        <v>145.5</v>
      </c>
      <c r="BL43" s="404">
        <v>149.11167</v>
      </c>
      <c r="BM43" s="404">
        <v>158.72166999999999</v>
      </c>
      <c r="BN43" s="404">
        <v>-13.221669999999989</v>
      </c>
      <c r="BO43" s="404">
        <v>122.6</v>
      </c>
      <c r="BP43" s="404">
        <v>117</v>
      </c>
      <c r="BQ43" s="404">
        <v>117</v>
      </c>
      <c r="BR43" s="404">
        <v>5.5999999999999943</v>
      </c>
      <c r="BS43" s="404">
        <v>84.6</v>
      </c>
      <c r="BT43" s="404">
        <v>93.6</v>
      </c>
      <c r="BU43" s="404">
        <v>93.6</v>
      </c>
      <c r="BV43" s="404">
        <v>-9</v>
      </c>
      <c r="BW43" s="404">
        <v>116.8</v>
      </c>
      <c r="BX43" s="404">
        <v>115.7</v>
      </c>
      <c r="BY43" s="404">
        <v>129</v>
      </c>
      <c r="BZ43" s="404">
        <v>-12.200000000000003</v>
      </c>
      <c r="CA43" s="404">
        <v>73</v>
      </c>
      <c r="CB43" s="404">
        <v>73.019549999999995</v>
      </c>
      <c r="CC43" s="404">
        <v>73.019549999999995</v>
      </c>
      <c r="CD43" s="404">
        <v>-1.9549999999995293E-2</v>
      </c>
      <c r="CE43" s="404">
        <v>21.3</v>
      </c>
      <c r="CF43" s="404">
        <v>16.95936</v>
      </c>
      <c r="CG43" s="404">
        <v>16.95936</v>
      </c>
      <c r="CH43" s="404">
        <v>4.3406400000000005</v>
      </c>
      <c r="CI43" s="404">
        <v>88.031999999999996</v>
      </c>
      <c r="CJ43" s="404">
        <v>87.870279999999994</v>
      </c>
      <c r="CK43" s="404">
        <v>60.528950000000002</v>
      </c>
      <c r="CL43" s="404">
        <v>27.503049999999995</v>
      </c>
      <c r="CM43" s="404">
        <v>106.224</v>
      </c>
      <c r="CN43" s="404">
        <v>98</v>
      </c>
      <c r="CO43" s="404">
        <v>98</v>
      </c>
      <c r="CP43" s="404">
        <v>8.2240000000000038</v>
      </c>
      <c r="CQ43" s="404">
        <v>33.045999999999999</v>
      </c>
      <c r="CR43" s="404">
        <v>36.466239999999999</v>
      </c>
      <c r="CS43" s="404">
        <v>25.851130000000001</v>
      </c>
      <c r="CT43" s="404">
        <v>7.1948699999999981</v>
      </c>
      <c r="CU43" s="404">
        <v>7.8</v>
      </c>
      <c r="CV43" s="404">
        <v>3.8533499999999998</v>
      </c>
      <c r="CW43" s="404">
        <v>3.8533499999999998</v>
      </c>
      <c r="CX43" s="404">
        <v>3.94665</v>
      </c>
      <c r="CY43" s="404"/>
      <c r="CZ43" s="404">
        <v>4.1034499999999996</v>
      </c>
      <c r="DA43" s="404">
        <v>4.1034499999999996</v>
      </c>
      <c r="DB43" s="404">
        <v>-4.1034499999999996</v>
      </c>
      <c r="DC43" s="404">
        <v>43.22</v>
      </c>
      <c r="DD43" s="404">
        <v>43.80059</v>
      </c>
      <c r="DE43" s="404">
        <v>43.80059</v>
      </c>
      <c r="DF43" s="404">
        <v>-0.58059000000000083</v>
      </c>
      <c r="DG43" s="404">
        <v>3.234</v>
      </c>
      <c r="DH43" s="404">
        <v>3.2822300000000002</v>
      </c>
      <c r="DI43" s="404">
        <v>3.2822300000000002</v>
      </c>
      <c r="DJ43" s="404">
        <v>-4.8230000000000217E-2</v>
      </c>
      <c r="DK43" s="404">
        <v>3.4340000000000002</v>
      </c>
      <c r="DL43" s="404">
        <v>3.0992700000000002</v>
      </c>
      <c r="DM43" s="404">
        <v>3.0992700000000002</v>
      </c>
      <c r="DN43" s="404">
        <v>0.33472999999999997</v>
      </c>
      <c r="DO43" s="404"/>
      <c r="DP43" s="404"/>
      <c r="DQ43" s="404"/>
      <c r="DR43" s="404">
        <v>0</v>
      </c>
      <c r="DS43" s="404"/>
      <c r="DT43" s="404"/>
      <c r="DU43" s="404"/>
      <c r="DV43" s="404">
        <v>0</v>
      </c>
      <c r="DW43" s="404"/>
      <c r="DX43" s="404"/>
      <c r="DY43" s="404"/>
      <c r="DZ43" s="404">
        <v>0</v>
      </c>
      <c r="EA43" s="404"/>
      <c r="EB43" s="404"/>
      <c r="EC43" s="404"/>
      <c r="ED43" s="404">
        <v>0</v>
      </c>
      <c r="EE43" s="404"/>
      <c r="EF43" s="404"/>
      <c r="EG43" s="404"/>
      <c r="EH43" s="404">
        <v>0</v>
      </c>
      <c r="EI43" s="404"/>
      <c r="EJ43" s="404"/>
      <c r="EK43" s="404"/>
      <c r="EL43" s="404">
        <v>0</v>
      </c>
      <c r="EM43" s="404">
        <v>70.8</v>
      </c>
      <c r="EN43" s="404">
        <v>60</v>
      </c>
      <c r="EO43" s="404">
        <v>85</v>
      </c>
      <c r="EP43" s="404">
        <v>-14.200000000000003</v>
      </c>
      <c r="EQ43" s="404"/>
      <c r="ER43" s="404"/>
      <c r="ES43" s="404"/>
      <c r="ET43" s="404">
        <v>0</v>
      </c>
      <c r="EU43" s="404">
        <v>60.6</v>
      </c>
      <c r="EV43" s="404">
        <v>77.948049999999995</v>
      </c>
      <c r="EW43" s="404">
        <v>77.948049999999995</v>
      </c>
      <c r="EX43" s="404">
        <v>-17.348049999999994</v>
      </c>
      <c r="EY43" s="404">
        <v>220.7</v>
      </c>
      <c r="EZ43" s="404">
        <v>259.59433000000001</v>
      </c>
      <c r="FA43" s="404">
        <v>177.1816</v>
      </c>
      <c r="FB43" s="404">
        <v>43.518399999999986</v>
      </c>
      <c r="FC43" s="404">
        <v>9.9</v>
      </c>
      <c r="FD43" s="404">
        <v>8</v>
      </c>
      <c r="FE43" s="404">
        <v>8</v>
      </c>
      <c r="FF43" s="404">
        <v>1.9000000000000004</v>
      </c>
      <c r="FG43" s="404">
        <v>4.8</v>
      </c>
      <c r="FH43" s="404">
        <v>5.67</v>
      </c>
      <c r="FI43" s="404">
        <v>5.67</v>
      </c>
      <c r="FJ43" s="404">
        <v>-0.87000000000000011</v>
      </c>
      <c r="FK43" s="404"/>
      <c r="FL43" s="404"/>
      <c r="FM43" s="404">
        <v>88.088409999999996</v>
      </c>
      <c r="FN43" s="404">
        <v>-88.088409999999996</v>
      </c>
      <c r="FO43" s="404">
        <v>0</v>
      </c>
      <c r="FP43" s="404">
        <v>0</v>
      </c>
      <c r="FQ43" s="404">
        <v>0</v>
      </c>
      <c r="FR43" s="404">
        <v>0</v>
      </c>
      <c r="FS43" s="404">
        <v>104.3</v>
      </c>
      <c r="FT43" s="404">
        <v>110.41591</v>
      </c>
      <c r="FU43" s="404">
        <v>110.41591</v>
      </c>
      <c r="FV43" s="404">
        <v>-6.1159099999999995</v>
      </c>
      <c r="FW43" s="404">
        <v>7.6</v>
      </c>
      <c r="FX43" s="404">
        <v>3.8466300000000002</v>
      </c>
      <c r="FY43" s="404">
        <v>3.8466300000000002</v>
      </c>
      <c r="FZ43" s="404">
        <v>3.7533699999999994</v>
      </c>
      <c r="GA43" s="404"/>
      <c r="GB43" s="404"/>
      <c r="GC43" s="404"/>
      <c r="GD43" s="404">
        <v>0</v>
      </c>
      <c r="GE43" s="404">
        <v>0</v>
      </c>
      <c r="GF43" s="404">
        <v>0</v>
      </c>
      <c r="GG43" s="404">
        <v>21.477250000000002</v>
      </c>
      <c r="GH43" s="404">
        <v>-21.477250000000002</v>
      </c>
      <c r="GI43" s="404">
        <v>93.2</v>
      </c>
      <c r="GJ43" s="404">
        <v>95</v>
      </c>
      <c r="GK43" s="404">
        <v>133.61748</v>
      </c>
      <c r="GL43" s="404">
        <v>-40.417479999999998</v>
      </c>
      <c r="GM43" s="404"/>
      <c r="GN43" s="404"/>
      <c r="GO43" s="404"/>
      <c r="GP43" s="404">
        <v>0</v>
      </c>
      <c r="GQ43" s="404"/>
      <c r="GR43" s="404"/>
      <c r="GS43" s="404"/>
      <c r="GT43" s="404">
        <v>0</v>
      </c>
      <c r="GU43" s="404"/>
      <c r="GV43" s="404"/>
      <c r="GW43" s="404"/>
      <c r="GX43" s="404">
        <v>0</v>
      </c>
      <c r="GY43" s="404"/>
      <c r="GZ43" s="404"/>
      <c r="HA43" s="404"/>
      <c r="HB43" s="404">
        <v>0</v>
      </c>
      <c r="HC43" s="404"/>
      <c r="HD43" s="404"/>
      <c r="HE43" s="404"/>
      <c r="HF43" s="404">
        <v>0</v>
      </c>
      <c r="HG43" s="404">
        <v>170.3</v>
      </c>
      <c r="HH43" s="404">
        <v>177.80652000000001</v>
      </c>
      <c r="HI43" s="404">
        <v>177.80652000000001</v>
      </c>
      <c r="HJ43" s="404">
        <v>-7.5065199999999948</v>
      </c>
      <c r="HK43" s="404">
        <v>168.2</v>
      </c>
      <c r="HL43" s="404">
        <v>177.80652000000001</v>
      </c>
      <c r="HM43" s="404">
        <v>177.80652000000001</v>
      </c>
      <c r="HN43" s="404">
        <v>-9.6065200000000175</v>
      </c>
      <c r="HO43" s="404">
        <v>187.7</v>
      </c>
      <c r="HP43" s="404">
        <v>177.80652000000001</v>
      </c>
      <c r="HQ43" s="404">
        <v>177.80652000000001</v>
      </c>
      <c r="HR43" s="404">
        <v>9.8934799999999825</v>
      </c>
      <c r="HS43" s="404"/>
      <c r="HT43" s="404"/>
      <c r="HU43" s="404"/>
      <c r="HV43" s="404">
        <v>0</v>
      </c>
      <c r="HW43" s="404"/>
      <c r="HX43" s="404"/>
      <c r="HY43" s="404"/>
      <c r="HZ43" s="404">
        <v>0</v>
      </c>
      <c r="IA43" s="404"/>
      <c r="IB43" s="404"/>
      <c r="IC43" s="404"/>
      <c r="ID43" s="404">
        <v>0</v>
      </c>
      <c r="IE43" s="404">
        <v>264.89999999999998</v>
      </c>
      <c r="IF43" s="404">
        <v>266.70978000000002</v>
      </c>
      <c r="IG43" s="404">
        <v>266.70978000000002</v>
      </c>
      <c r="IH43" s="404">
        <v>-1.8097800000000461</v>
      </c>
      <c r="II43" s="404">
        <v>73.599999999999994</v>
      </c>
      <c r="IJ43" s="404">
        <v>69.971130000000002</v>
      </c>
      <c r="IK43" s="404">
        <v>69.971130000000002</v>
      </c>
      <c r="IL43" s="404">
        <v>3.628869999999992</v>
      </c>
      <c r="IM43" s="404">
        <v>35.5</v>
      </c>
      <c r="IN43" s="404">
        <v>34.985570000000003</v>
      </c>
      <c r="IO43" s="404">
        <v>34.985570000000003</v>
      </c>
      <c r="IP43" s="404">
        <v>0.51442999999999728</v>
      </c>
      <c r="IQ43" s="404">
        <v>31.1</v>
      </c>
      <c r="IR43" s="404">
        <v>26.373999999999999</v>
      </c>
      <c r="IS43" s="404">
        <v>26.373999999999999</v>
      </c>
      <c r="IT43" s="404">
        <v>4.7260000000000026</v>
      </c>
      <c r="IU43" s="404">
        <v>59.3</v>
      </c>
      <c r="IV43" s="404">
        <v>70.819999999999993</v>
      </c>
      <c r="IW43" s="404">
        <v>70.819999999999993</v>
      </c>
      <c r="IX43" s="404">
        <v>-11.519999999999996</v>
      </c>
      <c r="IY43" s="404">
        <v>36.299999999999997</v>
      </c>
      <c r="IZ43" s="404">
        <v>59.92</v>
      </c>
      <c r="JA43" s="404">
        <v>59.92</v>
      </c>
      <c r="JB43" s="404">
        <v>-23.620000000000005</v>
      </c>
      <c r="JC43" s="404">
        <v>8.9</v>
      </c>
      <c r="JD43" s="404">
        <v>11.73</v>
      </c>
      <c r="JE43" s="404">
        <v>11.73</v>
      </c>
      <c r="JF43" s="404">
        <v>-2.83</v>
      </c>
      <c r="JG43" s="404">
        <v>7.4</v>
      </c>
      <c r="JH43" s="404">
        <v>3.37</v>
      </c>
      <c r="JI43" s="404">
        <v>3.37</v>
      </c>
      <c r="JJ43" s="404">
        <v>4.03</v>
      </c>
      <c r="JK43" s="404">
        <v>6.8</v>
      </c>
      <c r="JL43" s="404">
        <v>6.8787000000000003</v>
      </c>
      <c r="JM43" s="404">
        <v>6.8787000000000003</v>
      </c>
      <c r="JN43" s="404">
        <v>-7.8700000000000436E-2</v>
      </c>
      <c r="JO43" s="404">
        <v>12.3</v>
      </c>
      <c r="JP43" s="404">
        <v>15.021509999999999</v>
      </c>
      <c r="JQ43" s="404">
        <v>15.021509999999999</v>
      </c>
      <c r="JR43" s="404">
        <v>-2.7215099999999985</v>
      </c>
      <c r="JS43" s="404">
        <v>60.7</v>
      </c>
      <c r="JT43" s="404">
        <v>46.73272</v>
      </c>
      <c r="JU43" s="404">
        <v>71.734610000000004</v>
      </c>
      <c r="JV43" s="404">
        <v>-11.034610000000001</v>
      </c>
      <c r="JW43" s="404"/>
      <c r="JX43" s="404"/>
      <c r="JY43" s="404"/>
      <c r="JZ43" s="404">
        <v>0</v>
      </c>
      <c r="KA43" s="404"/>
      <c r="KB43" s="404"/>
      <c r="KC43" s="404"/>
      <c r="KD43" s="404">
        <v>0</v>
      </c>
      <c r="KE43" s="404"/>
      <c r="KF43" s="404"/>
      <c r="KG43" s="404"/>
      <c r="KH43" s="404">
        <v>0</v>
      </c>
      <c r="KI43" s="404"/>
      <c r="KJ43" s="404"/>
      <c r="KK43" s="404"/>
      <c r="KL43" s="404">
        <v>0</v>
      </c>
      <c r="KM43" s="404">
        <v>50.9</v>
      </c>
      <c r="KN43" s="404">
        <v>51.09619</v>
      </c>
      <c r="KO43" s="404">
        <v>56.706040000000002</v>
      </c>
      <c r="KP43" s="404">
        <v>-5.806040000000003</v>
      </c>
      <c r="KQ43" s="404"/>
      <c r="KR43" s="404"/>
      <c r="KS43" s="404"/>
      <c r="KT43" s="404">
        <v>0</v>
      </c>
      <c r="KU43" s="404">
        <v>178.3</v>
      </c>
      <c r="KV43" s="404">
        <v>193.22614999999999</v>
      </c>
      <c r="KW43" s="404">
        <v>194.44479000000001</v>
      </c>
      <c r="KX43" s="404">
        <v>-16.14479</v>
      </c>
      <c r="KY43" s="404">
        <v>194.9</v>
      </c>
      <c r="KZ43" s="404">
        <v>193.22614999999999</v>
      </c>
      <c r="LA43" s="404">
        <v>194.44479000000001</v>
      </c>
      <c r="LB43" s="404">
        <v>0.4552099999999939</v>
      </c>
      <c r="LC43" s="404">
        <v>199.4</v>
      </c>
      <c r="LD43" s="404">
        <v>193.22614999999999</v>
      </c>
      <c r="LE43" s="404">
        <v>194.44479000000001</v>
      </c>
      <c r="LF43" s="404">
        <v>4.9552099999999939</v>
      </c>
      <c r="LG43" s="404">
        <v>289.89999999999998</v>
      </c>
      <c r="LH43" s="404">
        <v>289.83922000000001</v>
      </c>
      <c r="LI43" s="404">
        <v>291.66717999999997</v>
      </c>
      <c r="LJ43" s="404">
        <v>-1.7671799999999962</v>
      </c>
      <c r="LK43" s="404">
        <v>200.3</v>
      </c>
      <c r="LL43" s="404">
        <v>209.70738</v>
      </c>
      <c r="LM43" s="404">
        <v>209.70738</v>
      </c>
      <c r="LN43" s="404">
        <v>-9.4073799999999892</v>
      </c>
      <c r="LO43" s="404">
        <v>105.8</v>
      </c>
      <c r="LP43" s="404">
        <v>104.85369</v>
      </c>
      <c r="LQ43" s="404">
        <v>104.85369</v>
      </c>
      <c r="LR43" s="404">
        <v>0.94630999999999688</v>
      </c>
      <c r="LS43" s="404">
        <v>282.2</v>
      </c>
      <c r="LT43" s="404">
        <v>292.77512000000002</v>
      </c>
      <c r="LU43" s="404">
        <v>156.02816000000001</v>
      </c>
      <c r="LV43" s="404">
        <v>126.17183999999997</v>
      </c>
      <c r="LW43" s="404">
        <v>3.4</v>
      </c>
      <c r="LX43" s="404">
        <v>3.2402199999999999</v>
      </c>
      <c r="LY43" s="404">
        <v>3.2402199999999999</v>
      </c>
      <c r="LZ43" s="404">
        <v>0.15978000000000003</v>
      </c>
      <c r="MA43" s="404">
        <v>153.19999999999999</v>
      </c>
      <c r="MB43" s="404">
        <v>170</v>
      </c>
      <c r="MC43" s="404">
        <v>185.73103</v>
      </c>
      <c r="MD43" s="404">
        <v>-32.531030000000015</v>
      </c>
      <c r="ME43" s="404">
        <v>153.4</v>
      </c>
      <c r="MF43" s="404">
        <v>170</v>
      </c>
      <c r="MG43" s="404">
        <v>185.73103</v>
      </c>
      <c r="MH43" s="404">
        <v>-32.331029999999998</v>
      </c>
      <c r="MI43" s="404">
        <v>173.2</v>
      </c>
      <c r="MJ43" s="404">
        <v>217.19309000000001</v>
      </c>
      <c r="MK43" s="404">
        <v>185.73103</v>
      </c>
      <c r="ML43" s="404">
        <v>-12.531030000000015</v>
      </c>
      <c r="MM43" s="404">
        <v>136.19999999999999</v>
      </c>
      <c r="MN43" s="404">
        <v>189.51328000000001</v>
      </c>
      <c r="MO43" s="404">
        <v>189.51328000000001</v>
      </c>
      <c r="MP43" s="404">
        <v>-53.31328000000002</v>
      </c>
      <c r="MQ43" s="404">
        <v>82.4</v>
      </c>
      <c r="MR43" s="404">
        <v>94.756640000000004</v>
      </c>
      <c r="MS43" s="404">
        <v>94.756640000000004</v>
      </c>
      <c r="MT43" s="404">
        <v>-12.356639999999999</v>
      </c>
      <c r="MU43" s="404"/>
      <c r="MV43" s="404"/>
      <c r="MW43" s="404"/>
      <c r="MX43" s="404">
        <v>0</v>
      </c>
      <c r="MY43" s="404"/>
      <c r="MZ43" s="404"/>
      <c r="NA43" s="404"/>
      <c r="NB43" s="404">
        <v>0</v>
      </c>
      <c r="NC43" s="404"/>
      <c r="ND43" s="404"/>
      <c r="NE43" s="404"/>
      <c r="NF43" s="404">
        <v>0</v>
      </c>
      <c r="NG43" s="404"/>
      <c r="NH43" s="404"/>
      <c r="NI43" s="404"/>
      <c r="NJ43" s="404">
        <v>0</v>
      </c>
      <c r="NK43" s="404"/>
      <c r="NL43" s="404"/>
      <c r="NM43" s="404"/>
      <c r="NN43" s="404">
        <v>0</v>
      </c>
      <c r="NO43" s="404"/>
      <c r="NP43" s="404"/>
      <c r="NQ43" s="404"/>
      <c r="NR43" s="404">
        <v>0</v>
      </c>
      <c r="NS43" s="404"/>
      <c r="NT43" s="404"/>
      <c r="NU43" s="404"/>
      <c r="NV43" s="404">
        <v>0</v>
      </c>
      <c r="NW43" s="404">
        <v>121.5</v>
      </c>
      <c r="NX43" s="404">
        <v>97.36206</v>
      </c>
      <c r="NY43" s="404">
        <v>20.470829999999999</v>
      </c>
      <c r="NZ43" s="404">
        <v>101.02916999999999</v>
      </c>
      <c r="OA43" s="404">
        <v>17.399999999999999</v>
      </c>
      <c r="OB43" s="404">
        <v>0</v>
      </c>
      <c r="OC43" s="404">
        <v>70.212770000000006</v>
      </c>
      <c r="OD43" s="404">
        <v>-52.812770000000008</v>
      </c>
      <c r="OE43" s="404">
        <v>17.399999999999999</v>
      </c>
      <c r="OF43" s="404">
        <v>15.56043</v>
      </c>
      <c r="OG43" s="404">
        <v>15.91408</v>
      </c>
      <c r="OH43" s="404">
        <v>1.4859199999999984</v>
      </c>
      <c r="OI43" s="404">
        <v>55.3</v>
      </c>
      <c r="OJ43" s="404">
        <v>60.427019999999999</v>
      </c>
      <c r="OK43" s="404">
        <v>60.427019999999999</v>
      </c>
      <c r="OL43" s="404">
        <v>-5.1270200000000017</v>
      </c>
      <c r="OM43" s="404">
        <v>6.5</v>
      </c>
      <c r="ON43" s="404">
        <v>6.39</v>
      </c>
      <c r="OO43" s="404">
        <v>6.39</v>
      </c>
      <c r="OP43" s="404">
        <v>0.11000000000000032</v>
      </c>
      <c r="OQ43" s="404">
        <v>358.2</v>
      </c>
      <c r="OR43" s="404">
        <v>230.01955000000001</v>
      </c>
      <c r="OS43" s="404"/>
      <c r="OT43" s="404">
        <v>358.2</v>
      </c>
      <c r="OU43" s="404"/>
      <c r="OV43" s="404"/>
      <c r="OW43" s="404"/>
      <c r="OX43" s="404">
        <v>0</v>
      </c>
      <c r="OY43" s="404"/>
      <c r="OZ43" s="404"/>
      <c r="PA43" s="404"/>
      <c r="PB43" s="404">
        <v>0</v>
      </c>
      <c r="PC43" s="404">
        <v>28.4</v>
      </c>
      <c r="PD43" s="404">
        <v>30</v>
      </c>
      <c r="PE43" s="404">
        <v>30</v>
      </c>
      <c r="PF43" s="404">
        <v>-1.6000000000000014</v>
      </c>
      <c r="PG43" s="404"/>
      <c r="PH43" s="404"/>
      <c r="PI43" s="404"/>
      <c r="PJ43" s="404">
        <v>0</v>
      </c>
      <c r="PK43" s="404">
        <v>16.2</v>
      </c>
      <c r="PL43" s="404">
        <v>13</v>
      </c>
      <c r="PM43" s="404">
        <v>13</v>
      </c>
      <c r="PN43" s="404">
        <v>3.1999999999999993</v>
      </c>
      <c r="PO43" s="404">
        <v>12</v>
      </c>
      <c r="PP43" s="404">
        <v>15</v>
      </c>
      <c r="PQ43" s="404">
        <v>15</v>
      </c>
      <c r="PR43" s="404">
        <v>-3</v>
      </c>
      <c r="PS43" s="404">
        <v>2.8</v>
      </c>
      <c r="PT43" s="404">
        <v>2.7989999999999999</v>
      </c>
      <c r="PU43" s="404">
        <v>2.7989999999999999</v>
      </c>
      <c r="PV43" s="404">
        <v>9.9999999999988987E-4</v>
      </c>
      <c r="PW43" s="404">
        <v>1.3</v>
      </c>
      <c r="PX43" s="404">
        <v>1.4</v>
      </c>
      <c r="PY43" s="404">
        <v>1.4</v>
      </c>
      <c r="PZ43" s="404">
        <v>-9.9999999999999867E-2</v>
      </c>
      <c r="QA43" s="404">
        <v>1.1000000000000001</v>
      </c>
      <c r="QB43" s="404">
        <v>1.2</v>
      </c>
      <c r="QC43" s="404">
        <v>1.2</v>
      </c>
      <c r="QD43" s="404">
        <v>-9.9999999999999867E-2</v>
      </c>
      <c r="QE43" s="404">
        <v>2</v>
      </c>
      <c r="QF43" s="404">
        <v>2.2000000000000002</v>
      </c>
      <c r="QG43" s="404">
        <v>2.2000000000000002</v>
      </c>
      <c r="QH43" s="404">
        <v>-0.20000000000000018</v>
      </c>
      <c r="QI43" s="404">
        <v>6.2</v>
      </c>
      <c r="QJ43" s="404">
        <v>7.2</v>
      </c>
      <c r="QK43" s="404">
        <v>7.2</v>
      </c>
      <c r="QL43" s="404">
        <v>-1</v>
      </c>
      <c r="QM43" s="404">
        <v>10.3</v>
      </c>
      <c r="QN43" s="404">
        <v>11.143700000000001</v>
      </c>
      <c r="QO43" s="404">
        <v>11.143700000000001</v>
      </c>
      <c r="QP43" s="404">
        <v>-0.84370000000000012</v>
      </c>
      <c r="QQ43" s="404">
        <v>7.5</v>
      </c>
      <c r="QR43" s="404">
        <v>8</v>
      </c>
      <c r="QS43" s="404">
        <v>8</v>
      </c>
      <c r="QT43" s="404">
        <v>-0.5</v>
      </c>
      <c r="QU43" s="404">
        <v>10.5</v>
      </c>
      <c r="QV43" s="404">
        <v>10.752689999999999</v>
      </c>
      <c r="QW43" s="404">
        <v>10.752689999999999</v>
      </c>
      <c r="QX43" s="404">
        <v>-0.25268999999999942</v>
      </c>
      <c r="QY43" s="404">
        <v>6</v>
      </c>
      <c r="QZ43" s="404">
        <v>6.4</v>
      </c>
      <c r="RA43" s="404">
        <v>6.4</v>
      </c>
      <c r="RB43" s="404">
        <v>-0.40000000000000036</v>
      </c>
      <c r="RC43" s="404">
        <v>17.7</v>
      </c>
      <c r="RD43" s="404">
        <v>16.617789999999999</v>
      </c>
      <c r="RE43" s="404">
        <v>16.617789999999999</v>
      </c>
      <c r="RF43" s="404">
        <v>1.0822099999999999</v>
      </c>
      <c r="RG43" s="404">
        <v>3.6</v>
      </c>
      <c r="RH43" s="404">
        <v>3.6</v>
      </c>
      <c r="RI43" s="404">
        <v>3.6</v>
      </c>
      <c r="RJ43" s="404">
        <v>0</v>
      </c>
      <c r="RK43" s="404">
        <v>5.8</v>
      </c>
      <c r="RL43" s="404">
        <v>6</v>
      </c>
      <c r="RM43" s="404">
        <v>6</v>
      </c>
      <c r="RN43" s="404">
        <v>-0.20000000000000018</v>
      </c>
      <c r="RO43" s="404">
        <v>2.9</v>
      </c>
      <c r="RP43" s="404">
        <v>3.2</v>
      </c>
      <c r="RQ43" s="404">
        <v>3.2</v>
      </c>
      <c r="RR43" s="404">
        <v>-0.30000000000000027</v>
      </c>
      <c r="RS43" s="404">
        <v>1.2</v>
      </c>
      <c r="RT43" s="404">
        <v>1.5</v>
      </c>
      <c r="RU43" s="404">
        <v>1.5</v>
      </c>
      <c r="RV43" s="404">
        <v>-0.30000000000000004</v>
      </c>
      <c r="RW43" s="404">
        <v>3.7</v>
      </c>
      <c r="RX43" s="404">
        <v>5.6</v>
      </c>
      <c r="RY43" s="404">
        <v>5.6</v>
      </c>
      <c r="RZ43" s="404">
        <v>-1.8999999999999995</v>
      </c>
      <c r="SA43" s="404">
        <v>3.2</v>
      </c>
      <c r="SB43" s="404">
        <v>5</v>
      </c>
      <c r="SC43" s="404">
        <v>5</v>
      </c>
      <c r="SD43" s="404">
        <v>-1.7999999999999998</v>
      </c>
      <c r="SE43" s="404">
        <v>5</v>
      </c>
      <c r="SF43" s="404">
        <v>5.5</v>
      </c>
      <c r="SG43" s="404">
        <v>5.5</v>
      </c>
      <c r="SH43" s="404">
        <v>-0.5</v>
      </c>
      <c r="SI43" s="404">
        <v>5.3</v>
      </c>
      <c r="SJ43" s="404">
        <v>5.7</v>
      </c>
      <c r="SK43" s="404">
        <v>5.7</v>
      </c>
      <c r="SL43" s="404">
        <v>-0.40000000000000036</v>
      </c>
      <c r="SM43" s="404">
        <v>3.4</v>
      </c>
      <c r="SN43" s="404">
        <v>3.5</v>
      </c>
      <c r="SO43" s="404">
        <v>3.5</v>
      </c>
      <c r="SP43" s="404">
        <v>-0.10000000000000009</v>
      </c>
      <c r="SQ43" s="404">
        <v>2.5</v>
      </c>
      <c r="SR43" s="404">
        <v>2.5</v>
      </c>
      <c r="SS43" s="404">
        <v>2.5</v>
      </c>
      <c r="ST43" s="404">
        <v>0</v>
      </c>
      <c r="SU43" s="404">
        <v>9.1</v>
      </c>
      <c r="SV43" s="404">
        <v>10</v>
      </c>
      <c r="SW43" s="404">
        <v>10</v>
      </c>
      <c r="SX43" s="404">
        <v>-0.90000000000000036</v>
      </c>
      <c r="SY43" s="404">
        <v>19.7</v>
      </c>
      <c r="SZ43" s="404">
        <v>12.218959999999999</v>
      </c>
      <c r="TA43" s="404">
        <v>12.218959999999999</v>
      </c>
      <c r="TB43" s="404">
        <v>7.4810400000000001</v>
      </c>
      <c r="TC43" s="404">
        <v>16.899999999999999</v>
      </c>
      <c r="TD43" s="404">
        <v>16.813289999999999</v>
      </c>
      <c r="TE43" s="404">
        <v>16.813289999999999</v>
      </c>
      <c r="TF43" s="404">
        <v>8.6710000000000065E-2</v>
      </c>
      <c r="TG43" s="404">
        <v>20.9</v>
      </c>
      <c r="TH43" s="404">
        <v>19.550339999999998</v>
      </c>
      <c r="TI43" s="404">
        <v>19.550339999999998</v>
      </c>
      <c r="TJ43" s="404">
        <v>1.3496600000000001</v>
      </c>
      <c r="TK43" s="404">
        <v>35.700000000000003</v>
      </c>
      <c r="TL43" s="404">
        <v>37.57996</v>
      </c>
      <c r="TM43" s="404">
        <v>37.57996</v>
      </c>
      <c r="TN43" s="404">
        <v>-1.879959999999997</v>
      </c>
      <c r="TO43" s="404">
        <v>8.9</v>
      </c>
      <c r="TP43" s="404">
        <v>0</v>
      </c>
      <c r="TQ43" s="404">
        <v>16.351890000000001</v>
      </c>
      <c r="TR43" s="404">
        <v>-7.4518900000000006</v>
      </c>
      <c r="TS43" s="404">
        <v>6.59</v>
      </c>
      <c r="TT43" s="404">
        <v>8.33</v>
      </c>
      <c r="TU43" s="404">
        <v>8.33</v>
      </c>
      <c r="TV43" s="404">
        <v>-1.7400000000000002</v>
      </c>
      <c r="TW43" s="404">
        <v>4.8</v>
      </c>
      <c r="TX43" s="404">
        <v>9.6</v>
      </c>
      <c r="TY43" s="404">
        <v>9.6</v>
      </c>
      <c r="TZ43" s="404">
        <v>-4.8</v>
      </c>
      <c r="UA43" s="404">
        <v>12.8</v>
      </c>
      <c r="UB43" s="404">
        <v>10.752689999999999</v>
      </c>
      <c r="UC43" s="404">
        <v>10.752689999999999</v>
      </c>
      <c r="UD43" s="404">
        <v>2.0473100000000013</v>
      </c>
      <c r="UE43" s="404">
        <v>14.3</v>
      </c>
      <c r="UF43" s="404">
        <v>15.640269999999999</v>
      </c>
      <c r="UG43" s="404">
        <v>15.640269999999999</v>
      </c>
      <c r="UH43" s="404">
        <v>-1.3402699999999985</v>
      </c>
      <c r="UI43" s="404">
        <v>4</v>
      </c>
      <c r="UJ43" s="404">
        <v>7</v>
      </c>
      <c r="UK43" s="404">
        <v>7</v>
      </c>
      <c r="UL43" s="404">
        <v>-3</v>
      </c>
      <c r="UM43" s="404">
        <v>9.6</v>
      </c>
      <c r="UN43" s="404">
        <v>9</v>
      </c>
      <c r="UO43" s="404">
        <v>9</v>
      </c>
      <c r="UP43" s="404">
        <v>0.59999999999999964</v>
      </c>
      <c r="UQ43" s="404">
        <v>0.5</v>
      </c>
      <c r="UR43" s="404">
        <v>0.54</v>
      </c>
      <c r="US43" s="404">
        <v>0.54</v>
      </c>
      <c r="UT43" s="404">
        <v>-4.0000000000000036E-2</v>
      </c>
      <c r="UU43" s="404">
        <v>0.9</v>
      </c>
      <c r="UV43" s="404">
        <v>1.05</v>
      </c>
      <c r="UW43" s="404">
        <v>1.05</v>
      </c>
      <c r="UX43" s="404">
        <v>-0.15000000000000002</v>
      </c>
      <c r="UY43" s="404">
        <v>6.6</v>
      </c>
      <c r="UZ43" s="404">
        <v>4.5469999999999997</v>
      </c>
      <c r="VA43" s="404">
        <v>4.5469999999999997</v>
      </c>
      <c r="VB43" s="404">
        <v>2.0529999999999999</v>
      </c>
      <c r="VC43" s="404">
        <v>7</v>
      </c>
      <c r="VD43" s="404">
        <v>4.5250000000000004</v>
      </c>
      <c r="VE43" s="404">
        <v>4.5250000000000004</v>
      </c>
      <c r="VF43" s="404">
        <v>2.4749999999999996</v>
      </c>
      <c r="VG43" s="404">
        <v>15.4</v>
      </c>
      <c r="VH43" s="404">
        <v>16.902999999999999</v>
      </c>
      <c r="VI43" s="404">
        <v>16.902999999999999</v>
      </c>
      <c r="VJ43" s="404">
        <v>-1.5029999999999983</v>
      </c>
      <c r="VK43" s="404">
        <v>13.7</v>
      </c>
      <c r="VL43" s="404">
        <v>14.725</v>
      </c>
      <c r="VM43" s="404">
        <v>14.725</v>
      </c>
      <c r="VN43" s="404">
        <v>-1.0250000000000004</v>
      </c>
      <c r="VO43" s="404">
        <v>11.7</v>
      </c>
      <c r="VP43" s="404">
        <v>11.132999999999999</v>
      </c>
      <c r="VQ43" s="404">
        <v>11.132999999999999</v>
      </c>
      <c r="VR43" s="404">
        <v>0.56700000000000017</v>
      </c>
      <c r="VS43" s="404">
        <v>0.4</v>
      </c>
      <c r="VT43" s="404">
        <v>0.54</v>
      </c>
      <c r="VU43" s="404">
        <v>0.54</v>
      </c>
      <c r="VV43" s="404">
        <v>-0.14000000000000001</v>
      </c>
      <c r="VW43" s="404">
        <v>19.7</v>
      </c>
      <c r="VX43" s="404">
        <v>16.948</v>
      </c>
      <c r="VY43" s="404">
        <v>16.948</v>
      </c>
      <c r="VZ43" s="404">
        <v>2.7519999999999989</v>
      </c>
      <c r="WA43" s="404">
        <v>68.2</v>
      </c>
      <c r="WB43" s="404">
        <v>62.47</v>
      </c>
      <c r="WC43" s="404">
        <v>57.301000000000002</v>
      </c>
      <c r="WD43" s="404">
        <v>10.899000000000001</v>
      </c>
      <c r="WE43" s="404">
        <v>13.9</v>
      </c>
      <c r="WF43" s="404"/>
      <c r="WG43" s="404">
        <v>9.1080000000000005</v>
      </c>
      <c r="WH43" s="404">
        <v>4.7919999999999998</v>
      </c>
      <c r="WI43" s="404">
        <v>17.100000000000001</v>
      </c>
      <c r="WJ43" s="404"/>
      <c r="WK43" s="404">
        <v>11.037000000000001</v>
      </c>
      <c r="WL43" s="404">
        <v>6.0630000000000006</v>
      </c>
      <c r="WM43" s="404">
        <v>29.7</v>
      </c>
      <c r="WN43" s="404">
        <v>29.114000000000001</v>
      </c>
      <c r="WO43" s="404">
        <v>29.114000000000001</v>
      </c>
      <c r="WP43" s="404">
        <v>0.58599999999999852</v>
      </c>
      <c r="WQ43" s="404">
        <v>62.4</v>
      </c>
      <c r="WR43" s="404"/>
      <c r="WS43" s="404">
        <v>71.688000000000002</v>
      </c>
      <c r="WT43" s="404">
        <v>-9.2880000000000038</v>
      </c>
      <c r="XB43" s="405">
        <v>0.66666666666666663</v>
      </c>
      <c r="XC43" s="404">
        <v>7442.18</v>
      </c>
      <c r="XD43" s="404">
        <v>7336.2982199999988</v>
      </c>
      <c r="XE43" s="404">
        <v>105.88178000000153</v>
      </c>
      <c r="XF43" s="404">
        <v>7442.1799999999948</v>
      </c>
      <c r="XG43" s="404">
        <v>7336.2982199999988</v>
      </c>
      <c r="XH43" s="404">
        <v>105.88177999999607</v>
      </c>
      <c r="XI43" s="379">
        <f t="shared" si="0"/>
        <v>0.66666666666666663</v>
      </c>
    </row>
    <row r="44" spans="2:633" ht="15" customHeight="1" x14ac:dyDescent="0.2">
      <c r="B44" s="71">
        <v>0.6875</v>
      </c>
      <c r="C44" s="402">
        <v>601.20000000000005</v>
      </c>
      <c r="D44" s="402">
        <v>606.06573000000003</v>
      </c>
      <c r="E44" s="402">
        <v>606.06573000000003</v>
      </c>
      <c r="F44" s="402">
        <v>-4.865729999999985</v>
      </c>
      <c r="G44" s="402">
        <v>203.7</v>
      </c>
      <c r="H44" s="402">
        <v>193.12809999999999</v>
      </c>
      <c r="I44" s="402">
        <v>193.12809999999999</v>
      </c>
      <c r="J44" s="402">
        <v>10.571899999999999</v>
      </c>
      <c r="K44" s="402"/>
      <c r="L44" s="402"/>
      <c r="M44" s="402"/>
      <c r="N44" s="402">
        <v>0</v>
      </c>
      <c r="O44" s="402">
        <v>139.5</v>
      </c>
      <c r="P44" s="402">
        <v>129.95714000000001</v>
      </c>
      <c r="Q44" s="402">
        <v>128.87967</v>
      </c>
      <c r="R44" s="402">
        <v>10.620329999999996</v>
      </c>
      <c r="S44" s="402">
        <v>77.5</v>
      </c>
      <c r="T44" s="402">
        <v>76.263339999999999</v>
      </c>
      <c r="U44" s="402">
        <v>81.069130000000001</v>
      </c>
      <c r="V44" s="402">
        <v>-3.5691300000000012</v>
      </c>
      <c r="W44" s="402">
        <v>66.099999999999994</v>
      </c>
      <c r="X44" s="402">
        <v>65.984009999999998</v>
      </c>
      <c r="Y44" s="402">
        <v>65.984020000000001</v>
      </c>
      <c r="Z44" s="402">
        <v>0.11597999999999331</v>
      </c>
      <c r="AA44" s="402">
        <v>65.400000000000006</v>
      </c>
      <c r="AB44" s="402">
        <v>67.593350000000001</v>
      </c>
      <c r="AC44" s="402">
        <v>67.593350000000001</v>
      </c>
      <c r="AD44" s="402">
        <v>-2.1933499999999952</v>
      </c>
      <c r="AE44" s="402">
        <v>28.5</v>
      </c>
      <c r="AF44" s="402">
        <v>27.49391</v>
      </c>
      <c r="AG44" s="402">
        <v>27.49391</v>
      </c>
      <c r="AH44" s="402">
        <v>1.0060900000000004</v>
      </c>
      <c r="AI44" s="402">
        <v>0.6</v>
      </c>
      <c r="AJ44" s="402">
        <v>0.6</v>
      </c>
      <c r="AK44" s="402">
        <v>0.6</v>
      </c>
      <c r="AL44" s="402">
        <v>0</v>
      </c>
      <c r="AM44" s="402"/>
      <c r="AN44" s="402"/>
      <c r="AO44" s="402"/>
      <c r="AP44" s="402">
        <v>0</v>
      </c>
      <c r="AQ44" s="402"/>
      <c r="AR44" s="402"/>
      <c r="AS44" s="402">
        <v>186.89757</v>
      </c>
      <c r="AT44" s="402">
        <v>-186.89757</v>
      </c>
      <c r="AU44" s="402"/>
      <c r="AV44" s="402"/>
      <c r="AW44" s="402"/>
      <c r="AX44" s="402">
        <v>0</v>
      </c>
      <c r="AY44" s="402"/>
      <c r="AZ44" s="402"/>
      <c r="BA44" s="402"/>
      <c r="BB44" s="402">
        <v>0</v>
      </c>
      <c r="BC44" s="402">
        <v>143.30000000000001</v>
      </c>
      <c r="BD44" s="402">
        <v>149.11167</v>
      </c>
      <c r="BE44" s="402">
        <v>158.72166999999999</v>
      </c>
      <c r="BF44" s="402">
        <v>-15.421669999999978</v>
      </c>
      <c r="BG44" s="402">
        <v>145.9</v>
      </c>
      <c r="BH44" s="402">
        <v>149.11167</v>
      </c>
      <c r="BI44" s="402">
        <v>158.72166999999999</v>
      </c>
      <c r="BJ44" s="402">
        <v>-12.821669999999983</v>
      </c>
      <c r="BK44" s="402">
        <v>148.1</v>
      </c>
      <c r="BL44" s="402">
        <v>149.11167</v>
      </c>
      <c r="BM44" s="402">
        <v>158.72166999999999</v>
      </c>
      <c r="BN44" s="402">
        <v>-10.621669999999995</v>
      </c>
      <c r="BO44" s="402">
        <v>80.3</v>
      </c>
      <c r="BP44" s="402">
        <v>91</v>
      </c>
      <c r="BQ44" s="402">
        <v>91</v>
      </c>
      <c r="BR44" s="402">
        <v>-10.700000000000003</v>
      </c>
      <c r="BS44" s="402">
        <v>61.8</v>
      </c>
      <c r="BT44" s="402">
        <v>72.8</v>
      </c>
      <c r="BU44" s="402">
        <v>72.8</v>
      </c>
      <c r="BV44" s="402">
        <v>-11</v>
      </c>
      <c r="BW44" s="402">
        <v>116.9</v>
      </c>
      <c r="BX44" s="402">
        <v>116.7</v>
      </c>
      <c r="BY44" s="402">
        <v>131</v>
      </c>
      <c r="BZ44" s="402">
        <v>-14.099999999999994</v>
      </c>
      <c r="CA44" s="402">
        <v>72.7</v>
      </c>
      <c r="CB44" s="402">
        <v>73.019549999999995</v>
      </c>
      <c r="CC44" s="402">
        <v>73.019549999999995</v>
      </c>
      <c r="CD44" s="402">
        <v>-0.31954999999999245</v>
      </c>
      <c r="CE44" s="402">
        <v>18</v>
      </c>
      <c r="CF44" s="402">
        <v>16.95936</v>
      </c>
      <c r="CG44" s="402">
        <v>16.95936</v>
      </c>
      <c r="CH44" s="402">
        <v>1.0406399999999998</v>
      </c>
      <c r="CI44" s="402">
        <v>86.861999999999995</v>
      </c>
      <c r="CJ44" s="402">
        <v>87.870279999999994</v>
      </c>
      <c r="CK44" s="402">
        <v>56.859920000000002</v>
      </c>
      <c r="CL44" s="402">
        <v>30.002079999999992</v>
      </c>
      <c r="CM44" s="402">
        <v>104.9</v>
      </c>
      <c r="CN44" s="402">
        <v>98</v>
      </c>
      <c r="CO44" s="402">
        <v>98</v>
      </c>
      <c r="CP44" s="402">
        <v>6.9000000000000057</v>
      </c>
      <c r="CQ44" s="402">
        <v>32.832000000000001</v>
      </c>
      <c r="CR44" s="402">
        <v>31.151859999999999</v>
      </c>
      <c r="CS44" s="402">
        <v>24.291080000000001</v>
      </c>
      <c r="CT44" s="402">
        <v>8.5409199999999998</v>
      </c>
      <c r="CU44" s="402">
        <v>7.8</v>
      </c>
      <c r="CV44" s="402">
        <v>3.8533499999999998</v>
      </c>
      <c r="CW44" s="402">
        <v>3.8533499999999998</v>
      </c>
      <c r="CX44" s="402">
        <v>3.94665</v>
      </c>
      <c r="CY44" s="402"/>
      <c r="CZ44" s="402">
        <v>4.1034499999999996</v>
      </c>
      <c r="DA44" s="402">
        <v>4.1034499999999996</v>
      </c>
      <c r="DB44" s="402">
        <v>-4.1034499999999996</v>
      </c>
      <c r="DC44" s="402">
        <v>42.98</v>
      </c>
      <c r="DD44" s="402">
        <v>43.80059</v>
      </c>
      <c r="DE44" s="402">
        <v>43.80059</v>
      </c>
      <c r="DF44" s="402">
        <v>-0.82059000000000282</v>
      </c>
      <c r="DG44" s="402">
        <v>3.2559999999999998</v>
      </c>
      <c r="DH44" s="402">
        <v>3.2822300000000002</v>
      </c>
      <c r="DI44" s="402">
        <v>3.2822300000000002</v>
      </c>
      <c r="DJ44" s="402">
        <v>-2.623000000000042E-2</v>
      </c>
      <c r="DK44" s="402">
        <v>3.4489999999999998</v>
      </c>
      <c r="DL44" s="402">
        <v>3.0992700000000002</v>
      </c>
      <c r="DM44" s="402">
        <v>3.0992700000000002</v>
      </c>
      <c r="DN44" s="402">
        <v>0.34972999999999965</v>
      </c>
      <c r="DO44" s="402"/>
      <c r="DP44" s="402"/>
      <c r="DQ44" s="402"/>
      <c r="DR44" s="402">
        <v>0</v>
      </c>
      <c r="DS44" s="402"/>
      <c r="DT44" s="402"/>
      <c r="DU44" s="402"/>
      <c r="DV44" s="402">
        <v>0</v>
      </c>
      <c r="DW44" s="402"/>
      <c r="DX44" s="402"/>
      <c r="DY44" s="402"/>
      <c r="DZ44" s="402">
        <v>0</v>
      </c>
      <c r="EA44" s="402"/>
      <c r="EB44" s="402"/>
      <c r="EC44" s="402"/>
      <c r="ED44" s="402">
        <v>0</v>
      </c>
      <c r="EE44" s="402"/>
      <c r="EF44" s="402"/>
      <c r="EG44" s="402"/>
      <c r="EH44" s="402">
        <v>0</v>
      </c>
      <c r="EI44" s="402"/>
      <c r="EJ44" s="402"/>
      <c r="EK44" s="402"/>
      <c r="EL44" s="402">
        <v>0</v>
      </c>
      <c r="EM44" s="402">
        <v>71.099999999999994</v>
      </c>
      <c r="EN44" s="402">
        <v>60</v>
      </c>
      <c r="EO44" s="402">
        <v>85</v>
      </c>
      <c r="EP44" s="402">
        <v>-13.900000000000006</v>
      </c>
      <c r="EQ44" s="402"/>
      <c r="ER44" s="402"/>
      <c r="ES44" s="402"/>
      <c r="ET44" s="402">
        <v>0</v>
      </c>
      <c r="EU44" s="402">
        <v>60.2</v>
      </c>
      <c r="EV44" s="402">
        <v>77.948049999999995</v>
      </c>
      <c r="EW44" s="402">
        <v>75.326080000000005</v>
      </c>
      <c r="EX44" s="402">
        <v>-15.126080000000002</v>
      </c>
      <c r="EY44" s="402">
        <v>214</v>
      </c>
      <c r="EZ44" s="402">
        <v>239.68025</v>
      </c>
      <c r="FA44" s="402">
        <v>175.61534</v>
      </c>
      <c r="FB44" s="402">
        <v>38.384659999999997</v>
      </c>
      <c r="FC44" s="402">
        <v>10</v>
      </c>
      <c r="FD44" s="402">
        <v>8</v>
      </c>
      <c r="FE44" s="402">
        <v>8</v>
      </c>
      <c r="FF44" s="402">
        <v>2</v>
      </c>
      <c r="FG44" s="402">
        <v>4.7</v>
      </c>
      <c r="FH44" s="402">
        <v>5.67</v>
      </c>
      <c r="FI44" s="402">
        <v>5.4994100000000001</v>
      </c>
      <c r="FJ44" s="402">
        <v>-0.79940999999999995</v>
      </c>
      <c r="FK44" s="402"/>
      <c r="FL44" s="402"/>
      <c r="FM44" s="402">
        <v>88.088409999999996</v>
      </c>
      <c r="FN44" s="402">
        <v>-88.088409999999996</v>
      </c>
      <c r="FO44" s="402">
        <v>0</v>
      </c>
      <c r="FP44" s="402">
        <v>0</v>
      </c>
      <c r="FQ44" s="402">
        <v>0</v>
      </c>
      <c r="FR44" s="402">
        <v>0</v>
      </c>
      <c r="FS44" s="402">
        <v>98</v>
      </c>
      <c r="FT44" s="402">
        <v>110.41591</v>
      </c>
      <c r="FU44" s="402">
        <v>110.41591</v>
      </c>
      <c r="FV44" s="402">
        <v>-12.415909999999997</v>
      </c>
      <c r="FW44" s="402">
        <v>7.1</v>
      </c>
      <c r="FX44" s="402">
        <v>3.8466300000000002</v>
      </c>
      <c r="FY44" s="402">
        <v>3.8466300000000002</v>
      </c>
      <c r="FZ44" s="402">
        <v>3.2533699999999994</v>
      </c>
      <c r="GA44" s="402"/>
      <c r="GB44" s="402"/>
      <c r="GC44" s="402"/>
      <c r="GD44" s="402">
        <v>0</v>
      </c>
      <c r="GE44" s="402">
        <v>0</v>
      </c>
      <c r="GF44" s="402">
        <v>0</v>
      </c>
      <c r="GG44" s="402">
        <v>21.477250000000002</v>
      </c>
      <c r="GH44" s="402">
        <v>-21.477250000000002</v>
      </c>
      <c r="GI44" s="402">
        <v>92.6</v>
      </c>
      <c r="GJ44" s="402">
        <v>95</v>
      </c>
      <c r="GK44" s="402">
        <v>133.61748</v>
      </c>
      <c r="GL44" s="402">
        <v>-41.017480000000006</v>
      </c>
      <c r="GM44" s="402"/>
      <c r="GN44" s="402"/>
      <c r="GO44" s="402"/>
      <c r="GP44" s="402">
        <v>0</v>
      </c>
      <c r="GQ44" s="402"/>
      <c r="GR44" s="402"/>
      <c r="GS44" s="402"/>
      <c r="GT44" s="402">
        <v>0</v>
      </c>
      <c r="GU44" s="402"/>
      <c r="GV44" s="402"/>
      <c r="GW44" s="402"/>
      <c r="GX44" s="402">
        <v>0</v>
      </c>
      <c r="GY44" s="402"/>
      <c r="GZ44" s="402"/>
      <c r="HA44" s="402"/>
      <c r="HB44" s="402">
        <v>0</v>
      </c>
      <c r="HC44" s="402"/>
      <c r="HD44" s="402"/>
      <c r="HE44" s="402"/>
      <c r="HF44" s="402">
        <v>0</v>
      </c>
      <c r="HG44" s="402">
        <v>171</v>
      </c>
      <c r="HH44" s="402">
        <v>178.31532999999999</v>
      </c>
      <c r="HI44" s="402">
        <v>178.31532999999999</v>
      </c>
      <c r="HJ44" s="402">
        <v>-7.3153299999999888</v>
      </c>
      <c r="HK44" s="402">
        <v>169.3</v>
      </c>
      <c r="HL44" s="402">
        <v>178.31532999999999</v>
      </c>
      <c r="HM44" s="402">
        <v>178.31532999999999</v>
      </c>
      <c r="HN44" s="402">
        <v>-9.0153299999999774</v>
      </c>
      <c r="HO44" s="402">
        <v>188.6</v>
      </c>
      <c r="HP44" s="402">
        <v>178.31532999999999</v>
      </c>
      <c r="HQ44" s="402">
        <v>178.31532999999999</v>
      </c>
      <c r="HR44" s="402">
        <v>10.284670000000006</v>
      </c>
      <c r="HS44" s="402"/>
      <c r="HT44" s="402"/>
      <c r="HU44" s="402"/>
      <c r="HV44" s="402">
        <v>0</v>
      </c>
      <c r="HW44" s="402"/>
      <c r="HX44" s="402"/>
      <c r="HY44" s="402"/>
      <c r="HZ44" s="402">
        <v>0</v>
      </c>
      <c r="IA44" s="402"/>
      <c r="IB44" s="402"/>
      <c r="IC44" s="402"/>
      <c r="ID44" s="402">
        <v>0</v>
      </c>
      <c r="IE44" s="402">
        <v>266.8</v>
      </c>
      <c r="IF44" s="402">
        <v>267.47298999999998</v>
      </c>
      <c r="IG44" s="402">
        <v>267.47298999999998</v>
      </c>
      <c r="IH44" s="402">
        <v>-0.67298999999997022</v>
      </c>
      <c r="II44" s="402">
        <v>73.900000000000006</v>
      </c>
      <c r="IJ44" s="402">
        <v>69.971130000000002</v>
      </c>
      <c r="IK44" s="402">
        <v>69.971130000000002</v>
      </c>
      <c r="IL44" s="402">
        <v>3.9288700000000034</v>
      </c>
      <c r="IM44" s="402">
        <v>35.5</v>
      </c>
      <c r="IN44" s="402">
        <v>34.985570000000003</v>
      </c>
      <c r="IO44" s="402">
        <v>34.985570000000003</v>
      </c>
      <c r="IP44" s="402">
        <v>0.51442999999999728</v>
      </c>
      <c r="IQ44" s="402">
        <v>21.5</v>
      </c>
      <c r="IR44" s="402">
        <v>11.711</v>
      </c>
      <c r="IS44" s="402">
        <v>11.711</v>
      </c>
      <c r="IT44" s="402">
        <v>9.7889999999999997</v>
      </c>
      <c r="IU44" s="402">
        <v>57.6</v>
      </c>
      <c r="IV44" s="402">
        <v>70.95</v>
      </c>
      <c r="IW44" s="402">
        <v>70.95</v>
      </c>
      <c r="IX44" s="402">
        <v>-13.350000000000001</v>
      </c>
      <c r="IY44" s="402">
        <v>40.299999999999997</v>
      </c>
      <c r="IZ44" s="402">
        <v>60.06</v>
      </c>
      <c r="JA44" s="402">
        <v>60.06</v>
      </c>
      <c r="JB44" s="402">
        <v>-19.760000000000005</v>
      </c>
      <c r="JC44" s="402">
        <v>8.1</v>
      </c>
      <c r="JD44" s="402">
        <v>11.75</v>
      </c>
      <c r="JE44" s="402">
        <v>11.75</v>
      </c>
      <c r="JF44" s="402">
        <v>-3.6500000000000004</v>
      </c>
      <c r="JG44" s="402">
        <v>6.1</v>
      </c>
      <c r="JH44" s="402">
        <v>3.37</v>
      </c>
      <c r="JI44" s="402">
        <v>3.37</v>
      </c>
      <c r="JJ44" s="402">
        <v>2.7299999999999995</v>
      </c>
      <c r="JK44" s="402">
        <v>6.8</v>
      </c>
      <c r="JL44" s="402">
        <v>6.8787000000000003</v>
      </c>
      <c r="JM44" s="402">
        <v>6.8787000000000003</v>
      </c>
      <c r="JN44" s="402">
        <v>-7.8700000000000436E-2</v>
      </c>
      <c r="JO44" s="402">
        <v>12.3</v>
      </c>
      <c r="JP44" s="402">
        <v>15.021509999999999</v>
      </c>
      <c r="JQ44" s="402">
        <v>15.021509999999999</v>
      </c>
      <c r="JR44" s="402">
        <v>-2.7215099999999985</v>
      </c>
      <c r="JS44" s="402">
        <v>75.599999999999994</v>
      </c>
      <c r="JT44" s="402">
        <v>36.052190000000003</v>
      </c>
      <c r="JU44" s="402">
        <v>82.162790000000001</v>
      </c>
      <c r="JV44" s="402">
        <v>-6.5627900000000068</v>
      </c>
      <c r="JW44" s="402"/>
      <c r="JX44" s="402"/>
      <c r="JY44" s="402"/>
      <c r="JZ44" s="402">
        <v>0</v>
      </c>
      <c r="KA44" s="402"/>
      <c r="KB44" s="402"/>
      <c r="KC44" s="402"/>
      <c r="KD44" s="402">
        <v>0</v>
      </c>
      <c r="KE44" s="402"/>
      <c r="KF44" s="402"/>
      <c r="KG44" s="402"/>
      <c r="KH44" s="402">
        <v>0</v>
      </c>
      <c r="KI44" s="402"/>
      <c r="KJ44" s="402"/>
      <c r="KK44" s="402"/>
      <c r="KL44" s="402">
        <v>0</v>
      </c>
      <c r="KM44" s="402">
        <v>50.1</v>
      </c>
      <c r="KN44" s="402">
        <v>54.27946</v>
      </c>
      <c r="KO44" s="402">
        <v>60.930869999999999</v>
      </c>
      <c r="KP44" s="402">
        <v>-10.830869999999997</v>
      </c>
      <c r="KQ44" s="402"/>
      <c r="KR44" s="402"/>
      <c r="KS44" s="402"/>
      <c r="KT44" s="402">
        <v>0</v>
      </c>
      <c r="KU44" s="402">
        <v>180.6</v>
      </c>
      <c r="KV44" s="402">
        <v>194.44479000000001</v>
      </c>
      <c r="KW44" s="402">
        <v>194.44479000000001</v>
      </c>
      <c r="KX44" s="402">
        <v>-13.844790000000017</v>
      </c>
      <c r="KY44" s="402">
        <v>195.8</v>
      </c>
      <c r="KZ44" s="402">
        <v>194.44479000000001</v>
      </c>
      <c r="LA44" s="402">
        <v>194.44479000000001</v>
      </c>
      <c r="LB44" s="402">
        <v>1.3552099999999996</v>
      </c>
      <c r="LC44" s="402">
        <v>202.6</v>
      </c>
      <c r="LD44" s="402">
        <v>194.44479000000001</v>
      </c>
      <c r="LE44" s="402">
        <v>194.44479000000001</v>
      </c>
      <c r="LF44" s="402">
        <v>8.1552099999999825</v>
      </c>
      <c r="LG44" s="402">
        <v>291.8</v>
      </c>
      <c r="LH44" s="402">
        <v>291.66717999999997</v>
      </c>
      <c r="LI44" s="402">
        <v>291.66717999999997</v>
      </c>
      <c r="LJ44" s="402">
        <v>0.13282000000003791</v>
      </c>
      <c r="LK44" s="402">
        <v>199.6</v>
      </c>
      <c r="LL44" s="402">
        <v>209.70738</v>
      </c>
      <c r="LM44" s="402">
        <v>209.70738</v>
      </c>
      <c r="LN44" s="402">
        <v>-10.107380000000006</v>
      </c>
      <c r="LO44" s="402">
        <v>102.7</v>
      </c>
      <c r="LP44" s="402">
        <v>104.85369</v>
      </c>
      <c r="LQ44" s="402">
        <v>104.85369</v>
      </c>
      <c r="LR44" s="402">
        <v>-2.1536899999999974</v>
      </c>
      <c r="LS44" s="402">
        <v>205.5</v>
      </c>
      <c r="LT44" s="402">
        <v>275.20776999999998</v>
      </c>
      <c r="LU44" s="402">
        <v>184</v>
      </c>
      <c r="LV44" s="402">
        <v>21.5</v>
      </c>
      <c r="LW44" s="402">
        <v>3.4</v>
      </c>
      <c r="LX44" s="402">
        <v>3.2402199999999999</v>
      </c>
      <c r="LY44" s="402">
        <v>3.2402199999999999</v>
      </c>
      <c r="LZ44" s="402">
        <v>0.15978000000000003</v>
      </c>
      <c r="MA44" s="402">
        <v>123.8</v>
      </c>
      <c r="MB44" s="402">
        <v>170</v>
      </c>
      <c r="MC44" s="402">
        <v>185.73103</v>
      </c>
      <c r="MD44" s="402">
        <v>-61.931030000000007</v>
      </c>
      <c r="ME44" s="402">
        <v>124.4</v>
      </c>
      <c r="MF44" s="402">
        <v>170</v>
      </c>
      <c r="MG44" s="402">
        <v>185.73103</v>
      </c>
      <c r="MH44" s="402">
        <v>-61.331029999999998</v>
      </c>
      <c r="MI44" s="402">
        <v>152.6</v>
      </c>
      <c r="MJ44" s="402">
        <v>217.19309000000001</v>
      </c>
      <c r="MK44" s="402">
        <v>185.73103</v>
      </c>
      <c r="ML44" s="402">
        <v>-33.13103000000001</v>
      </c>
      <c r="MM44" s="402">
        <v>136.69999999999999</v>
      </c>
      <c r="MN44" s="402">
        <v>189.51328000000001</v>
      </c>
      <c r="MO44" s="402">
        <v>189.51328000000001</v>
      </c>
      <c r="MP44" s="402">
        <v>-52.81328000000002</v>
      </c>
      <c r="MQ44" s="402">
        <v>81.599999999999994</v>
      </c>
      <c r="MR44" s="402">
        <v>94.756640000000004</v>
      </c>
      <c r="MS44" s="402">
        <v>94.756640000000004</v>
      </c>
      <c r="MT44" s="402">
        <v>-13.15664000000001</v>
      </c>
      <c r="MU44" s="402"/>
      <c r="MV44" s="402"/>
      <c r="MW44" s="402"/>
      <c r="MX44" s="402">
        <v>0</v>
      </c>
      <c r="MY44" s="402"/>
      <c r="MZ44" s="402"/>
      <c r="NA44" s="402"/>
      <c r="NB44" s="402">
        <v>0</v>
      </c>
      <c r="NC44" s="402"/>
      <c r="ND44" s="402"/>
      <c r="NE44" s="402"/>
      <c r="NF44" s="402">
        <v>0</v>
      </c>
      <c r="NG44" s="402"/>
      <c r="NH44" s="402"/>
      <c r="NI44" s="402"/>
      <c r="NJ44" s="402">
        <v>0</v>
      </c>
      <c r="NK44" s="402"/>
      <c r="NL44" s="402"/>
      <c r="NM44" s="402"/>
      <c r="NN44" s="402">
        <v>0</v>
      </c>
      <c r="NO44" s="402"/>
      <c r="NP44" s="402"/>
      <c r="NQ44" s="402"/>
      <c r="NR44" s="402">
        <v>0</v>
      </c>
      <c r="NS44" s="402"/>
      <c r="NT44" s="402"/>
      <c r="NU44" s="402"/>
      <c r="NV44" s="402">
        <v>0</v>
      </c>
      <c r="NW44" s="402">
        <v>192.7</v>
      </c>
      <c r="NX44" s="402">
        <v>141.90454</v>
      </c>
      <c r="NY44" s="402">
        <v>20.470829999999999</v>
      </c>
      <c r="NZ44" s="402">
        <v>172.22916999999998</v>
      </c>
      <c r="OA44" s="402">
        <v>16.399999999999999</v>
      </c>
      <c r="OB44" s="402">
        <v>0</v>
      </c>
      <c r="OC44" s="402">
        <v>33.298099999999998</v>
      </c>
      <c r="OD44" s="402">
        <v>-16.898099999999999</v>
      </c>
      <c r="OE44" s="402">
        <v>17.3</v>
      </c>
      <c r="OF44" s="402">
        <v>15.56043</v>
      </c>
      <c r="OG44" s="402">
        <v>15.91408</v>
      </c>
      <c r="OH44" s="402">
        <v>1.3859200000000005</v>
      </c>
      <c r="OI44" s="402">
        <v>53.5</v>
      </c>
      <c r="OJ44" s="402">
        <v>60.427019999999999</v>
      </c>
      <c r="OK44" s="402">
        <v>60.427019999999999</v>
      </c>
      <c r="OL44" s="402">
        <v>-6.9270199999999988</v>
      </c>
      <c r="OM44" s="402">
        <v>6.5</v>
      </c>
      <c r="ON44" s="402">
        <v>6.39</v>
      </c>
      <c r="OO44" s="402">
        <v>6.39</v>
      </c>
      <c r="OP44" s="402">
        <v>0.11000000000000032</v>
      </c>
      <c r="OQ44" s="402">
        <v>403.8</v>
      </c>
      <c r="OR44" s="402">
        <v>230.01955000000001</v>
      </c>
      <c r="OS44" s="402"/>
      <c r="OT44" s="402">
        <v>403.8</v>
      </c>
      <c r="OU44" s="402"/>
      <c r="OV44" s="402"/>
      <c r="OW44" s="402"/>
      <c r="OX44" s="402">
        <v>0</v>
      </c>
      <c r="OY44" s="402"/>
      <c r="OZ44" s="402"/>
      <c r="PA44" s="402"/>
      <c r="PB44" s="402">
        <v>0</v>
      </c>
      <c r="PC44" s="402">
        <v>28.6</v>
      </c>
      <c r="PD44" s="402">
        <v>30</v>
      </c>
      <c r="PE44" s="402">
        <v>30</v>
      </c>
      <c r="PF44" s="402">
        <v>-1.3999999999999986</v>
      </c>
      <c r="PG44" s="402"/>
      <c r="PH44" s="402"/>
      <c r="PI44" s="402"/>
      <c r="PJ44" s="402">
        <v>0</v>
      </c>
      <c r="PK44" s="402">
        <v>16</v>
      </c>
      <c r="PL44" s="402">
        <v>13</v>
      </c>
      <c r="PM44" s="402">
        <v>13</v>
      </c>
      <c r="PN44" s="402">
        <v>3</v>
      </c>
      <c r="PO44" s="402">
        <v>12</v>
      </c>
      <c r="PP44" s="402">
        <v>15</v>
      </c>
      <c r="PQ44" s="402">
        <v>15</v>
      </c>
      <c r="PR44" s="402">
        <v>-3</v>
      </c>
      <c r="PS44" s="402">
        <v>2.8</v>
      </c>
      <c r="PT44" s="402">
        <v>2.7989999999999999</v>
      </c>
      <c r="PU44" s="402">
        <v>2.7989999999999999</v>
      </c>
      <c r="PV44" s="402">
        <v>9.9999999999988987E-4</v>
      </c>
      <c r="PW44" s="402">
        <v>1.3</v>
      </c>
      <c r="PX44" s="402">
        <v>1.4</v>
      </c>
      <c r="PY44" s="402">
        <v>1.4</v>
      </c>
      <c r="PZ44" s="402">
        <v>-9.9999999999999867E-2</v>
      </c>
      <c r="QA44" s="402">
        <v>1.1000000000000001</v>
      </c>
      <c r="QB44" s="402">
        <v>1.2</v>
      </c>
      <c r="QC44" s="402">
        <v>1.2</v>
      </c>
      <c r="QD44" s="402">
        <v>-9.9999999999999867E-2</v>
      </c>
      <c r="QE44" s="402">
        <v>2</v>
      </c>
      <c r="QF44" s="402">
        <v>2.2000000000000002</v>
      </c>
      <c r="QG44" s="402">
        <v>2.2000000000000002</v>
      </c>
      <c r="QH44" s="402">
        <v>-0.20000000000000018</v>
      </c>
      <c r="QI44" s="402">
        <v>6.2</v>
      </c>
      <c r="QJ44" s="402">
        <v>7.2</v>
      </c>
      <c r="QK44" s="402">
        <v>7.2</v>
      </c>
      <c r="QL44" s="402">
        <v>-1</v>
      </c>
      <c r="QM44" s="402">
        <v>10.4</v>
      </c>
      <c r="QN44" s="402">
        <v>11.143700000000001</v>
      </c>
      <c r="QO44" s="402">
        <v>11.143700000000001</v>
      </c>
      <c r="QP44" s="402">
        <v>-0.74370000000000047</v>
      </c>
      <c r="QQ44" s="402">
        <v>7.4</v>
      </c>
      <c r="QR44" s="402">
        <v>8</v>
      </c>
      <c r="QS44" s="402">
        <v>8</v>
      </c>
      <c r="QT44" s="402">
        <v>-0.59999999999999964</v>
      </c>
      <c r="QU44" s="402">
        <v>10.3</v>
      </c>
      <c r="QV44" s="402">
        <v>10.752689999999999</v>
      </c>
      <c r="QW44" s="402">
        <v>10.752689999999999</v>
      </c>
      <c r="QX44" s="402">
        <v>-0.4526899999999987</v>
      </c>
      <c r="QY44" s="402">
        <v>5.9</v>
      </c>
      <c r="QZ44" s="402">
        <v>6.4</v>
      </c>
      <c r="RA44" s="402">
        <v>6.4</v>
      </c>
      <c r="RB44" s="402">
        <v>-0.5</v>
      </c>
      <c r="RC44" s="402">
        <v>18.100000000000001</v>
      </c>
      <c r="RD44" s="402">
        <v>16.617789999999999</v>
      </c>
      <c r="RE44" s="402">
        <v>16.617789999999999</v>
      </c>
      <c r="RF44" s="402">
        <v>1.482210000000002</v>
      </c>
      <c r="RG44" s="402">
        <v>3.6</v>
      </c>
      <c r="RH44" s="402">
        <v>3.6</v>
      </c>
      <c r="RI44" s="402">
        <v>3.6</v>
      </c>
      <c r="RJ44" s="402">
        <v>0</v>
      </c>
      <c r="RK44" s="402">
        <v>5.8</v>
      </c>
      <c r="RL44" s="402">
        <v>6</v>
      </c>
      <c r="RM44" s="402">
        <v>6</v>
      </c>
      <c r="RN44" s="402">
        <v>-0.20000000000000018</v>
      </c>
      <c r="RO44" s="402">
        <v>2.6</v>
      </c>
      <c r="RP44" s="402">
        <v>3.2</v>
      </c>
      <c r="RQ44" s="402">
        <v>3.2</v>
      </c>
      <c r="RR44" s="402">
        <v>-0.60000000000000009</v>
      </c>
      <c r="RS44" s="402">
        <v>1.2</v>
      </c>
      <c r="RT44" s="402">
        <v>1.5</v>
      </c>
      <c r="RU44" s="402">
        <v>1.5</v>
      </c>
      <c r="RV44" s="402">
        <v>-0.30000000000000004</v>
      </c>
      <c r="RW44" s="402">
        <v>3.7</v>
      </c>
      <c r="RX44" s="402">
        <v>5.6</v>
      </c>
      <c r="RY44" s="402">
        <v>5.6</v>
      </c>
      <c r="RZ44" s="402">
        <v>-1.8999999999999995</v>
      </c>
      <c r="SA44" s="402">
        <v>3.2</v>
      </c>
      <c r="SB44" s="402">
        <v>5</v>
      </c>
      <c r="SC44" s="402">
        <v>5</v>
      </c>
      <c r="SD44" s="402">
        <v>-1.7999999999999998</v>
      </c>
      <c r="SE44" s="402">
        <v>5</v>
      </c>
      <c r="SF44" s="402">
        <v>5.5</v>
      </c>
      <c r="SG44" s="402">
        <v>5.5</v>
      </c>
      <c r="SH44" s="402">
        <v>-0.5</v>
      </c>
      <c r="SI44" s="402">
        <v>5.2</v>
      </c>
      <c r="SJ44" s="402">
        <v>5.7</v>
      </c>
      <c r="SK44" s="402">
        <v>5.7</v>
      </c>
      <c r="SL44" s="402">
        <v>-0.5</v>
      </c>
      <c r="SM44" s="402">
        <v>3.5</v>
      </c>
      <c r="SN44" s="402">
        <v>3.5</v>
      </c>
      <c r="SO44" s="402">
        <v>3.5</v>
      </c>
      <c r="SP44" s="402">
        <v>0</v>
      </c>
      <c r="SQ44" s="402">
        <v>2.5</v>
      </c>
      <c r="SR44" s="402">
        <v>2.5</v>
      </c>
      <c r="SS44" s="402">
        <v>2.5</v>
      </c>
      <c r="ST44" s="402">
        <v>0</v>
      </c>
      <c r="SU44" s="402">
        <v>9.1</v>
      </c>
      <c r="SV44" s="402">
        <v>10</v>
      </c>
      <c r="SW44" s="402">
        <v>10</v>
      </c>
      <c r="SX44" s="402">
        <v>-0.90000000000000036</v>
      </c>
      <c r="SY44" s="402">
        <v>19.7</v>
      </c>
      <c r="SZ44" s="402">
        <v>12.218959999999999</v>
      </c>
      <c r="TA44" s="402">
        <v>12.218959999999999</v>
      </c>
      <c r="TB44" s="402">
        <v>7.4810400000000001</v>
      </c>
      <c r="TC44" s="402">
        <v>16.899999999999999</v>
      </c>
      <c r="TD44" s="402">
        <v>16.813289999999999</v>
      </c>
      <c r="TE44" s="402">
        <v>16.813289999999999</v>
      </c>
      <c r="TF44" s="402">
        <v>8.6710000000000065E-2</v>
      </c>
      <c r="TG44" s="402">
        <v>20.6</v>
      </c>
      <c r="TH44" s="402">
        <v>19.550339999999998</v>
      </c>
      <c r="TI44" s="402">
        <v>19.550339999999998</v>
      </c>
      <c r="TJ44" s="402">
        <v>1.0496600000000029</v>
      </c>
      <c r="TK44" s="402">
        <v>35.1</v>
      </c>
      <c r="TL44" s="402">
        <v>37.57996</v>
      </c>
      <c r="TM44" s="402">
        <v>37.57996</v>
      </c>
      <c r="TN44" s="402">
        <v>-2.4799599999999984</v>
      </c>
      <c r="TO44" s="402">
        <v>7.5</v>
      </c>
      <c r="TP44" s="402">
        <v>0</v>
      </c>
      <c r="TQ44" s="402">
        <v>7.75481</v>
      </c>
      <c r="TR44" s="402">
        <v>-0.25480999999999998</v>
      </c>
      <c r="TS44" s="402">
        <v>6.26</v>
      </c>
      <c r="TT44" s="402">
        <v>8.33</v>
      </c>
      <c r="TU44" s="402">
        <v>8.33</v>
      </c>
      <c r="TV44" s="402">
        <v>-2.0700000000000003</v>
      </c>
      <c r="TW44" s="402">
        <v>5.0999999999999996</v>
      </c>
      <c r="TX44" s="402">
        <v>9.6</v>
      </c>
      <c r="TY44" s="402">
        <v>9.6</v>
      </c>
      <c r="TZ44" s="402">
        <v>-4.5</v>
      </c>
      <c r="UA44" s="402">
        <v>13.8</v>
      </c>
      <c r="UB44" s="402">
        <v>10.752689999999999</v>
      </c>
      <c r="UC44" s="402">
        <v>10.752689999999999</v>
      </c>
      <c r="UD44" s="402">
        <v>3.0473100000000013</v>
      </c>
      <c r="UE44" s="402">
        <v>15.1</v>
      </c>
      <c r="UF44" s="402">
        <v>15.640269999999999</v>
      </c>
      <c r="UG44" s="402">
        <v>15.640269999999999</v>
      </c>
      <c r="UH44" s="402">
        <v>-0.54026999999999958</v>
      </c>
      <c r="UI44" s="402">
        <v>4</v>
      </c>
      <c r="UJ44" s="402">
        <v>7</v>
      </c>
      <c r="UK44" s="402">
        <v>7</v>
      </c>
      <c r="UL44" s="402">
        <v>-3</v>
      </c>
      <c r="UM44" s="402">
        <v>9.5</v>
      </c>
      <c r="UN44" s="402">
        <v>9</v>
      </c>
      <c r="UO44" s="402">
        <v>9</v>
      </c>
      <c r="UP44" s="402">
        <v>0.5</v>
      </c>
      <c r="UQ44" s="402">
        <v>0.5</v>
      </c>
      <c r="UR44" s="402">
        <v>0.54</v>
      </c>
      <c r="US44" s="402">
        <v>0.54</v>
      </c>
      <c r="UT44" s="402">
        <v>-4.0000000000000036E-2</v>
      </c>
      <c r="UU44" s="402">
        <v>0.9</v>
      </c>
      <c r="UV44" s="402">
        <v>1.05</v>
      </c>
      <c r="UW44" s="402">
        <v>1.05</v>
      </c>
      <c r="UX44" s="402">
        <v>-0.15000000000000002</v>
      </c>
      <c r="UY44" s="402">
        <v>1</v>
      </c>
      <c r="UZ44" s="402">
        <v>1.792</v>
      </c>
      <c r="VA44" s="402">
        <v>1.792</v>
      </c>
      <c r="VB44" s="402">
        <v>-0.79200000000000004</v>
      </c>
      <c r="VC44" s="402">
        <v>4.5</v>
      </c>
      <c r="VD44" s="402">
        <v>1.879</v>
      </c>
      <c r="VE44" s="402">
        <v>1.879</v>
      </c>
      <c r="VF44" s="402">
        <v>2.621</v>
      </c>
      <c r="VG44" s="402">
        <v>8.5</v>
      </c>
      <c r="VH44" s="402">
        <v>11.679</v>
      </c>
      <c r="VI44" s="402">
        <v>11.679</v>
      </c>
      <c r="VJ44" s="402">
        <v>-3.1790000000000003</v>
      </c>
      <c r="VK44" s="402">
        <v>7.6</v>
      </c>
      <c r="VL44" s="402">
        <v>7.742</v>
      </c>
      <c r="VM44" s="402">
        <v>7.742</v>
      </c>
      <c r="VN44" s="402">
        <v>-0.14200000000000035</v>
      </c>
      <c r="VO44" s="402">
        <v>6.6</v>
      </c>
      <c r="VP44" s="402">
        <v>7.3890000000000002</v>
      </c>
      <c r="VQ44" s="402">
        <v>7.3890000000000002</v>
      </c>
      <c r="VR44" s="402">
        <v>-0.78900000000000059</v>
      </c>
      <c r="VS44" s="402">
        <v>0.2</v>
      </c>
      <c r="VT44" s="402">
        <v>0.46</v>
      </c>
      <c r="VU44" s="402">
        <v>0.46</v>
      </c>
      <c r="VV44" s="402">
        <v>-0.26</v>
      </c>
      <c r="VW44" s="402">
        <v>17.899999999999999</v>
      </c>
      <c r="VX44" s="402">
        <v>16.501999999999999</v>
      </c>
      <c r="VY44" s="402">
        <v>16.501999999999999</v>
      </c>
      <c r="VZ44" s="402">
        <v>1.3979999999999997</v>
      </c>
      <c r="WA44" s="402">
        <v>65</v>
      </c>
      <c r="WB44" s="402">
        <v>62.47</v>
      </c>
      <c r="WC44" s="402">
        <v>54.427</v>
      </c>
      <c r="WD44" s="402">
        <v>10.573</v>
      </c>
      <c r="WE44" s="402">
        <v>14.5</v>
      </c>
      <c r="WF44" s="402"/>
      <c r="WG44" s="402">
        <v>7.7009999999999996</v>
      </c>
      <c r="WH44" s="402">
        <v>6.7990000000000004</v>
      </c>
      <c r="WI44" s="402">
        <v>16.7</v>
      </c>
      <c r="WJ44" s="402"/>
      <c r="WK44" s="402">
        <v>9.3279999999999994</v>
      </c>
      <c r="WL44" s="402">
        <v>7.3719999999999999</v>
      </c>
      <c r="WM44" s="402">
        <v>30</v>
      </c>
      <c r="WN44" s="402">
        <v>28.763000000000002</v>
      </c>
      <c r="WO44" s="402">
        <v>28.763000000000002</v>
      </c>
      <c r="WP44" s="402">
        <v>1.2369999999999983</v>
      </c>
      <c r="WQ44" s="402">
        <v>65.2</v>
      </c>
      <c r="WR44" s="402"/>
      <c r="WS44" s="402">
        <v>70.557000000000002</v>
      </c>
      <c r="WT44" s="402">
        <v>-5.3569999999999993</v>
      </c>
      <c r="XB44" s="406">
        <v>0.6875</v>
      </c>
      <c r="XC44" s="402">
        <v>7244.2389999999996</v>
      </c>
      <c r="XD44" s="402">
        <v>7299.6707299999989</v>
      </c>
      <c r="XE44" s="402">
        <v>-55.431729999999334</v>
      </c>
      <c r="XF44" s="402">
        <v>7244.2390000000023</v>
      </c>
      <c r="XG44" s="402">
        <v>7299.6707299999989</v>
      </c>
      <c r="XH44" s="402">
        <v>-55.431729999996605</v>
      </c>
      <c r="XI44" s="379">
        <f t="shared" si="0"/>
        <v>0.6875</v>
      </c>
    </row>
    <row r="45" spans="2:633" ht="15" customHeight="1" x14ac:dyDescent="0.2">
      <c r="B45" s="71">
        <v>0.70833333333333337</v>
      </c>
      <c r="C45" s="402">
        <v>601.79999999999995</v>
      </c>
      <c r="D45" s="402">
        <v>606.06573000000003</v>
      </c>
      <c r="E45" s="402">
        <v>606.06573000000003</v>
      </c>
      <c r="F45" s="402">
        <v>-4.265730000000076</v>
      </c>
      <c r="G45" s="402">
        <v>203.4</v>
      </c>
      <c r="H45" s="402">
        <v>193.12809999999999</v>
      </c>
      <c r="I45" s="402">
        <v>193.12809999999999</v>
      </c>
      <c r="J45" s="402">
        <v>10.271900000000016</v>
      </c>
      <c r="K45" s="402"/>
      <c r="L45" s="402"/>
      <c r="M45" s="402"/>
      <c r="N45" s="402">
        <v>0</v>
      </c>
      <c r="O45" s="402">
        <v>124.7</v>
      </c>
      <c r="P45" s="402">
        <v>130.91485</v>
      </c>
      <c r="Q45" s="402">
        <v>130.17372</v>
      </c>
      <c r="R45" s="402">
        <v>-5.4737200000000001</v>
      </c>
      <c r="S45" s="402">
        <v>76.8</v>
      </c>
      <c r="T45" s="402">
        <v>76.263339999999999</v>
      </c>
      <c r="U45" s="402">
        <v>76.679090000000002</v>
      </c>
      <c r="V45" s="402">
        <v>0.12090999999999497</v>
      </c>
      <c r="W45" s="402">
        <v>66</v>
      </c>
      <c r="X45" s="402">
        <v>65.984009999999998</v>
      </c>
      <c r="Y45" s="402">
        <v>66.965670000000003</v>
      </c>
      <c r="Z45" s="402">
        <v>-0.96567000000000291</v>
      </c>
      <c r="AA45" s="402">
        <v>65.5</v>
      </c>
      <c r="AB45" s="402">
        <v>67.593350000000001</v>
      </c>
      <c r="AC45" s="402">
        <v>67.593350000000001</v>
      </c>
      <c r="AD45" s="402">
        <v>-2.0933500000000009</v>
      </c>
      <c r="AE45" s="402">
        <v>27.6</v>
      </c>
      <c r="AF45" s="402">
        <v>27.49391</v>
      </c>
      <c r="AG45" s="402">
        <v>27.902940000000001</v>
      </c>
      <c r="AH45" s="402">
        <v>-0.30293999999999954</v>
      </c>
      <c r="AI45" s="402">
        <v>0.6</v>
      </c>
      <c r="AJ45" s="402">
        <v>0.6</v>
      </c>
      <c r="AK45" s="402">
        <v>0.6</v>
      </c>
      <c r="AL45" s="402">
        <v>0</v>
      </c>
      <c r="AM45" s="402"/>
      <c r="AN45" s="402"/>
      <c r="AO45" s="402"/>
      <c r="AP45" s="402">
        <v>0</v>
      </c>
      <c r="AQ45" s="402"/>
      <c r="AR45" s="402"/>
      <c r="AS45" s="402">
        <v>186.89757</v>
      </c>
      <c r="AT45" s="402">
        <v>-186.89757</v>
      </c>
      <c r="AU45" s="402"/>
      <c r="AV45" s="402"/>
      <c r="AW45" s="402"/>
      <c r="AX45" s="402">
        <v>0</v>
      </c>
      <c r="AY45" s="402"/>
      <c r="AZ45" s="402"/>
      <c r="BA45" s="402"/>
      <c r="BB45" s="402">
        <v>0</v>
      </c>
      <c r="BC45" s="402">
        <v>142.69999999999999</v>
      </c>
      <c r="BD45" s="402">
        <v>149.11167</v>
      </c>
      <c r="BE45" s="402">
        <v>158.72166999999999</v>
      </c>
      <c r="BF45" s="402">
        <v>-16.02167</v>
      </c>
      <c r="BG45" s="402">
        <v>145.1</v>
      </c>
      <c r="BH45" s="402">
        <v>149.11167</v>
      </c>
      <c r="BI45" s="402">
        <v>158.72166999999999</v>
      </c>
      <c r="BJ45" s="402">
        <v>-13.621669999999995</v>
      </c>
      <c r="BK45" s="402">
        <v>147.5</v>
      </c>
      <c r="BL45" s="402">
        <v>149.11167</v>
      </c>
      <c r="BM45" s="402">
        <v>158.72166999999999</v>
      </c>
      <c r="BN45" s="402">
        <v>-11.221669999999989</v>
      </c>
      <c r="BO45" s="402">
        <v>37.1</v>
      </c>
      <c r="BP45" s="402">
        <v>52</v>
      </c>
      <c r="BQ45" s="402">
        <v>52</v>
      </c>
      <c r="BR45" s="402">
        <v>-14.899999999999999</v>
      </c>
      <c r="BS45" s="402">
        <v>31.2</v>
      </c>
      <c r="BT45" s="402">
        <v>41.6</v>
      </c>
      <c r="BU45" s="402">
        <v>41.6</v>
      </c>
      <c r="BV45" s="402">
        <v>-10.400000000000002</v>
      </c>
      <c r="BW45" s="402">
        <v>116.7</v>
      </c>
      <c r="BX45" s="402">
        <v>117.5</v>
      </c>
      <c r="BY45" s="402">
        <v>131</v>
      </c>
      <c r="BZ45" s="402">
        <v>-14.299999999999997</v>
      </c>
      <c r="CA45" s="402">
        <v>73.2</v>
      </c>
      <c r="CB45" s="402">
        <v>73.019549999999995</v>
      </c>
      <c r="CC45" s="402">
        <v>73.019549999999995</v>
      </c>
      <c r="CD45" s="402">
        <v>0.18045000000000755</v>
      </c>
      <c r="CE45" s="402">
        <v>26.2</v>
      </c>
      <c r="CF45" s="402">
        <v>16.95936</v>
      </c>
      <c r="CG45" s="402">
        <v>16.95936</v>
      </c>
      <c r="CH45" s="402">
        <v>9.2406399999999991</v>
      </c>
      <c r="CI45" s="402">
        <v>87.340999999999994</v>
      </c>
      <c r="CJ45" s="402">
        <v>87.870279999999994</v>
      </c>
      <c r="CK45" s="402">
        <v>40.944769999999998</v>
      </c>
      <c r="CL45" s="402">
        <v>46.396229999999996</v>
      </c>
      <c r="CM45" s="402">
        <v>106.127</v>
      </c>
      <c r="CN45" s="402">
        <v>98</v>
      </c>
      <c r="CO45" s="402">
        <v>98</v>
      </c>
      <c r="CP45" s="402">
        <v>8.1269999999999953</v>
      </c>
      <c r="CQ45" s="402">
        <v>12.224</v>
      </c>
      <c r="CR45" s="402">
        <v>22.768429999999999</v>
      </c>
      <c r="CS45" s="402">
        <v>22.662099999999999</v>
      </c>
      <c r="CT45" s="402">
        <v>-10.438099999999999</v>
      </c>
      <c r="CU45" s="402">
        <v>7.8</v>
      </c>
      <c r="CV45" s="402">
        <v>3.8533499999999998</v>
      </c>
      <c r="CW45" s="402">
        <v>3.8533499999999998</v>
      </c>
      <c r="CX45" s="402">
        <v>3.94665</v>
      </c>
      <c r="CY45" s="402"/>
      <c r="CZ45" s="402">
        <v>4.1034499999999996</v>
      </c>
      <c r="DA45" s="402">
        <v>4.1034499999999996</v>
      </c>
      <c r="DB45" s="402">
        <v>-4.1034499999999996</v>
      </c>
      <c r="DC45" s="402">
        <v>42.96</v>
      </c>
      <c r="DD45" s="402">
        <v>43.80059</v>
      </c>
      <c r="DE45" s="402">
        <v>43.80059</v>
      </c>
      <c r="DF45" s="402">
        <v>-0.84058999999999884</v>
      </c>
      <c r="DG45" s="402">
        <v>3.25</v>
      </c>
      <c r="DH45" s="402">
        <v>3.2822300000000002</v>
      </c>
      <c r="DI45" s="402">
        <v>3.2822300000000002</v>
      </c>
      <c r="DJ45" s="402">
        <v>-3.2230000000000203E-2</v>
      </c>
      <c r="DK45" s="402">
        <v>3.4660000000000002</v>
      </c>
      <c r="DL45" s="402">
        <v>3.0992700000000002</v>
      </c>
      <c r="DM45" s="402">
        <v>3.0992700000000002</v>
      </c>
      <c r="DN45" s="402">
        <v>0.36673</v>
      </c>
      <c r="DO45" s="402"/>
      <c r="DP45" s="402"/>
      <c r="DQ45" s="402"/>
      <c r="DR45" s="402">
        <v>0</v>
      </c>
      <c r="DS45" s="402"/>
      <c r="DT45" s="402"/>
      <c r="DU45" s="402"/>
      <c r="DV45" s="402">
        <v>0</v>
      </c>
      <c r="DW45" s="402"/>
      <c r="DX45" s="402"/>
      <c r="DY45" s="402"/>
      <c r="DZ45" s="402">
        <v>0</v>
      </c>
      <c r="EA45" s="402"/>
      <c r="EB45" s="402"/>
      <c r="EC45" s="402"/>
      <c r="ED45" s="402">
        <v>0</v>
      </c>
      <c r="EE45" s="402"/>
      <c r="EF45" s="402"/>
      <c r="EG45" s="402"/>
      <c r="EH45" s="402">
        <v>0</v>
      </c>
      <c r="EI45" s="402"/>
      <c r="EJ45" s="402"/>
      <c r="EK45" s="402"/>
      <c r="EL45" s="402">
        <v>0</v>
      </c>
      <c r="EM45" s="402">
        <v>87.5</v>
      </c>
      <c r="EN45" s="402">
        <v>60</v>
      </c>
      <c r="EO45" s="402">
        <v>85</v>
      </c>
      <c r="EP45" s="402">
        <v>2.5</v>
      </c>
      <c r="EQ45" s="402"/>
      <c r="ER45" s="402"/>
      <c r="ES45" s="402"/>
      <c r="ET45" s="402">
        <v>0</v>
      </c>
      <c r="EU45" s="402">
        <v>60.1</v>
      </c>
      <c r="EV45" s="402">
        <v>77.948049999999995</v>
      </c>
      <c r="EW45" s="402">
        <v>72.032640000000001</v>
      </c>
      <c r="EX45" s="402">
        <v>-11.932639999999999</v>
      </c>
      <c r="EY45" s="402">
        <v>228.2</v>
      </c>
      <c r="EZ45" s="402">
        <v>229.76761999999999</v>
      </c>
      <c r="FA45" s="402">
        <v>169.83999</v>
      </c>
      <c r="FB45" s="402">
        <v>58.360009999999988</v>
      </c>
      <c r="FC45" s="402">
        <v>10.1</v>
      </c>
      <c r="FD45" s="402">
        <v>8</v>
      </c>
      <c r="FE45" s="402">
        <v>8</v>
      </c>
      <c r="FF45" s="402">
        <v>2.0999999999999996</v>
      </c>
      <c r="FG45" s="402">
        <v>4.8</v>
      </c>
      <c r="FH45" s="402">
        <v>5.67</v>
      </c>
      <c r="FI45" s="402">
        <v>5.2851299999999997</v>
      </c>
      <c r="FJ45" s="402">
        <v>-0.48512999999999984</v>
      </c>
      <c r="FK45" s="402"/>
      <c r="FL45" s="402"/>
      <c r="FM45" s="402">
        <v>88.088409999999996</v>
      </c>
      <c r="FN45" s="402">
        <v>-88.088409999999996</v>
      </c>
      <c r="FO45" s="402">
        <v>0</v>
      </c>
      <c r="FP45" s="402">
        <v>0</v>
      </c>
      <c r="FQ45" s="402">
        <v>0</v>
      </c>
      <c r="FR45" s="402">
        <v>0</v>
      </c>
      <c r="FS45" s="402">
        <v>104.7</v>
      </c>
      <c r="FT45" s="402">
        <v>110.41591</v>
      </c>
      <c r="FU45" s="402">
        <v>110.41591</v>
      </c>
      <c r="FV45" s="402">
        <v>-5.7159099999999938</v>
      </c>
      <c r="FW45" s="402">
        <v>7.2</v>
      </c>
      <c r="FX45" s="402">
        <v>3.8466300000000002</v>
      </c>
      <c r="FY45" s="402">
        <v>3.8466300000000002</v>
      </c>
      <c r="FZ45" s="402">
        <v>3.35337</v>
      </c>
      <c r="GA45" s="402"/>
      <c r="GB45" s="402"/>
      <c r="GC45" s="402"/>
      <c r="GD45" s="402">
        <v>0</v>
      </c>
      <c r="GE45" s="402">
        <v>0</v>
      </c>
      <c r="GF45" s="402">
        <v>0</v>
      </c>
      <c r="GG45" s="402">
        <v>21.477250000000002</v>
      </c>
      <c r="GH45" s="402">
        <v>-21.477250000000002</v>
      </c>
      <c r="GI45" s="402">
        <v>93.1</v>
      </c>
      <c r="GJ45" s="402">
        <v>95</v>
      </c>
      <c r="GK45" s="402">
        <v>133.61748</v>
      </c>
      <c r="GL45" s="402">
        <v>-40.517480000000006</v>
      </c>
      <c r="GM45" s="402"/>
      <c r="GN45" s="402"/>
      <c r="GO45" s="402"/>
      <c r="GP45" s="402">
        <v>0</v>
      </c>
      <c r="GQ45" s="402"/>
      <c r="GR45" s="402"/>
      <c r="GS45" s="402"/>
      <c r="GT45" s="402">
        <v>0</v>
      </c>
      <c r="GU45" s="402"/>
      <c r="GV45" s="402"/>
      <c r="GW45" s="402"/>
      <c r="GX45" s="402">
        <v>0</v>
      </c>
      <c r="GY45" s="402"/>
      <c r="GZ45" s="402"/>
      <c r="HA45" s="402"/>
      <c r="HB45" s="402">
        <v>0</v>
      </c>
      <c r="HC45" s="402"/>
      <c r="HD45" s="402"/>
      <c r="HE45" s="402"/>
      <c r="HF45" s="402">
        <v>0</v>
      </c>
      <c r="HG45" s="402">
        <v>170.5</v>
      </c>
      <c r="HH45" s="402">
        <v>178.52956</v>
      </c>
      <c r="HI45" s="402">
        <v>178.52956</v>
      </c>
      <c r="HJ45" s="402">
        <v>-8.0295600000000036</v>
      </c>
      <c r="HK45" s="402">
        <v>169.2</v>
      </c>
      <c r="HL45" s="402">
        <v>178.52956</v>
      </c>
      <c r="HM45" s="402">
        <v>178.52956</v>
      </c>
      <c r="HN45" s="402">
        <v>-9.329560000000015</v>
      </c>
      <c r="HO45" s="402">
        <v>189.1</v>
      </c>
      <c r="HP45" s="402">
        <v>178.52956</v>
      </c>
      <c r="HQ45" s="402">
        <v>178.52956</v>
      </c>
      <c r="HR45" s="402">
        <v>10.570439999999991</v>
      </c>
      <c r="HS45" s="402"/>
      <c r="HT45" s="402"/>
      <c r="HU45" s="402"/>
      <c r="HV45" s="402">
        <v>0</v>
      </c>
      <c r="HW45" s="402"/>
      <c r="HX45" s="402"/>
      <c r="HY45" s="402"/>
      <c r="HZ45" s="402">
        <v>0</v>
      </c>
      <c r="IA45" s="402"/>
      <c r="IB45" s="402"/>
      <c r="IC45" s="402"/>
      <c r="ID45" s="402">
        <v>0</v>
      </c>
      <c r="IE45" s="402">
        <v>267.8</v>
      </c>
      <c r="IF45" s="402">
        <v>267.79433</v>
      </c>
      <c r="IG45" s="402">
        <v>267.79433</v>
      </c>
      <c r="IH45" s="402">
        <v>5.6700000000091677E-3</v>
      </c>
      <c r="II45" s="402">
        <v>74.099999999999994</v>
      </c>
      <c r="IJ45" s="402">
        <v>69.971130000000002</v>
      </c>
      <c r="IK45" s="402">
        <v>69.971130000000002</v>
      </c>
      <c r="IL45" s="402">
        <v>4.128869999999992</v>
      </c>
      <c r="IM45" s="402">
        <v>35.6</v>
      </c>
      <c r="IN45" s="402">
        <v>34.985570000000003</v>
      </c>
      <c r="IO45" s="402">
        <v>34.985570000000003</v>
      </c>
      <c r="IP45" s="402">
        <v>0.6144299999999987</v>
      </c>
      <c r="IQ45" s="402">
        <v>9.9</v>
      </c>
      <c r="IR45" s="402">
        <v>1.869</v>
      </c>
      <c r="IS45" s="402">
        <v>1.869</v>
      </c>
      <c r="IT45" s="402">
        <v>8.0310000000000006</v>
      </c>
      <c r="IU45" s="402">
        <v>58.4</v>
      </c>
      <c r="IV45" s="402">
        <v>70.95</v>
      </c>
      <c r="IW45" s="402">
        <v>70.95</v>
      </c>
      <c r="IX45" s="402">
        <v>-12.550000000000004</v>
      </c>
      <c r="IY45" s="402">
        <v>43.7</v>
      </c>
      <c r="IZ45" s="402">
        <v>60.06</v>
      </c>
      <c r="JA45" s="402">
        <v>60.06</v>
      </c>
      <c r="JB45" s="402">
        <v>-16.36</v>
      </c>
      <c r="JC45" s="402">
        <v>12</v>
      </c>
      <c r="JD45" s="402">
        <v>11.75</v>
      </c>
      <c r="JE45" s="402">
        <v>11.75</v>
      </c>
      <c r="JF45" s="402">
        <v>0.25</v>
      </c>
      <c r="JG45" s="402">
        <v>5.4</v>
      </c>
      <c r="JH45" s="402">
        <v>3.37</v>
      </c>
      <c r="JI45" s="402">
        <v>3.37</v>
      </c>
      <c r="JJ45" s="402">
        <v>2.0300000000000002</v>
      </c>
      <c r="JK45" s="402">
        <v>6.9</v>
      </c>
      <c r="JL45" s="402">
        <v>6.8787000000000003</v>
      </c>
      <c r="JM45" s="402">
        <v>6.8787000000000003</v>
      </c>
      <c r="JN45" s="402">
        <v>2.1300000000000097E-2</v>
      </c>
      <c r="JO45" s="402">
        <v>12</v>
      </c>
      <c r="JP45" s="402">
        <v>15.021509999999999</v>
      </c>
      <c r="JQ45" s="402">
        <v>15.021509999999999</v>
      </c>
      <c r="JR45" s="402">
        <v>-3.0215099999999993</v>
      </c>
      <c r="JS45" s="402">
        <v>75.599999999999994</v>
      </c>
      <c r="JT45" s="402">
        <v>63.281700000000001</v>
      </c>
      <c r="JU45" s="402">
        <v>87.863600000000005</v>
      </c>
      <c r="JV45" s="402">
        <v>-12.263600000000011</v>
      </c>
      <c r="JW45" s="402"/>
      <c r="JX45" s="402"/>
      <c r="JY45" s="402"/>
      <c r="JZ45" s="402">
        <v>0</v>
      </c>
      <c r="KA45" s="402"/>
      <c r="KB45" s="402"/>
      <c r="KC45" s="402"/>
      <c r="KD45" s="402">
        <v>0</v>
      </c>
      <c r="KE45" s="402"/>
      <c r="KF45" s="402"/>
      <c r="KG45" s="402"/>
      <c r="KH45" s="402">
        <v>0</v>
      </c>
      <c r="KI45" s="402"/>
      <c r="KJ45" s="402"/>
      <c r="KK45" s="402"/>
      <c r="KL45" s="402">
        <v>0</v>
      </c>
      <c r="KM45" s="402">
        <v>50.7</v>
      </c>
      <c r="KN45" s="402">
        <v>58.941679999999998</v>
      </c>
      <c r="KO45" s="402">
        <v>66.619969999999995</v>
      </c>
      <c r="KP45" s="402">
        <v>-15.919969999999992</v>
      </c>
      <c r="KQ45" s="402"/>
      <c r="KR45" s="402"/>
      <c r="KS45" s="402"/>
      <c r="KT45" s="402">
        <v>0</v>
      </c>
      <c r="KU45" s="402">
        <v>180</v>
      </c>
      <c r="KV45" s="402">
        <v>194.44479000000001</v>
      </c>
      <c r="KW45" s="402">
        <v>194.44479000000001</v>
      </c>
      <c r="KX45" s="402">
        <v>-14.444790000000012</v>
      </c>
      <c r="KY45" s="402">
        <v>195</v>
      </c>
      <c r="KZ45" s="402">
        <v>194.44479000000001</v>
      </c>
      <c r="LA45" s="402">
        <v>194.44479000000001</v>
      </c>
      <c r="LB45" s="402">
        <v>0.55520999999998821</v>
      </c>
      <c r="LC45" s="402">
        <v>201.5</v>
      </c>
      <c r="LD45" s="402">
        <v>194.44479000000001</v>
      </c>
      <c r="LE45" s="402">
        <v>194.44479000000001</v>
      </c>
      <c r="LF45" s="402">
        <v>7.0552099999999882</v>
      </c>
      <c r="LG45" s="402">
        <v>292</v>
      </c>
      <c r="LH45" s="402">
        <v>291.66717999999997</v>
      </c>
      <c r="LI45" s="402">
        <v>291.66717999999997</v>
      </c>
      <c r="LJ45" s="402">
        <v>0.33282000000002654</v>
      </c>
      <c r="LK45" s="402">
        <v>203.8</v>
      </c>
      <c r="LL45" s="402">
        <v>209.70738</v>
      </c>
      <c r="LM45" s="402">
        <v>209.70738</v>
      </c>
      <c r="LN45" s="402">
        <v>-5.9073799999999892</v>
      </c>
      <c r="LO45" s="402">
        <v>106.5</v>
      </c>
      <c r="LP45" s="402">
        <v>104.85369</v>
      </c>
      <c r="LQ45" s="402">
        <v>104.85369</v>
      </c>
      <c r="LR45" s="402">
        <v>1.6463099999999997</v>
      </c>
      <c r="LS45" s="402">
        <v>229.5</v>
      </c>
      <c r="LT45" s="402">
        <v>264.67565999999999</v>
      </c>
      <c r="LU45" s="402">
        <v>226.50038000000001</v>
      </c>
      <c r="LV45" s="402">
        <v>2.9996199999999931</v>
      </c>
      <c r="LW45" s="402">
        <v>3.6</v>
      </c>
      <c r="LX45" s="402">
        <v>3.2402199999999999</v>
      </c>
      <c r="LY45" s="402">
        <v>3.2402199999999999</v>
      </c>
      <c r="LZ45" s="402">
        <v>0.35978000000000021</v>
      </c>
      <c r="MA45" s="402">
        <v>125.1</v>
      </c>
      <c r="MB45" s="402">
        <v>170</v>
      </c>
      <c r="MC45" s="402">
        <v>185.73103</v>
      </c>
      <c r="MD45" s="402">
        <v>-60.63103000000001</v>
      </c>
      <c r="ME45" s="402">
        <v>124.8</v>
      </c>
      <c r="MF45" s="402">
        <v>170</v>
      </c>
      <c r="MG45" s="402">
        <v>185.73103</v>
      </c>
      <c r="MH45" s="402">
        <v>-60.931030000000007</v>
      </c>
      <c r="MI45" s="402">
        <v>152.30000000000001</v>
      </c>
      <c r="MJ45" s="402">
        <v>217.19309000000001</v>
      </c>
      <c r="MK45" s="402">
        <v>185.73103</v>
      </c>
      <c r="ML45" s="402">
        <v>-33.431029999999993</v>
      </c>
      <c r="MM45" s="402">
        <v>136.1</v>
      </c>
      <c r="MN45" s="402">
        <v>189.51328000000001</v>
      </c>
      <c r="MO45" s="402">
        <v>189.51328000000001</v>
      </c>
      <c r="MP45" s="402">
        <v>-53.413280000000015</v>
      </c>
      <c r="MQ45" s="402">
        <v>81.5</v>
      </c>
      <c r="MR45" s="402">
        <v>94.756640000000004</v>
      </c>
      <c r="MS45" s="402">
        <v>94.756640000000004</v>
      </c>
      <c r="MT45" s="402">
        <v>-13.256640000000004</v>
      </c>
      <c r="MU45" s="402"/>
      <c r="MV45" s="402"/>
      <c r="MW45" s="402"/>
      <c r="MX45" s="402">
        <v>0</v>
      </c>
      <c r="MY45" s="402"/>
      <c r="MZ45" s="402"/>
      <c r="NA45" s="402"/>
      <c r="NB45" s="402">
        <v>0</v>
      </c>
      <c r="NC45" s="402"/>
      <c r="ND45" s="402"/>
      <c r="NE45" s="402"/>
      <c r="NF45" s="402">
        <v>0</v>
      </c>
      <c r="NG45" s="402"/>
      <c r="NH45" s="402"/>
      <c r="NI45" s="402"/>
      <c r="NJ45" s="402">
        <v>0</v>
      </c>
      <c r="NK45" s="402"/>
      <c r="NL45" s="402"/>
      <c r="NM45" s="402"/>
      <c r="NN45" s="402">
        <v>0</v>
      </c>
      <c r="NO45" s="402"/>
      <c r="NP45" s="402"/>
      <c r="NQ45" s="402"/>
      <c r="NR45" s="402">
        <v>0</v>
      </c>
      <c r="NS45" s="402"/>
      <c r="NT45" s="402"/>
      <c r="NU45" s="402"/>
      <c r="NV45" s="402">
        <v>0</v>
      </c>
      <c r="NW45" s="402">
        <v>190.9</v>
      </c>
      <c r="NX45" s="402">
        <v>151.15207000000001</v>
      </c>
      <c r="NY45" s="402">
        <v>21.585280000000001</v>
      </c>
      <c r="NZ45" s="402">
        <v>169.31471999999999</v>
      </c>
      <c r="OA45" s="402">
        <v>16.600000000000001</v>
      </c>
      <c r="OB45" s="402">
        <v>0</v>
      </c>
      <c r="OC45" s="402">
        <v>32.418759999999999</v>
      </c>
      <c r="OD45" s="402">
        <v>-15.818759999999997</v>
      </c>
      <c r="OE45" s="402">
        <v>17.3</v>
      </c>
      <c r="OF45" s="402">
        <v>15.56043</v>
      </c>
      <c r="OG45" s="402">
        <v>15.91408</v>
      </c>
      <c r="OH45" s="402">
        <v>1.3859200000000005</v>
      </c>
      <c r="OI45" s="402">
        <v>55.7</v>
      </c>
      <c r="OJ45" s="402">
        <v>60.427019999999999</v>
      </c>
      <c r="OK45" s="402">
        <v>60.427019999999999</v>
      </c>
      <c r="OL45" s="402">
        <v>-4.727019999999996</v>
      </c>
      <c r="OM45" s="402">
        <v>6.5</v>
      </c>
      <c r="ON45" s="402">
        <v>6.39</v>
      </c>
      <c r="OO45" s="402">
        <v>6.39</v>
      </c>
      <c r="OP45" s="402">
        <v>0.11000000000000032</v>
      </c>
      <c r="OQ45" s="402">
        <v>403.8</v>
      </c>
      <c r="OR45" s="402">
        <v>230.01955000000001</v>
      </c>
      <c r="OS45" s="402"/>
      <c r="OT45" s="402">
        <v>403.8</v>
      </c>
      <c r="OU45" s="402"/>
      <c r="OV45" s="402"/>
      <c r="OW45" s="402"/>
      <c r="OX45" s="402">
        <v>0</v>
      </c>
      <c r="OY45" s="402"/>
      <c r="OZ45" s="402"/>
      <c r="PA45" s="402"/>
      <c r="PB45" s="402">
        <v>0</v>
      </c>
      <c r="PC45" s="402">
        <v>28.8</v>
      </c>
      <c r="PD45" s="402">
        <v>30</v>
      </c>
      <c r="PE45" s="402">
        <v>30</v>
      </c>
      <c r="PF45" s="402">
        <v>-1.1999999999999993</v>
      </c>
      <c r="PG45" s="402"/>
      <c r="PH45" s="402"/>
      <c r="PI45" s="402"/>
      <c r="PJ45" s="402">
        <v>0</v>
      </c>
      <c r="PK45" s="402">
        <v>16</v>
      </c>
      <c r="PL45" s="402">
        <v>13</v>
      </c>
      <c r="PM45" s="402">
        <v>13</v>
      </c>
      <c r="PN45" s="402">
        <v>3</v>
      </c>
      <c r="PO45" s="402">
        <v>12.9</v>
      </c>
      <c r="PP45" s="402">
        <v>15</v>
      </c>
      <c r="PQ45" s="402">
        <v>15</v>
      </c>
      <c r="PR45" s="402">
        <v>-2.0999999999999996</v>
      </c>
      <c r="PS45" s="402">
        <v>2.8</v>
      </c>
      <c r="PT45" s="402">
        <v>2.7989999999999999</v>
      </c>
      <c r="PU45" s="402">
        <v>2.7989999999999999</v>
      </c>
      <c r="PV45" s="402">
        <v>9.9999999999988987E-4</v>
      </c>
      <c r="PW45" s="402">
        <v>1.3</v>
      </c>
      <c r="PX45" s="402">
        <v>1.4</v>
      </c>
      <c r="PY45" s="402">
        <v>1.4</v>
      </c>
      <c r="PZ45" s="402">
        <v>-9.9999999999999867E-2</v>
      </c>
      <c r="QA45" s="402">
        <v>1.1000000000000001</v>
      </c>
      <c r="QB45" s="402">
        <v>1.2</v>
      </c>
      <c r="QC45" s="402">
        <v>1.2</v>
      </c>
      <c r="QD45" s="402">
        <v>-9.9999999999999867E-2</v>
      </c>
      <c r="QE45" s="402">
        <v>2</v>
      </c>
      <c r="QF45" s="402">
        <v>2.2000000000000002</v>
      </c>
      <c r="QG45" s="402">
        <v>2.2000000000000002</v>
      </c>
      <c r="QH45" s="402">
        <v>-0.20000000000000018</v>
      </c>
      <c r="QI45" s="402">
        <v>6</v>
      </c>
      <c r="QJ45" s="402">
        <v>7.2</v>
      </c>
      <c r="QK45" s="402">
        <v>7.2</v>
      </c>
      <c r="QL45" s="402">
        <v>-1.2000000000000002</v>
      </c>
      <c r="QM45" s="402">
        <v>10.5</v>
      </c>
      <c r="QN45" s="402">
        <v>11.143700000000001</v>
      </c>
      <c r="QO45" s="402">
        <v>11.143700000000001</v>
      </c>
      <c r="QP45" s="402">
        <v>-0.64370000000000083</v>
      </c>
      <c r="QQ45" s="402">
        <v>7.5</v>
      </c>
      <c r="QR45" s="402">
        <v>8</v>
      </c>
      <c r="QS45" s="402">
        <v>8</v>
      </c>
      <c r="QT45" s="402">
        <v>-0.5</v>
      </c>
      <c r="QU45" s="402">
        <v>10.3</v>
      </c>
      <c r="QV45" s="402">
        <v>10.752689999999999</v>
      </c>
      <c r="QW45" s="402">
        <v>10.752689999999999</v>
      </c>
      <c r="QX45" s="402">
        <v>-0.4526899999999987</v>
      </c>
      <c r="QY45" s="402">
        <v>6</v>
      </c>
      <c r="QZ45" s="402">
        <v>6.4</v>
      </c>
      <c r="RA45" s="402">
        <v>6.4</v>
      </c>
      <c r="RB45" s="402">
        <v>-0.40000000000000036</v>
      </c>
      <c r="RC45" s="402">
        <v>18.2</v>
      </c>
      <c r="RD45" s="402">
        <v>16.617789999999999</v>
      </c>
      <c r="RE45" s="402">
        <v>16.617789999999999</v>
      </c>
      <c r="RF45" s="402">
        <v>1.5822099999999999</v>
      </c>
      <c r="RG45" s="402">
        <v>3.6</v>
      </c>
      <c r="RH45" s="402">
        <v>3.6</v>
      </c>
      <c r="RI45" s="402">
        <v>3.6</v>
      </c>
      <c r="RJ45" s="402">
        <v>0</v>
      </c>
      <c r="RK45" s="402">
        <v>5.8</v>
      </c>
      <c r="RL45" s="402">
        <v>6</v>
      </c>
      <c r="RM45" s="402">
        <v>6</v>
      </c>
      <c r="RN45" s="402">
        <v>-0.20000000000000018</v>
      </c>
      <c r="RO45" s="402">
        <v>2.7</v>
      </c>
      <c r="RP45" s="402">
        <v>3.3</v>
      </c>
      <c r="RQ45" s="402">
        <v>3.3</v>
      </c>
      <c r="RR45" s="402">
        <v>-0.59999999999999964</v>
      </c>
      <c r="RS45" s="402">
        <v>1.1000000000000001</v>
      </c>
      <c r="RT45" s="402">
        <v>1.5</v>
      </c>
      <c r="RU45" s="402">
        <v>1.5</v>
      </c>
      <c r="RV45" s="402">
        <v>-0.39999999999999991</v>
      </c>
      <c r="RW45" s="402">
        <v>4.7</v>
      </c>
      <c r="RX45" s="402">
        <v>5.6</v>
      </c>
      <c r="RY45" s="402">
        <v>5.6</v>
      </c>
      <c r="RZ45" s="402">
        <v>-0.89999999999999947</v>
      </c>
      <c r="SA45" s="402">
        <v>3.4</v>
      </c>
      <c r="SB45" s="402">
        <v>5</v>
      </c>
      <c r="SC45" s="402">
        <v>5</v>
      </c>
      <c r="SD45" s="402">
        <v>-1.6</v>
      </c>
      <c r="SE45" s="402">
        <v>4.8</v>
      </c>
      <c r="SF45" s="402">
        <v>5.5</v>
      </c>
      <c r="SG45" s="402">
        <v>5.5</v>
      </c>
      <c r="SH45" s="402">
        <v>-0.70000000000000018</v>
      </c>
      <c r="SI45" s="402">
        <v>5.2</v>
      </c>
      <c r="SJ45" s="402">
        <v>5.7</v>
      </c>
      <c r="SK45" s="402">
        <v>5.7</v>
      </c>
      <c r="SL45" s="402">
        <v>-0.5</v>
      </c>
      <c r="SM45" s="402">
        <v>3.4</v>
      </c>
      <c r="SN45" s="402">
        <v>3.5</v>
      </c>
      <c r="SO45" s="402">
        <v>3.5</v>
      </c>
      <c r="SP45" s="402">
        <v>-0.10000000000000009</v>
      </c>
      <c r="SQ45" s="402">
        <v>2.5</v>
      </c>
      <c r="SR45" s="402">
        <v>2.5</v>
      </c>
      <c r="SS45" s="402">
        <v>2.5</v>
      </c>
      <c r="ST45" s="402">
        <v>0</v>
      </c>
      <c r="SU45" s="402">
        <v>9.1</v>
      </c>
      <c r="SV45" s="402">
        <v>10</v>
      </c>
      <c r="SW45" s="402">
        <v>10</v>
      </c>
      <c r="SX45" s="402">
        <v>-0.90000000000000036</v>
      </c>
      <c r="SY45" s="402">
        <v>19.7</v>
      </c>
      <c r="SZ45" s="402">
        <v>12.218959999999999</v>
      </c>
      <c r="TA45" s="402">
        <v>12.218959999999999</v>
      </c>
      <c r="TB45" s="402">
        <v>7.4810400000000001</v>
      </c>
      <c r="TC45" s="402">
        <v>16.899999999999999</v>
      </c>
      <c r="TD45" s="402">
        <v>16.813289999999999</v>
      </c>
      <c r="TE45" s="402">
        <v>16.813289999999999</v>
      </c>
      <c r="TF45" s="402">
        <v>8.6710000000000065E-2</v>
      </c>
      <c r="TG45" s="402">
        <v>20.7</v>
      </c>
      <c r="TH45" s="402">
        <v>19.550339999999998</v>
      </c>
      <c r="TI45" s="402">
        <v>19.550339999999998</v>
      </c>
      <c r="TJ45" s="402">
        <v>1.1496600000000008</v>
      </c>
      <c r="TK45" s="402">
        <v>33.9</v>
      </c>
      <c r="TL45" s="402">
        <v>37.57996</v>
      </c>
      <c r="TM45" s="402">
        <v>37.57996</v>
      </c>
      <c r="TN45" s="402">
        <v>-3.6799600000000012</v>
      </c>
      <c r="TO45" s="402">
        <v>7.5</v>
      </c>
      <c r="TP45" s="402">
        <v>0</v>
      </c>
      <c r="TQ45" s="402">
        <v>7.55002</v>
      </c>
      <c r="TR45" s="402">
        <v>-5.0019999999999953E-2</v>
      </c>
      <c r="TS45" s="402">
        <v>6.71</v>
      </c>
      <c r="TT45" s="402">
        <v>8.33</v>
      </c>
      <c r="TU45" s="402">
        <v>8.33</v>
      </c>
      <c r="TV45" s="402">
        <v>-1.62</v>
      </c>
      <c r="TW45" s="402">
        <v>6.6</v>
      </c>
      <c r="TX45" s="402">
        <v>9.6</v>
      </c>
      <c r="TY45" s="402">
        <v>9.6</v>
      </c>
      <c r="TZ45" s="402">
        <v>-3</v>
      </c>
      <c r="UA45" s="402">
        <v>14.2</v>
      </c>
      <c r="UB45" s="402">
        <v>10.752689999999999</v>
      </c>
      <c r="UC45" s="402">
        <v>10.752689999999999</v>
      </c>
      <c r="UD45" s="402">
        <v>3.4473099999999999</v>
      </c>
      <c r="UE45" s="402">
        <v>15.4</v>
      </c>
      <c r="UF45" s="402">
        <v>15.640269999999999</v>
      </c>
      <c r="UG45" s="402">
        <v>15.640269999999999</v>
      </c>
      <c r="UH45" s="402">
        <v>-0.24026999999999887</v>
      </c>
      <c r="UI45" s="402">
        <v>4</v>
      </c>
      <c r="UJ45" s="402">
        <v>7</v>
      </c>
      <c r="UK45" s="402">
        <v>7</v>
      </c>
      <c r="UL45" s="402">
        <v>-3</v>
      </c>
      <c r="UM45" s="402">
        <v>9.4</v>
      </c>
      <c r="UN45" s="402">
        <v>9</v>
      </c>
      <c r="UO45" s="402">
        <v>9</v>
      </c>
      <c r="UP45" s="402">
        <v>0.40000000000000036</v>
      </c>
      <c r="UQ45" s="402">
        <v>0.4</v>
      </c>
      <c r="UR45" s="402">
        <v>0.54</v>
      </c>
      <c r="US45" s="402">
        <v>0.54</v>
      </c>
      <c r="UT45" s="402">
        <v>-0.14000000000000001</v>
      </c>
      <c r="UU45" s="402">
        <v>0.9</v>
      </c>
      <c r="UV45" s="402">
        <v>1.05</v>
      </c>
      <c r="UW45" s="402">
        <v>1.05</v>
      </c>
      <c r="UX45" s="402">
        <v>-0.15000000000000002</v>
      </c>
      <c r="UY45" s="402">
        <v>0.8</v>
      </c>
      <c r="UZ45" s="402">
        <v>0.39600000000000002</v>
      </c>
      <c r="VA45" s="402">
        <v>0.39600000000000002</v>
      </c>
      <c r="VB45" s="402">
        <v>0.40400000000000003</v>
      </c>
      <c r="VC45" s="402">
        <v>2.2000000000000002</v>
      </c>
      <c r="VD45" s="402">
        <v>0.38500000000000001</v>
      </c>
      <c r="VE45" s="402">
        <v>0.38500000000000001</v>
      </c>
      <c r="VF45" s="402">
        <v>1.8150000000000002</v>
      </c>
      <c r="VG45" s="402">
        <v>2.2999999999999998</v>
      </c>
      <c r="VH45" s="402">
        <v>4.6479999999999997</v>
      </c>
      <c r="VI45" s="402">
        <v>4.6479999999999997</v>
      </c>
      <c r="VJ45" s="402">
        <v>-2.3479999999999999</v>
      </c>
      <c r="VK45" s="402">
        <v>3.9</v>
      </c>
      <c r="VL45" s="402">
        <v>1.363</v>
      </c>
      <c r="VM45" s="402">
        <v>1.363</v>
      </c>
      <c r="VN45" s="402">
        <v>2.5369999999999999</v>
      </c>
      <c r="VO45" s="402">
        <v>3.1</v>
      </c>
      <c r="VP45" s="402">
        <v>2.1</v>
      </c>
      <c r="VQ45" s="402">
        <v>2.1</v>
      </c>
      <c r="VR45" s="402">
        <v>1</v>
      </c>
      <c r="VS45" s="402">
        <v>0.1</v>
      </c>
      <c r="VT45" s="402">
        <v>0.32</v>
      </c>
      <c r="VU45" s="402">
        <v>0.32</v>
      </c>
      <c r="VV45" s="402">
        <v>-0.22</v>
      </c>
      <c r="VW45" s="402">
        <v>18.600000000000001</v>
      </c>
      <c r="VX45" s="402">
        <v>16.396999999999998</v>
      </c>
      <c r="VY45" s="402">
        <v>16.396999999999998</v>
      </c>
      <c r="VZ45" s="402">
        <v>2.203000000000003</v>
      </c>
      <c r="WA45" s="402">
        <v>66.5</v>
      </c>
      <c r="WB45" s="402">
        <v>62.47</v>
      </c>
      <c r="WC45" s="402">
        <v>53.262999999999998</v>
      </c>
      <c r="WD45" s="402">
        <v>13.237000000000002</v>
      </c>
      <c r="WE45" s="402">
        <v>15.4</v>
      </c>
      <c r="WF45" s="402"/>
      <c r="WG45" s="402">
        <v>6.7290000000000001</v>
      </c>
      <c r="WH45" s="402">
        <v>8.6709999999999994</v>
      </c>
      <c r="WI45" s="402">
        <v>16.399999999999999</v>
      </c>
      <c r="WJ45" s="402"/>
      <c r="WK45" s="402">
        <v>8.1430000000000007</v>
      </c>
      <c r="WL45" s="402">
        <v>8.2569999999999979</v>
      </c>
      <c r="WM45" s="402">
        <v>30</v>
      </c>
      <c r="WN45" s="402">
        <v>28.303000000000001</v>
      </c>
      <c r="WO45" s="402">
        <v>28.303000000000001</v>
      </c>
      <c r="WP45" s="402">
        <v>1.6969999999999992</v>
      </c>
      <c r="WQ45" s="402">
        <v>66.099999999999994</v>
      </c>
      <c r="WR45" s="402"/>
      <c r="WS45" s="402">
        <v>68.747</v>
      </c>
      <c r="WT45" s="402">
        <v>-2.6470000000000056</v>
      </c>
      <c r="XB45" s="406">
        <v>0.70833333333333337</v>
      </c>
      <c r="XC45" s="402">
        <v>7199.7780000000002</v>
      </c>
      <c r="XD45" s="402">
        <v>7218.655859999998</v>
      </c>
      <c r="XE45" s="402">
        <v>-18.877859999997781</v>
      </c>
      <c r="XF45" s="402">
        <v>7199.7779999999993</v>
      </c>
      <c r="XG45" s="402">
        <v>7218.655859999998</v>
      </c>
      <c r="XH45" s="402">
        <v>-18.877859999998691</v>
      </c>
      <c r="XI45" s="379">
        <f t="shared" si="0"/>
        <v>0.70833333333333337</v>
      </c>
    </row>
    <row r="46" spans="2:633" ht="15" customHeight="1" x14ac:dyDescent="0.2">
      <c r="B46" s="71">
        <v>0.72916666666666663</v>
      </c>
      <c r="C46" s="402">
        <v>601.79999999999995</v>
      </c>
      <c r="D46" s="402">
        <v>606.06573000000003</v>
      </c>
      <c r="E46" s="402">
        <v>606.06573000000003</v>
      </c>
      <c r="F46" s="402">
        <v>-4.265730000000076</v>
      </c>
      <c r="G46" s="402">
        <v>203.6</v>
      </c>
      <c r="H46" s="402">
        <v>193.12809999999999</v>
      </c>
      <c r="I46" s="402">
        <v>193.12809999999999</v>
      </c>
      <c r="J46" s="402">
        <v>10.471900000000005</v>
      </c>
      <c r="K46" s="402"/>
      <c r="L46" s="402"/>
      <c r="M46" s="402"/>
      <c r="N46" s="402">
        <v>0</v>
      </c>
      <c r="O46" s="402">
        <v>160.6</v>
      </c>
      <c r="P46" s="402">
        <v>106.52196000000001</v>
      </c>
      <c r="Q46" s="402">
        <v>130.25068999999999</v>
      </c>
      <c r="R46" s="402">
        <v>30.349310000000003</v>
      </c>
      <c r="S46" s="402">
        <v>76.7</v>
      </c>
      <c r="T46" s="402">
        <v>76.263339999999999</v>
      </c>
      <c r="U46" s="402">
        <v>76.631169999999997</v>
      </c>
      <c r="V46" s="402">
        <v>6.8830000000005498E-2</v>
      </c>
      <c r="W46" s="402">
        <v>66.099999999999994</v>
      </c>
      <c r="X46" s="402">
        <v>65.984009999999998</v>
      </c>
      <c r="Y46" s="402">
        <v>65.984009999999998</v>
      </c>
      <c r="Z46" s="402">
        <v>0.11598999999999648</v>
      </c>
      <c r="AA46" s="402">
        <v>65.599999999999994</v>
      </c>
      <c r="AB46" s="402">
        <v>67.593350000000001</v>
      </c>
      <c r="AC46" s="402">
        <v>67.593350000000001</v>
      </c>
      <c r="AD46" s="402">
        <v>-1.9933500000000066</v>
      </c>
      <c r="AE46" s="402">
        <v>27.8</v>
      </c>
      <c r="AF46" s="402">
        <v>27.49391</v>
      </c>
      <c r="AG46" s="402">
        <v>27.49391</v>
      </c>
      <c r="AH46" s="402">
        <v>0.30609000000000108</v>
      </c>
      <c r="AI46" s="402">
        <v>0.6</v>
      </c>
      <c r="AJ46" s="402">
        <v>0.6</v>
      </c>
      <c r="AK46" s="402">
        <v>0.6</v>
      </c>
      <c r="AL46" s="402">
        <v>0</v>
      </c>
      <c r="AM46" s="402"/>
      <c r="AN46" s="402"/>
      <c r="AO46" s="402"/>
      <c r="AP46" s="402">
        <v>0</v>
      </c>
      <c r="AQ46" s="402"/>
      <c r="AR46" s="402"/>
      <c r="AS46" s="402">
        <v>186.89757</v>
      </c>
      <c r="AT46" s="402">
        <v>-186.89757</v>
      </c>
      <c r="AU46" s="402"/>
      <c r="AV46" s="402"/>
      <c r="AW46" s="402"/>
      <c r="AX46" s="402">
        <v>0</v>
      </c>
      <c r="AY46" s="402"/>
      <c r="AZ46" s="402"/>
      <c r="BA46" s="402"/>
      <c r="BB46" s="402">
        <v>0</v>
      </c>
      <c r="BC46" s="402">
        <v>143.1</v>
      </c>
      <c r="BD46" s="402">
        <v>149.11167</v>
      </c>
      <c r="BE46" s="402">
        <v>158.72166999999999</v>
      </c>
      <c r="BF46" s="402">
        <v>-15.621669999999995</v>
      </c>
      <c r="BG46" s="402">
        <v>146.1</v>
      </c>
      <c r="BH46" s="402">
        <v>149.11167</v>
      </c>
      <c r="BI46" s="402">
        <v>158.72166999999999</v>
      </c>
      <c r="BJ46" s="402">
        <v>-12.621669999999995</v>
      </c>
      <c r="BK46" s="402">
        <v>148.1</v>
      </c>
      <c r="BL46" s="402">
        <v>149.11167</v>
      </c>
      <c r="BM46" s="402">
        <v>158.72166999999999</v>
      </c>
      <c r="BN46" s="402">
        <v>-10.621669999999995</v>
      </c>
      <c r="BO46" s="402">
        <v>5</v>
      </c>
      <c r="BP46" s="402">
        <v>23</v>
      </c>
      <c r="BQ46" s="402">
        <v>23</v>
      </c>
      <c r="BR46" s="402">
        <v>-18</v>
      </c>
      <c r="BS46" s="402">
        <v>5.3</v>
      </c>
      <c r="BT46" s="402">
        <v>18.399999999999999</v>
      </c>
      <c r="BU46" s="402">
        <v>18.399999999999999</v>
      </c>
      <c r="BV46" s="402">
        <v>-13.099999999999998</v>
      </c>
      <c r="BW46" s="402">
        <v>116.6</v>
      </c>
      <c r="BX46" s="402">
        <v>118.2</v>
      </c>
      <c r="BY46" s="402">
        <v>130</v>
      </c>
      <c r="BZ46" s="402">
        <v>-13.400000000000006</v>
      </c>
      <c r="CA46" s="402">
        <v>72.5</v>
      </c>
      <c r="CB46" s="402">
        <v>73.019549999999995</v>
      </c>
      <c r="CC46" s="402">
        <v>73.019549999999995</v>
      </c>
      <c r="CD46" s="402">
        <v>-0.51954999999999529</v>
      </c>
      <c r="CE46" s="402">
        <v>23.9</v>
      </c>
      <c r="CF46" s="402">
        <v>16.95936</v>
      </c>
      <c r="CG46" s="402">
        <v>16.95936</v>
      </c>
      <c r="CH46" s="402">
        <v>6.9406399999999984</v>
      </c>
      <c r="CI46" s="402">
        <v>87.182000000000002</v>
      </c>
      <c r="CJ46" s="402">
        <v>87.870279999999994</v>
      </c>
      <c r="CK46" s="402">
        <v>40.941659999999999</v>
      </c>
      <c r="CL46" s="402">
        <v>46.240340000000003</v>
      </c>
      <c r="CM46" s="402">
        <v>106.54</v>
      </c>
      <c r="CN46" s="402">
        <v>98</v>
      </c>
      <c r="CO46" s="402">
        <v>98</v>
      </c>
      <c r="CP46" s="402">
        <v>8.5400000000000063</v>
      </c>
      <c r="CQ46" s="402">
        <v>12.319000000000001</v>
      </c>
      <c r="CR46" s="402">
        <v>0</v>
      </c>
      <c r="CS46" s="402">
        <v>22.517910000000001</v>
      </c>
      <c r="CT46" s="402">
        <v>-10.19891</v>
      </c>
      <c r="CU46" s="402">
        <v>7.8</v>
      </c>
      <c r="CV46" s="402">
        <v>3.8533499999999998</v>
      </c>
      <c r="CW46" s="402">
        <v>3.8533499999999998</v>
      </c>
      <c r="CX46" s="402">
        <v>3.94665</v>
      </c>
      <c r="CY46" s="402"/>
      <c r="CZ46" s="402">
        <v>4.1034499999999996</v>
      </c>
      <c r="DA46" s="402">
        <v>4.1034499999999996</v>
      </c>
      <c r="DB46" s="402">
        <v>-4.1034499999999996</v>
      </c>
      <c r="DC46" s="402">
        <v>43.2</v>
      </c>
      <c r="DD46" s="402">
        <v>43.80059</v>
      </c>
      <c r="DE46" s="402">
        <v>43.80059</v>
      </c>
      <c r="DF46" s="402">
        <v>-0.60058999999999685</v>
      </c>
      <c r="DG46" s="402">
        <v>3.2509999999999999</v>
      </c>
      <c r="DH46" s="402">
        <v>3.2822300000000002</v>
      </c>
      <c r="DI46" s="402">
        <v>3.2822300000000002</v>
      </c>
      <c r="DJ46" s="402">
        <v>-3.1230000000000313E-2</v>
      </c>
      <c r="DK46" s="402">
        <v>3.4609999999999999</v>
      </c>
      <c r="DL46" s="402">
        <v>3.0992700000000002</v>
      </c>
      <c r="DM46" s="402">
        <v>3.0992700000000002</v>
      </c>
      <c r="DN46" s="402">
        <v>0.36172999999999966</v>
      </c>
      <c r="DO46" s="402"/>
      <c r="DP46" s="402"/>
      <c r="DQ46" s="402"/>
      <c r="DR46" s="402">
        <v>0</v>
      </c>
      <c r="DS46" s="402"/>
      <c r="DT46" s="402"/>
      <c r="DU46" s="402"/>
      <c r="DV46" s="402">
        <v>0</v>
      </c>
      <c r="DW46" s="402"/>
      <c r="DX46" s="402"/>
      <c r="DY46" s="402"/>
      <c r="DZ46" s="402">
        <v>0</v>
      </c>
      <c r="EA46" s="402"/>
      <c r="EB46" s="402"/>
      <c r="EC46" s="402"/>
      <c r="ED46" s="402">
        <v>0</v>
      </c>
      <c r="EE46" s="402"/>
      <c r="EF46" s="402"/>
      <c r="EG46" s="402"/>
      <c r="EH46" s="402">
        <v>0</v>
      </c>
      <c r="EI46" s="402"/>
      <c r="EJ46" s="402"/>
      <c r="EK46" s="402"/>
      <c r="EL46" s="402">
        <v>0</v>
      </c>
      <c r="EM46" s="402">
        <v>88.4</v>
      </c>
      <c r="EN46" s="402">
        <v>85</v>
      </c>
      <c r="EO46" s="402">
        <v>85</v>
      </c>
      <c r="EP46" s="402">
        <v>3.4000000000000057</v>
      </c>
      <c r="EQ46" s="402"/>
      <c r="ER46" s="402"/>
      <c r="ES46" s="402"/>
      <c r="ET46" s="402">
        <v>0</v>
      </c>
      <c r="EU46" s="402">
        <v>60.4</v>
      </c>
      <c r="EV46" s="402">
        <v>77.948049999999995</v>
      </c>
      <c r="EW46" s="402">
        <v>65.020240000000001</v>
      </c>
      <c r="EX46" s="402">
        <v>-4.6202400000000026</v>
      </c>
      <c r="EY46" s="402">
        <v>225.3</v>
      </c>
      <c r="EZ46" s="402">
        <v>221.46866</v>
      </c>
      <c r="FA46" s="402">
        <v>176.58472</v>
      </c>
      <c r="FB46" s="402">
        <v>48.715280000000007</v>
      </c>
      <c r="FC46" s="402">
        <v>10</v>
      </c>
      <c r="FD46" s="402">
        <v>8</v>
      </c>
      <c r="FE46" s="402">
        <v>8</v>
      </c>
      <c r="FF46" s="402">
        <v>2</v>
      </c>
      <c r="FG46" s="402">
        <v>4.9000000000000004</v>
      </c>
      <c r="FH46" s="402">
        <v>5.67</v>
      </c>
      <c r="FI46" s="402">
        <v>4.8288900000000003</v>
      </c>
      <c r="FJ46" s="402">
        <v>7.1110000000000007E-2</v>
      </c>
      <c r="FK46" s="402"/>
      <c r="FL46" s="402"/>
      <c r="FM46" s="402">
        <v>88.088409999999996</v>
      </c>
      <c r="FN46" s="402">
        <v>-88.088409999999996</v>
      </c>
      <c r="FO46" s="402">
        <v>0</v>
      </c>
      <c r="FP46" s="402">
        <v>0</v>
      </c>
      <c r="FQ46" s="402">
        <v>0</v>
      </c>
      <c r="FR46" s="402">
        <v>0</v>
      </c>
      <c r="FS46" s="402">
        <v>100.6</v>
      </c>
      <c r="FT46" s="402">
        <v>110.41591</v>
      </c>
      <c r="FU46" s="402">
        <v>110.41591</v>
      </c>
      <c r="FV46" s="402">
        <v>-9.8159100000000024</v>
      </c>
      <c r="FW46" s="402">
        <v>7.2</v>
      </c>
      <c r="FX46" s="402">
        <v>3.8466300000000002</v>
      </c>
      <c r="FY46" s="402">
        <v>3.8466300000000002</v>
      </c>
      <c r="FZ46" s="402">
        <v>3.35337</v>
      </c>
      <c r="GA46" s="402"/>
      <c r="GB46" s="402"/>
      <c r="GC46" s="402"/>
      <c r="GD46" s="402">
        <v>0</v>
      </c>
      <c r="GE46" s="402">
        <v>0</v>
      </c>
      <c r="GF46" s="402">
        <v>0</v>
      </c>
      <c r="GG46" s="402">
        <v>21.477250000000002</v>
      </c>
      <c r="GH46" s="402">
        <v>-21.477250000000002</v>
      </c>
      <c r="GI46" s="402">
        <v>89.3</v>
      </c>
      <c r="GJ46" s="402">
        <v>95</v>
      </c>
      <c r="GK46" s="402">
        <v>132.39177000000001</v>
      </c>
      <c r="GL46" s="402">
        <v>-43.091770000000011</v>
      </c>
      <c r="GM46" s="402"/>
      <c r="GN46" s="402"/>
      <c r="GO46" s="402"/>
      <c r="GP46" s="402">
        <v>0</v>
      </c>
      <c r="GQ46" s="402"/>
      <c r="GR46" s="402"/>
      <c r="GS46" s="402"/>
      <c r="GT46" s="402">
        <v>0</v>
      </c>
      <c r="GU46" s="402"/>
      <c r="GV46" s="402"/>
      <c r="GW46" s="402"/>
      <c r="GX46" s="402">
        <v>0</v>
      </c>
      <c r="GY46" s="402"/>
      <c r="GZ46" s="402"/>
      <c r="HA46" s="402"/>
      <c r="HB46" s="402">
        <v>0</v>
      </c>
      <c r="HC46" s="402"/>
      <c r="HD46" s="402"/>
      <c r="HE46" s="402"/>
      <c r="HF46" s="402">
        <v>0</v>
      </c>
      <c r="HG46" s="402">
        <v>170.8</v>
      </c>
      <c r="HH46" s="402">
        <v>178.52956</v>
      </c>
      <c r="HI46" s="402">
        <v>178.52956</v>
      </c>
      <c r="HJ46" s="402">
        <v>-7.7295599999999922</v>
      </c>
      <c r="HK46" s="402">
        <v>169.3</v>
      </c>
      <c r="HL46" s="402">
        <v>178.52956</v>
      </c>
      <c r="HM46" s="402">
        <v>178.52956</v>
      </c>
      <c r="HN46" s="402">
        <v>-9.2295599999999922</v>
      </c>
      <c r="HO46" s="402">
        <v>188.7</v>
      </c>
      <c r="HP46" s="402">
        <v>178.52956</v>
      </c>
      <c r="HQ46" s="402">
        <v>178.52956</v>
      </c>
      <c r="HR46" s="402">
        <v>10.170439999999985</v>
      </c>
      <c r="HS46" s="402"/>
      <c r="HT46" s="402"/>
      <c r="HU46" s="402"/>
      <c r="HV46" s="402">
        <v>0</v>
      </c>
      <c r="HW46" s="402"/>
      <c r="HX46" s="402"/>
      <c r="HY46" s="402"/>
      <c r="HZ46" s="402">
        <v>0</v>
      </c>
      <c r="IA46" s="402"/>
      <c r="IB46" s="402"/>
      <c r="IC46" s="402"/>
      <c r="ID46" s="402">
        <v>0</v>
      </c>
      <c r="IE46" s="402">
        <v>267.5</v>
      </c>
      <c r="IF46" s="402">
        <v>267.79433</v>
      </c>
      <c r="IG46" s="402">
        <v>267.79433</v>
      </c>
      <c r="IH46" s="402">
        <v>-0.2943300000000022</v>
      </c>
      <c r="II46" s="402">
        <v>74</v>
      </c>
      <c r="IJ46" s="402">
        <v>69.971130000000002</v>
      </c>
      <c r="IK46" s="402">
        <v>69.971130000000002</v>
      </c>
      <c r="IL46" s="402">
        <v>4.0288699999999977</v>
      </c>
      <c r="IM46" s="402">
        <v>35.700000000000003</v>
      </c>
      <c r="IN46" s="402">
        <v>34.985570000000003</v>
      </c>
      <c r="IO46" s="402">
        <v>34.985570000000003</v>
      </c>
      <c r="IP46" s="402">
        <v>0.71443000000000012</v>
      </c>
      <c r="IQ46" s="402">
        <v>1.4</v>
      </c>
      <c r="IR46" s="402">
        <v>9.5000000000000001E-2</v>
      </c>
      <c r="IS46" s="402">
        <v>9.5000000000000001E-2</v>
      </c>
      <c r="IT46" s="402">
        <v>1.3049999999999999</v>
      </c>
      <c r="IU46" s="402">
        <v>45.8</v>
      </c>
      <c r="IV46" s="402">
        <v>71.2</v>
      </c>
      <c r="IW46" s="402">
        <v>71.2</v>
      </c>
      <c r="IX46" s="402">
        <v>-25.400000000000006</v>
      </c>
      <c r="IY46" s="402">
        <v>39.4</v>
      </c>
      <c r="IZ46" s="402">
        <v>60.39</v>
      </c>
      <c r="JA46" s="402">
        <v>60.39</v>
      </c>
      <c r="JB46" s="402">
        <v>-20.990000000000002</v>
      </c>
      <c r="JC46" s="402">
        <v>11.3</v>
      </c>
      <c r="JD46" s="402">
        <v>11.78</v>
      </c>
      <c r="JE46" s="402">
        <v>11.78</v>
      </c>
      <c r="JF46" s="402">
        <v>-0.47999999999999865</v>
      </c>
      <c r="JG46" s="402">
        <v>6</v>
      </c>
      <c r="JH46" s="402">
        <v>3.37</v>
      </c>
      <c r="JI46" s="402">
        <v>3.37</v>
      </c>
      <c r="JJ46" s="402">
        <v>2.63</v>
      </c>
      <c r="JK46" s="402">
        <v>6.8</v>
      </c>
      <c r="JL46" s="402">
        <v>6.8787000000000003</v>
      </c>
      <c r="JM46" s="402">
        <v>6.8787000000000003</v>
      </c>
      <c r="JN46" s="402">
        <v>-7.8700000000000436E-2</v>
      </c>
      <c r="JO46" s="402">
        <v>12.3</v>
      </c>
      <c r="JP46" s="402">
        <v>15.021509999999999</v>
      </c>
      <c r="JQ46" s="402">
        <v>15.021509999999999</v>
      </c>
      <c r="JR46" s="402">
        <v>-2.7215099999999985</v>
      </c>
      <c r="JS46" s="402">
        <v>75.8</v>
      </c>
      <c r="JT46" s="402">
        <v>77.613309999999998</v>
      </c>
      <c r="JU46" s="402">
        <v>87.863600000000005</v>
      </c>
      <c r="JV46" s="402">
        <v>-12.063600000000008</v>
      </c>
      <c r="JW46" s="402"/>
      <c r="JX46" s="402"/>
      <c r="JY46" s="402"/>
      <c r="JZ46" s="402">
        <v>0</v>
      </c>
      <c r="KA46" s="402"/>
      <c r="KB46" s="402"/>
      <c r="KC46" s="402"/>
      <c r="KD46" s="402">
        <v>0</v>
      </c>
      <c r="KE46" s="402"/>
      <c r="KF46" s="402"/>
      <c r="KG46" s="402"/>
      <c r="KH46" s="402">
        <v>0</v>
      </c>
      <c r="KI46" s="402"/>
      <c r="KJ46" s="402"/>
      <c r="KK46" s="402"/>
      <c r="KL46" s="402">
        <v>0</v>
      </c>
      <c r="KM46" s="402">
        <v>50.4</v>
      </c>
      <c r="KN46" s="402">
        <v>63.865259999999999</v>
      </c>
      <c r="KO46" s="402">
        <v>73.27646</v>
      </c>
      <c r="KP46" s="402">
        <v>-22.876460000000002</v>
      </c>
      <c r="KQ46" s="402"/>
      <c r="KR46" s="402"/>
      <c r="KS46" s="402"/>
      <c r="KT46" s="402">
        <v>0</v>
      </c>
      <c r="KU46" s="402">
        <v>180.8</v>
      </c>
      <c r="KV46" s="402">
        <v>194.44479000000001</v>
      </c>
      <c r="KW46" s="402">
        <v>194.44479000000001</v>
      </c>
      <c r="KX46" s="402">
        <v>-13.64479</v>
      </c>
      <c r="KY46" s="402">
        <v>195.7</v>
      </c>
      <c r="KZ46" s="402">
        <v>194.44479000000001</v>
      </c>
      <c r="LA46" s="402">
        <v>194.44479000000001</v>
      </c>
      <c r="LB46" s="402">
        <v>1.2552099999999768</v>
      </c>
      <c r="LC46" s="402">
        <v>202.7</v>
      </c>
      <c r="LD46" s="402">
        <v>194.44479000000001</v>
      </c>
      <c r="LE46" s="402">
        <v>194.44479000000001</v>
      </c>
      <c r="LF46" s="402">
        <v>8.2552099999999768</v>
      </c>
      <c r="LG46" s="402">
        <v>291.8</v>
      </c>
      <c r="LH46" s="402">
        <v>291.66717999999997</v>
      </c>
      <c r="LI46" s="402">
        <v>291.66717999999997</v>
      </c>
      <c r="LJ46" s="402">
        <v>0.13282000000003791</v>
      </c>
      <c r="LK46" s="402">
        <v>205.7</v>
      </c>
      <c r="LL46" s="402">
        <v>209.70738</v>
      </c>
      <c r="LM46" s="402">
        <v>209.70738</v>
      </c>
      <c r="LN46" s="402">
        <v>-4.0073800000000119</v>
      </c>
      <c r="LO46" s="402">
        <v>106.7</v>
      </c>
      <c r="LP46" s="402">
        <v>104.85369</v>
      </c>
      <c r="LQ46" s="402">
        <v>104.85369</v>
      </c>
      <c r="LR46" s="402">
        <v>1.8463100000000026</v>
      </c>
      <c r="LS46" s="402">
        <v>256.5</v>
      </c>
      <c r="LT46" s="402">
        <v>296.93597</v>
      </c>
      <c r="LU46" s="402">
        <v>250.43983</v>
      </c>
      <c r="LV46" s="402">
        <v>6.0601699999999994</v>
      </c>
      <c r="LW46" s="402">
        <v>3.2</v>
      </c>
      <c r="LX46" s="402">
        <v>3.2402199999999999</v>
      </c>
      <c r="LY46" s="402">
        <v>3.2402199999999999</v>
      </c>
      <c r="LZ46" s="402">
        <v>-4.02199999999997E-2</v>
      </c>
      <c r="MA46" s="402">
        <v>125.5</v>
      </c>
      <c r="MB46" s="402">
        <v>170</v>
      </c>
      <c r="MC46" s="402">
        <v>185.73103</v>
      </c>
      <c r="MD46" s="402">
        <v>-60.231030000000004</v>
      </c>
      <c r="ME46" s="402">
        <v>125.8</v>
      </c>
      <c r="MF46" s="402">
        <v>170</v>
      </c>
      <c r="MG46" s="402">
        <v>185.73103</v>
      </c>
      <c r="MH46" s="402">
        <v>-59.931030000000007</v>
      </c>
      <c r="MI46" s="402">
        <v>153.30000000000001</v>
      </c>
      <c r="MJ46" s="402">
        <v>217.19309000000001</v>
      </c>
      <c r="MK46" s="402">
        <v>185.73103</v>
      </c>
      <c r="ML46" s="402">
        <v>-32.431029999999993</v>
      </c>
      <c r="MM46" s="402">
        <v>136.30000000000001</v>
      </c>
      <c r="MN46" s="402">
        <v>189.51328000000001</v>
      </c>
      <c r="MO46" s="402">
        <v>189.51328000000001</v>
      </c>
      <c r="MP46" s="402">
        <v>-53.213279999999997</v>
      </c>
      <c r="MQ46" s="402">
        <v>81</v>
      </c>
      <c r="MR46" s="402">
        <v>94.756640000000004</v>
      </c>
      <c r="MS46" s="402">
        <v>94.756640000000004</v>
      </c>
      <c r="MT46" s="402">
        <v>-13.756640000000004</v>
      </c>
      <c r="MU46" s="402"/>
      <c r="MV46" s="402"/>
      <c r="MW46" s="402"/>
      <c r="MX46" s="402">
        <v>0</v>
      </c>
      <c r="MY46" s="402"/>
      <c r="MZ46" s="402"/>
      <c r="NA46" s="402"/>
      <c r="NB46" s="402">
        <v>0</v>
      </c>
      <c r="NC46" s="402"/>
      <c r="ND46" s="402"/>
      <c r="NE46" s="402"/>
      <c r="NF46" s="402">
        <v>0</v>
      </c>
      <c r="NG46" s="402"/>
      <c r="NH46" s="402"/>
      <c r="NI46" s="402"/>
      <c r="NJ46" s="402">
        <v>0</v>
      </c>
      <c r="NK46" s="402"/>
      <c r="NL46" s="402"/>
      <c r="NM46" s="402"/>
      <c r="NN46" s="402">
        <v>0</v>
      </c>
      <c r="NO46" s="402"/>
      <c r="NP46" s="402"/>
      <c r="NQ46" s="402"/>
      <c r="NR46" s="402">
        <v>0</v>
      </c>
      <c r="NS46" s="402"/>
      <c r="NT46" s="402"/>
      <c r="NU46" s="402"/>
      <c r="NV46" s="402">
        <v>0</v>
      </c>
      <c r="NW46" s="402">
        <v>177.3</v>
      </c>
      <c r="NX46" s="402">
        <v>144.38047</v>
      </c>
      <c r="NY46" s="402">
        <v>20.470829999999999</v>
      </c>
      <c r="NZ46" s="402">
        <v>156.82917</v>
      </c>
      <c r="OA46" s="402">
        <v>17</v>
      </c>
      <c r="OB46" s="402">
        <v>0</v>
      </c>
      <c r="OC46" s="402">
        <v>32.694580000000002</v>
      </c>
      <c r="OD46" s="402">
        <v>-15.694580000000002</v>
      </c>
      <c r="OE46" s="402">
        <v>17.399999999999999</v>
      </c>
      <c r="OF46" s="402">
        <v>15.56043</v>
      </c>
      <c r="OG46" s="402">
        <v>15.91408</v>
      </c>
      <c r="OH46" s="402">
        <v>1.4859199999999984</v>
      </c>
      <c r="OI46" s="402">
        <v>54.5</v>
      </c>
      <c r="OJ46" s="402">
        <v>60.427019999999999</v>
      </c>
      <c r="OK46" s="402">
        <v>60.427019999999999</v>
      </c>
      <c r="OL46" s="402">
        <v>-5.9270199999999988</v>
      </c>
      <c r="OM46" s="402">
        <v>6.5</v>
      </c>
      <c r="ON46" s="402">
        <v>6.39</v>
      </c>
      <c r="OO46" s="402">
        <v>6.39</v>
      </c>
      <c r="OP46" s="402">
        <v>0.11000000000000032</v>
      </c>
      <c r="OQ46" s="402">
        <v>407</v>
      </c>
      <c r="OR46" s="402">
        <v>230.01955000000001</v>
      </c>
      <c r="OS46" s="402"/>
      <c r="OT46" s="402">
        <v>407</v>
      </c>
      <c r="OU46" s="402"/>
      <c r="OV46" s="402"/>
      <c r="OW46" s="402"/>
      <c r="OX46" s="402">
        <v>0</v>
      </c>
      <c r="OY46" s="402"/>
      <c r="OZ46" s="402"/>
      <c r="PA46" s="402"/>
      <c r="PB46" s="402">
        <v>0</v>
      </c>
      <c r="PC46" s="402">
        <v>28.9</v>
      </c>
      <c r="PD46" s="402">
        <v>30</v>
      </c>
      <c r="PE46" s="402">
        <v>30</v>
      </c>
      <c r="PF46" s="402">
        <v>-1.1000000000000014</v>
      </c>
      <c r="PG46" s="402"/>
      <c r="PH46" s="402"/>
      <c r="PI46" s="402"/>
      <c r="PJ46" s="402">
        <v>0</v>
      </c>
      <c r="PK46" s="402">
        <v>16</v>
      </c>
      <c r="PL46" s="402">
        <v>13</v>
      </c>
      <c r="PM46" s="402">
        <v>13</v>
      </c>
      <c r="PN46" s="402">
        <v>3</v>
      </c>
      <c r="PO46" s="402">
        <v>14.4</v>
      </c>
      <c r="PP46" s="402">
        <v>15</v>
      </c>
      <c r="PQ46" s="402">
        <v>15</v>
      </c>
      <c r="PR46" s="402">
        <v>-0.59999999999999964</v>
      </c>
      <c r="PS46" s="402">
        <v>2.8</v>
      </c>
      <c r="PT46" s="402">
        <v>2.7989999999999999</v>
      </c>
      <c r="PU46" s="402">
        <v>2.7989999999999999</v>
      </c>
      <c r="PV46" s="402">
        <v>9.9999999999988987E-4</v>
      </c>
      <c r="PW46" s="402">
        <v>1.4</v>
      </c>
      <c r="PX46" s="402">
        <v>1.4</v>
      </c>
      <c r="PY46" s="402">
        <v>1.4</v>
      </c>
      <c r="PZ46" s="402">
        <v>0</v>
      </c>
      <c r="QA46" s="402">
        <v>1.1000000000000001</v>
      </c>
      <c r="QB46" s="402">
        <v>1.2</v>
      </c>
      <c r="QC46" s="402">
        <v>1.2</v>
      </c>
      <c r="QD46" s="402">
        <v>-9.9999999999999867E-2</v>
      </c>
      <c r="QE46" s="402">
        <v>2</v>
      </c>
      <c r="QF46" s="402">
        <v>2.2000000000000002</v>
      </c>
      <c r="QG46" s="402">
        <v>2.2000000000000002</v>
      </c>
      <c r="QH46" s="402">
        <v>-0.20000000000000018</v>
      </c>
      <c r="QI46" s="402">
        <v>6</v>
      </c>
      <c r="QJ46" s="402">
        <v>7.2</v>
      </c>
      <c r="QK46" s="402">
        <v>7.2</v>
      </c>
      <c r="QL46" s="402">
        <v>-1.2000000000000002</v>
      </c>
      <c r="QM46" s="402">
        <v>10.7</v>
      </c>
      <c r="QN46" s="402">
        <v>11.143700000000001</v>
      </c>
      <c r="QO46" s="402">
        <v>11.143700000000001</v>
      </c>
      <c r="QP46" s="402">
        <v>-0.44370000000000154</v>
      </c>
      <c r="QQ46" s="402">
        <v>7.5</v>
      </c>
      <c r="QR46" s="402">
        <v>8</v>
      </c>
      <c r="QS46" s="402">
        <v>8</v>
      </c>
      <c r="QT46" s="402">
        <v>-0.5</v>
      </c>
      <c r="QU46" s="402">
        <v>10.3</v>
      </c>
      <c r="QV46" s="402">
        <v>10.752689999999999</v>
      </c>
      <c r="QW46" s="402">
        <v>10.752689999999999</v>
      </c>
      <c r="QX46" s="402">
        <v>-0.4526899999999987</v>
      </c>
      <c r="QY46" s="402">
        <v>6</v>
      </c>
      <c r="QZ46" s="402">
        <v>6.4</v>
      </c>
      <c r="RA46" s="402">
        <v>6.4</v>
      </c>
      <c r="RB46" s="402">
        <v>-0.40000000000000036</v>
      </c>
      <c r="RC46" s="402">
        <v>18</v>
      </c>
      <c r="RD46" s="402">
        <v>16.617789999999999</v>
      </c>
      <c r="RE46" s="402">
        <v>16.617789999999999</v>
      </c>
      <c r="RF46" s="402">
        <v>1.3822100000000006</v>
      </c>
      <c r="RG46" s="402">
        <v>3.6</v>
      </c>
      <c r="RH46" s="402">
        <v>3.6</v>
      </c>
      <c r="RI46" s="402">
        <v>3.6</v>
      </c>
      <c r="RJ46" s="402">
        <v>0</v>
      </c>
      <c r="RK46" s="402">
        <v>5.8</v>
      </c>
      <c r="RL46" s="402">
        <v>6</v>
      </c>
      <c r="RM46" s="402">
        <v>6</v>
      </c>
      <c r="RN46" s="402">
        <v>-0.20000000000000018</v>
      </c>
      <c r="RO46" s="402">
        <v>3</v>
      </c>
      <c r="RP46" s="402">
        <v>3.3</v>
      </c>
      <c r="RQ46" s="402">
        <v>3.3</v>
      </c>
      <c r="RR46" s="402">
        <v>-0.29999999999999982</v>
      </c>
      <c r="RS46" s="402">
        <v>1</v>
      </c>
      <c r="RT46" s="402">
        <v>1.5</v>
      </c>
      <c r="RU46" s="402">
        <v>1.5</v>
      </c>
      <c r="RV46" s="402">
        <v>-0.5</v>
      </c>
      <c r="RW46" s="402">
        <v>4.7</v>
      </c>
      <c r="RX46" s="402">
        <v>5.6</v>
      </c>
      <c r="RY46" s="402">
        <v>5.6</v>
      </c>
      <c r="RZ46" s="402">
        <v>-0.89999999999999947</v>
      </c>
      <c r="SA46" s="402">
        <v>3.4</v>
      </c>
      <c r="SB46" s="402">
        <v>5</v>
      </c>
      <c r="SC46" s="402">
        <v>5</v>
      </c>
      <c r="SD46" s="402">
        <v>-1.6</v>
      </c>
      <c r="SE46" s="402">
        <v>4.8</v>
      </c>
      <c r="SF46" s="402">
        <v>5.5</v>
      </c>
      <c r="SG46" s="402">
        <v>5.5</v>
      </c>
      <c r="SH46" s="402">
        <v>-0.70000000000000018</v>
      </c>
      <c r="SI46" s="402">
        <v>5.2</v>
      </c>
      <c r="SJ46" s="402">
        <v>5.7</v>
      </c>
      <c r="SK46" s="402">
        <v>5.7</v>
      </c>
      <c r="SL46" s="402">
        <v>-0.5</v>
      </c>
      <c r="SM46" s="402">
        <v>3.4</v>
      </c>
      <c r="SN46" s="402">
        <v>3.5</v>
      </c>
      <c r="SO46" s="402">
        <v>3.5</v>
      </c>
      <c r="SP46" s="402">
        <v>-0.10000000000000009</v>
      </c>
      <c r="SQ46" s="402">
        <v>2.5</v>
      </c>
      <c r="SR46" s="402">
        <v>2.5</v>
      </c>
      <c r="SS46" s="402">
        <v>2.5</v>
      </c>
      <c r="ST46" s="402">
        <v>0</v>
      </c>
      <c r="SU46" s="402">
        <v>9.1</v>
      </c>
      <c r="SV46" s="402">
        <v>10</v>
      </c>
      <c r="SW46" s="402">
        <v>10</v>
      </c>
      <c r="SX46" s="402">
        <v>-0.90000000000000036</v>
      </c>
      <c r="SY46" s="402">
        <v>19.7</v>
      </c>
      <c r="SZ46" s="402">
        <v>12.218959999999999</v>
      </c>
      <c r="TA46" s="402">
        <v>12.218959999999999</v>
      </c>
      <c r="TB46" s="402">
        <v>7.4810400000000001</v>
      </c>
      <c r="TC46" s="402">
        <v>16.899999999999999</v>
      </c>
      <c r="TD46" s="402">
        <v>16.813289999999999</v>
      </c>
      <c r="TE46" s="402">
        <v>16.813289999999999</v>
      </c>
      <c r="TF46" s="402">
        <v>8.6710000000000065E-2</v>
      </c>
      <c r="TG46" s="402">
        <v>20.7</v>
      </c>
      <c r="TH46" s="402">
        <v>19.550339999999998</v>
      </c>
      <c r="TI46" s="402">
        <v>19.550339999999998</v>
      </c>
      <c r="TJ46" s="402">
        <v>1.1496600000000008</v>
      </c>
      <c r="TK46" s="402">
        <v>40.9</v>
      </c>
      <c r="TL46" s="402">
        <v>37.57996</v>
      </c>
      <c r="TM46" s="402">
        <v>37.57996</v>
      </c>
      <c r="TN46" s="402">
        <v>3.3200399999999988</v>
      </c>
      <c r="TO46" s="402">
        <v>7.6</v>
      </c>
      <c r="TP46" s="402">
        <v>0</v>
      </c>
      <c r="TQ46" s="402">
        <v>7.6142599999999998</v>
      </c>
      <c r="TR46" s="402">
        <v>-1.4260000000000161E-2</v>
      </c>
      <c r="TS46" s="402">
        <v>7</v>
      </c>
      <c r="TT46" s="402">
        <v>8.33</v>
      </c>
      <c r="TU46" s="402">
        <v>8.33</v>
      </c>
      <c r="TV46" s="402">
        <v>-1.33</v>
      </c>
      <c r="TW46" s="402">
        <v>6.8</v>
      </c>
      <c r="TX46" s="402">
        <v>9.6</v>
      </c>
      <c r="TY46" s="402">
        <v>9.6</v>
      </c>
      <c r="TZ46" s="402">
        <v>-2.8</v>
      </c>
      <c r="UA46" s="402">
        <v>13.4</v>
      </c>
      <c r="UB46" s="402">
        <v>10.752689999999999</v>
      </c>
      <c r="UC46" s="402">
        <v>10.752689999999999</v>
      </c>
      <c r="UD46" s="402">
        <v>2.6473100000000009</v>
      </c>
      <c r="UE46" s="402">
        <v>15.7</v>
      </c>
      <c r="UF46" s="402">
        <v>15.640269999999999</v>
      </c>
      <c r="UG46" s="402">
        <v>15.640269999999999</v>
      </c>
      <c r="UH46" s="402">
        <v>5.9730000000000061E-2</v>
      </c>
      <c r="UI46" s="402">
        <v>4</v>
      </c>
      <c r="UJ46" s="402">
        <v>7</v>
      </c>
      <c r="UK46" s="402">
        <v>7</v>
      </c>
      <c r="UL46" s="402">
        <v>-3</v>
      </c>
      <c r="UM46" s="402">
        <v>9.1999999999999993</v>
      </c>
      <c r="UN46" s="402">
        <v>9</v>
      </c>
      <c r="UO46" s="402">
        <v>9</v>
      </c>
      <c r="UP46" s="402">
        <v>0.19999999999999929</v>
      </c>
      <c r="UQ46" s="402">
        <v>0.4</v>
      </c>
      <c r="UR46" s="402">
        <v>0.54</v>
      </c>
      <c r="US46" s="402">
        <v>0.54</v>
      </c>
      <c r="UT46" s="402">
        <v>-0.14000000000000001</v>
      </c>
      <c r="UU46" s="402">
        <v>0.1</v>
      </c>
      <c r="UV46" s="402">
        <v>1.05</v>
      </c>
      <c r="UW46" s="402">
        <v>1.05</v>
      </c>
      <c r="UX46" s="402">
        <v>-0.95000000000000007</v>
      </c>
      <c r="UY46" s="402">
        <v>0.5</v>
      </c>
      <c r="UZ46" s="402">
        <v>0.03</v>
      </c>
      <c r="VA46" s="402">
        <v>0.03</v>
      </c>
      <c r="VB46" s="402">
        <v>0.47</v>
      </c>
      <c r="VC46" s="402">
        <v>0.5</v>
      </c>
      <c r="VD46" s="402">
        <v>1.9E-2</v>
      </c>
      <c r="VE46" s="402">
        <v>1.9E-2</v>
      </c>
      <c r="VF46" s="402">
        <v>0.48099999999999998</v>
      </c>
      <c r="VG46" s="402">
        <v>0</v>
      </c>
      <c r="VH46" s="402">
        <v>0.378</v>
      </c>
      <c r="VI46" s="402">
        <v>0.378</v>
      </c>
      <c r="VJ46" s="402">
        <v>-0.378</v>
      </c>
      <c r="VK46" s="402">
        <v>0.1</v>
      </c>
      <c r="VL46" s="402">
        <v>5.8000000000000003E-2</v>
      </c>
      <c r="VM46" s="402">
        <v>5.8000000000000003E-2</v>
      </c>
      <c r="VN46" s="402">
        <v>4.2000000000000003E-2</v>
      </c>
      <c r="VO46" s="402">
        <v>0.1</v>
      </c>
      <c r="VP46" s="402">
        <v>0.16400000000000001</v>
      </c>
      <c r="VQ46" s="402">
        <v>0.16400000000000001</v>
      </c>
      <c r="VR46" s="402">
        <v>-6.4000000000000001E-2</v>
      </c>
      <c r="VS46" s="402">
        <v>0.1</v>
      </c>
      <c r="VT46" s="402">
        <v>0.11</v>
      </c>
      <c r="VU46" s="402">
        <v>0.11</v>
      </c>
      <c r="VV46" s="402">
        <v>-9.999999999999995E-3</v>
      </c>
      <c r="VW46" s="402">
        <v>18.2</v>
      </c>
      <c r="VX46" s="402">
        <v>17.309999999999999</v>
      </c>
      <c r="VY46" s="402">
        <v>17.309999999999999</v>
      </c>
      <c r="VZ46" s="402">
        <v>0.89000000000000057</v>
      </c>
      <c r="WA46" s="402">
        <v>68.900000000000006</v>
      </c>
      <c r="WB46" s="402">
        <v>62.47</v>
      </c>
      <c r="WC46" s="402">
        <v>57.280999999999999</v>
      </c>
      <c r="WD46" s="402">
        <v>11.619000000000007</v>
      </c>
      <c r="WE46" s="402">
        <v>15.7</v>
      </c>
      <c r="WF46" s="402"/>
      <c r="WG46" s="402">
        <v>6.4020000000000001</v>
      </c>
      <c r="WH46" s="402">
        <v>9.2979999999999983</v>
      </c>
      <c r="WI46" s="402">
        <v>17.100000000000001</v>
      </c>
      <c r="WJ46" s="402"/>
      <c r="WK46" s="402">
        <v>7.7649999999999997</v>
      </c>
      <c r="WL46" s="402">
        <v>9.3350000000000009</v>
      </c>
      <c r="WM46" s="402">
        <v>30.1</v>
      </c>
      <c r="WN46" s="402">
        <v>27.582000000000001</v>
      </c>
      <c r="WO46" s="402">
        <v>27.582000000000001</v>
      </c>
      <c r="WP46" s="402">
        <v>2.5180000000000007</v>
      </c>
      <c r="WQ46" s="402">
        <v>59.9</v>
      </c>
      <c r="WR46" s="402"/>
      <c r="WS46" s="402">
        <v>64.926000000000002</v>
      </c>
      <c r="WT46" s="402">
        <v>-5.0260000000000034</v>
      </c>
      <c r="XB46" s="406">
        <v>0.72916666666666663</v>
      </c>
      <c r="XC46" s="402">
        <v>7158.3529999999992</v>
      </c>
      <c r="XD46" s="402">
        <v>7181.8858499999988</v>
      </c>
      <c r="XE46" s="402">
        <v>-23.532849999999598</v>
      </c>
      <c r="XF46" s="402">
        <v>7158.3530000000001</v>
      </c>
      <c r="XG46" s="402">
        <v>7181.8858499999988</v>
      </c>
      <c r="XH46" s="402">
        <v>-23.532849999998689</v>
      </c>
      <c r="XI46" s="379">
        <f t="shared" si="0"/>
        <v>0.72916666666666663</v>
      </c>
    </row>
    <row r="47" spans="2:633" ht="15" customHeight="1" x14ac:dyDescent="0.2">
      <c r="B47" s="71">
        <v>0.75</v>
      </c>
      <c r="C47" s="402">
        <v>602</v>
      </c>
      <c r="D47" s="402">
        <v>606.06573000000003</v>
      </c>
      <c r="E47" s="402">
        <v>606.06573000000003</v>
      </c>
      <c r="F47" s="402">
        <v>-4.0657300000000305</v>
      </c>
      <c r="G47" s="402">
        <v>203.7</v>
      </c>
      <c r="H47" s="402">
        <v>193.12809999999999</v>
      </c>
      <c r="I47" s="402">
        <v>193.12809999999999</v>
      </c>
      <c r="J47" s="402">
        <v>10.571899999999999</v>
      </c>
      <c r="K47" s="402"/>
      <c r="L47" s="402"/>
      <c r="M47" s="402"/>
      <c r="N47" s="402">
        <v>0</v>
      </c>
      <c r="O47" s="402">
        <v>90.2</v>
      </c>
      <c r="P47" s="402">
        <v>141.22004000000001</v>
      </c>
      <c r="Q47" s="402">
        <v>125.81279000000001</v>
      </c>
      <c r="R47" s="402">
        <v>-35.612790000000004</v>
      </c>
      <c r="S47" s="402">
        <v>72.599999999999994</v>
      </c>
      <c r="T47" s="402">
        <v>76.263329999999996</v>
      </c>
      <c r="U47" s="402">
        <v>74.149590000000003</v>
      </c>
      <c r="V47" s="402">
        <v>-1.5495900000000091</v>
      </c>
      <c r="W47" s="402">
        <v>66.3</v>
      </c>
      <c r="X47" s="402">
        <v>65.984009999999998</v>
      </c>
      <c r="Y47" s="402">
        <v>65.984009999999998</v>
      </c>
      <c r="Z47" s="402">
        <v>0.31598999999999933</v>
      </c>
      <c r="AA47" s="402">
        <v>66.099999999999994</v>
      </c>
      <c r="AB47" s="402">
        <v>67.593350000000001</v>
      </c>
      <c r="AC47" s="402">
        <v>67.593350000000001</v>
      </c>
      <c r="AD47" s="402">
        <v>-1.4933500000000066</v>
      </c>
      <c r="AE47" s="402">
        <v>27.3</v>
      </c>
      <c r="AF47" s="402">
        <v>27.49391</v>
      </c>
      <c r="AG47" s="402">
        <v>27.49391</v>
      </c>
      <c r="AH47" s="402">
        <v>-0.19390999999999892</v>
      </c>
      <c r="AI47" s="402">
        <v>0.4</v>
      </c>
      <c r="AJ47" s="402">
        <v>0.6</v>
      </c>
      <c r="AK47" s="402">
        <v>0.6</v>
      </c>
      <c r="AL47" s="402">
        <v>-0.19999999999999996</v>
      </c>
      <c r="AM47" s="402"/>
      <c r="AN47" s="402"/>
      <c r="AO47" s="402"/>
      <c r="AP47" s="402">
        <v>0</v>
      </c>
      <c r="AQ47" s="402"/>
      <c r="AR47" s="402"/>
      <c r="AS47" s="402">
        <v>186.89757</v>
      </c>
      <c r="AT47" s="402">
        <v>-186.89757</v>
      </c>
      <c r="AU47" s="402"/>
      <c r="AV47" s="402"/>
      <c r="AW47" s="402"/>
      <c r="AX47" s="402">
        <v>0</v>
      </c>
      <c r="AY47" s="402"/>
      <c r="AZ47" s="402"/>
      <c r="BA47" s="402"/>
      <c r="BB47" s="402">
        <v>0</v>
      </c>
      <c r="BC47" s="402">
        <v>143.30000000000001</v>
      </c>
      <c r="BD47" s="402">
        <v>149.11167</v>
      </c>
      <c r="BE47" s="402">
        <v>158.72166999999999</v>
      </c>
      <c r="BF47" s="402">
        <v>-15.421669999999978</v>
      </c>
      <c r="BG47" s="402">
        <v>145.9</v>
      </c>
      <c r="BH47" s="402">
        <v>149.11167</v>
      </c>
      <c r="BI47" s="402">
        <v>158.72166999999999</v>
      </c>
      <c r="BJ47" s="402">
        <v>-12.821669999999983</v>
      </c>
      <c r="BK47" s="402">
        <v>147.80000000000001</v>
      </c>
      <c r="BL47" s="402">
        <v>149.11167</v>
      </c>
      <c r="BM47" s="402">
        <v>158.72166999999999</v>
      </c>
      <c r="BN47" s="402">
        <v>-10.921669999999978</v>
      </c>
      <c r="BO47" s="402">
        <v>0</v>
      </c>
      <c r="BP47" s="402">
        <v>6</v>
      </c>
      <c r="BQ47" s="402">
        <v>6</v>
      </c>
      <c r="BR47" s="402">
        <v>-6</v>
      </c>
      <c r="BS47" s="402">
        <v>0</v>
      </c>
      <c r="BT47" s="402">
        <v>0</v>
      </c>
      <c r="BU47" s="402">
        <v>0</v>
      </c>
      <c r="BV47" s="402">
        <v>0</v>
      </c>
      <c r="BW47" s="402">
        <v>116.7</v>
      </c>
      <c r="BX47" s="402">
        <v>117.9</v>
      </c>
      <c r="BY47" s="402">
        <v>128</v>
      </c>
      <c r="BZ47" s="402">
        <v>-11.299999999999997</v>
      </c>
      <c r="CA47" s="402">
        <v>73.599999999999994</v>
      </c>
      <c r="CB47" s="402">
        <v>73.019549999999995</v>
      </c>
      <c r="CC47" s="402">
        <v>73.019549999999995</v>
      </c>
      <c r="CD47" s="402">
        <v>0.58044999999999902</v>
      </c>
      <c r="CE47" s="402">
        <v>25</v>
      </c>
      <c r="CF47" s="402">
        <v>16.95936</v>
      </c>
      <c r="CG47" s="402">
        <v>16.95936</v>
      </c>
      <c r="CH47" s="402">
        <v>8.0406399999999998</v>
      </c>
      <c r="CI47" s="402">
        <v>87.75</v>
      </c>
      <c r="CJ47" s="402">
        <v>87.870279999999994</v>
      </c>
      <c r="CK47" s="402">
        <v>47.082909999999998</v>
      </c>
      <c r="CL47" s="402">
        <v>40.667090000000002</v>
      </c>
      <c r="CM47" s="402">
        <v>106.452</v>
      </c>
      <c r="CN47" s="402">
        <v>98</v>
      </c>
      <c r="CO47" s="402">
        <v>98</v>
      </c>
      <c r="CP47" s="402">
        <v>8.4519999999999982</v>
      </c>
      <c r="CQ47" s="402">
        <v>12.285</v>
      </c>
      <c r="CR47" s="402">
        <v>0</v>
      </c>
      <c r="CS47" s="402">
        <v>6.1412500000000003</v>
      </c>
      <c r="CT47" s="402">
        <v>6.1437499999999998</v>
      </c>
      <c r="CU47" s="402">
        <v>7.8</v>
      </c>
      <c r="CV47" s="402">
        <v>3.8533499999999998</v>
      </c>
      <c r="CW47" s="402">
        <v>3.8533499999999998</v>
      </c>
      <c r="CX47" s="402">
        <v>3.94665</v>
      </c>
      <c r="CY47" s="402"/>
      <c r="CZ47" s="402">
        <v>4.1034499999999996</v>
      </c>
      <c r="DA47" s="402">
        <v>4.1034499999999996</v>
      </c>
      <c r="DB47" s="402">
        <v>-4.1034499999999996</v>
      </c>
      <c r="DC47" s="402">
        <v>42.95</v>
      </c>
      <c r="DD47" s="402">
        <v>43.80059</v>
      </c>
      <c r="DE47" s="402">
        <v>43.80059</v>
      </c>
      <c r="DF47" s="402">
        <v>-0.85058999999999685</v>
      </c>
      <c r="DG47" s="402">
        <v>3.2509999999999999</v>
      </c>
      <c r="DH47" s="402">
        <v>3.2822300000000002</v>
      </c>
      <c r="DI47" s="402">
        <v>3.2822300000000002</v>
      </c>
      <c r="DJ47" s="402">
        <v>-3.1230000000000313E-2</v>
      </c>
      <c r="DK47" s="402">
        <v>3.47</v>
      </c>
      <c r="DL47" s="402">
        <v>3.0992700000000002</v>
      </c>
      <c r="DM47" s="402">
        <v>3.0992700000000002</v>
      </c>
      <c r="DN47" s="402">
        <v>0.37073</v>
      </c>
      <c r="DO47" s="402"/>
      <c r="DP47" s="402"/>
      <c r="DQ47" s="402"/>
      <c r="DR47" s="402">
        <v>0</v>
      </c>
      <c r="DS47" s="402"/>
      <c r="DT47" s="402"/>
      <c r="DU47" s="402"/>
      <c r="DV47" s="402">
        <v>0</v>
      </c>
      <c r="DW47" s="402"/>
      <c r="DX47" s="402"/>
      <c r="DY47" s="402"/>
      <c r="DZ47" s="402">
        <v>0</v>
      </c>
      <c r="EA47" s="402"/>
      <c r="EB47" s="402"/>
      <c r="EC47" s="402"/>
      <c r="ED47" s="402">
        <v>0</v>
      </c>
      <c r="EE47" s="402"/>
      <c r="EF47" s="402"/>
      <c r="EG47" s="402"/>
      <c r="EH47" s="402">
        <v>0</v>
      </c>
      <c r="EI47" s="402"/>
      <c r="EJ47" s="402"/>
      <c r="EK47" s="402"/>
      <c r="EL47" s="402">
        <v>0</v>
      </c>
      <c r="EM47" s="402">
        <v>87.5</v>
      </c>
      <c r="EN47" s="402">
        <v>85</v>
      </c>
      <c r="EO47" s="402">
        <v>85</v>
      </c>
      <c r="EP47" s="402">
        <v>2.5</v>
      </c>
      <c r="EQ47" s="402"/>
      <c r="ER47" s="402"/>
      <c r="ES47" s="402"/>
      <c r="ET47" s="402">
        <v>0</v>
      </c>
      <c r="EU47" s="402">
        <v>60.1</v>
      </c>
      <c r="EV47" s="402">
        <v>77.948049999999995</v>
      </c>
      <c r="EW47" s="402">
        <v>55.040590000000002</v>
      </c>
      <c r="EX47" s="402">
        <v>5.0594099999999997</v>
      </c>
      <c r="EY47" s="402">
        <v>227.4</v>
      </c>
      <c r="EZ47" s="402">
        <v>213.97327999999999</v>
      </c>
      <c r="FA47" s="402">
        <v>175.14282</v>
      </c>
      <c r="FB47" s="402">
        <v>52.257180000000005</v>
      </c>
      <c r="FC47" s="402">
        <v>10</v>
      </c>
      <c r="FD47" s="402">
        <v>8</v>
      </c>
      <c r="FE47" s="402">
        <v>8</v>
      </c>
      <c r="FF47" s="402">
        <v>2</v>
      </c>
      <c r="FG47" s="402">
        <v>4.8</v>
      </c>
      <c r="FH47" s="402">
        <v>5.67</v>
      </c>
      <c r="FI47" s="402">
        <v>4.1795900000000001</v>
      </c>
      <c r="FJ47" s="402">
        <v>0.62040999999999968</v>
      </c>
      <c r="FK47" s="402"/>
      <c r="FL47" s="402"/>
      <c r="FM47" s="402">
        <v>88.088409999999996</v>
      </c>
      <c r="FN47" s="402">
        <v>-88.088409999999996</v>
      </c>
      <c r="FO47" s="402">
        <v>0</v>
      </c>
      <c r="FP47" s="402">
        <v>0</v>
      </c>
      <c r="FQ47" s="402">
        <v>0</v>
      </c>
      <c r="FR47" s="402">
        <v>0</v>
      </c>
      <c r="FS47" s="402">
        <v>103</v>
      </c>
      <c r="FT47" s="402">
        <v>110.41591</v>
      </c>
      <c r="FU47" s="402">
        <v>110.41591</v>
      </c>
      <c r="FV47" s="402">
        <v>-7.4159099999999967</v>
      </c>
      <c r="FW47" s="402">
        <v>7.6</v>
      </c>
      <c r="FX47" s="402">
        <v>3.8466300000000002</v>
      </c>
      <c r="FY47" s="402">
        <v>3.8466300000000002</v>
      </c>
      <c r="FZ47" s="402">
        <v>3.7533699999999994</v>
      </c>
      <c r="GA47" s="402"/>
      <c r="GB47" s="402"/>
      <c r="GC47" s="402"/>
      <c r="GD47" s="402">
        <v>0</v>
      </c>
      <c r="GE47" s="402">
        <v>0</v>
      </c>
      <c r="GF47" s="402">
        <v>0</v>
      </c>
      <c r="GG47" s="402">
        <v>21.477250000000002</v>
      </c>
      <c r="GH47" s="402">
        <v>-21.477250000000002</v>
      </c>
      <c r="GI47" s="402">
        <v>89.7</v>
      </c>
      <c r="GJ47" s="402">
        <v>95</v>
      </c>
      <c r="GK47" s="402">
        <v>131.62791000000001</v>
      </c>
      <c r="GL47" s="402">
        <v>-41.927910000000011</v>
      </c>
      <c r="GM47" s="402"/>
      <c r="GN47" s="402"/>
      <c r="GO47" s="402"/>
      <c r="GP47" s="402">
        <v>0</v>
      </c>
      <c r="GQ47" s="402"/>
      <c r="GR47" s="402"/>
      <c r="GS47" s="402"/>
      <c r="GT47" s="402">
        <v>0</v>
      </c>
      <c r="GU47" s="402"/>
      <c r="GV47" s="402"/>
      <c r="GW47" s="402"/>
      <c r="GX47" s="402">
        <v>0</v>
      </c>
      <c r="GY47" s="402"/>
      <c r="GZ47" s="402"/>
      <c r="HA47" s="402"/>
      <c r="HB47" s="402">
        <v>0</v>
      </c>
      <c r="HC47" s="402"/>
      <c r="HD47" s="402"/>
      <c r="HE47" s="402"/>
      <c r="HF47" s="402">
        <v>0</v>
      </c>
      <c r="HG47" s="402">
        <v>170.2</v>
      </c>
      <c r="HH47" s="402">
        <v>178.52956</v>
      </c>
      <c r="HI47" s="402">
        <v>178.52956</v>
      </c>
      <c r="HJ47" s="402">
        <v>-8.329560000000015</v>
      </c>
      <c r="HK47" s="402">
        <v>168.5</v>
      </c>
      <c r="HL47" s="402">
        <v>178.52956</v>
      </c>
      <c r="HM47" s="402">
        <v>178.52956</v>
      </c>
      <c r="HN47" s="402">
        <v>-10.029560000000004</v>
      </c>
      <c r="HO47" s="402">
        <v>188.7</v>
      </c>
      <c r="HP47" s="402">
        <v>178.52956</v>
      </c>
      <c r="HQ47" s="402">
        <v>178.52956</v>
      </c>
      <c r="HR47" s="402">
        <v>10.170439999999985</v>
      </c>
      <c r="HS47" s="402"/>
      <c r="HT47" s="402"/>
      <c r="HU47" s="402"/>
      <c r="HV47" s="402">
        <v>0</v>
      </c>
      <c r="HW47" s="402"/>
      <c r="HX47" s="402"/>
      <c r="HY47" s="402"/>
      <c r="HZ47" s="402">
        <v>0</v>
      </c>
      <c r="IA47" s="402"/>
      <c r="IB47" s="402"/>
      <c r="IC47" s="402"/>
      <c r="ID47" s="402">
        <v>0</v>
      </c>
      <c r="IE47" s="402">
        <v>267.8</v>
      </c>
      <c r="IF47" s="402">
        <v>267.79433</v>
      </c>
      <c r="IG47" s="402">
        <v>267.79433</v>
      </c>
      <c r="IH47" s="402">
        <v>5.6700000000091677E-3</v>
      </c>
      <c r="II47" s="402">
        <v>73.900000000000006</v>
      </c>
      <c r="IJ47" s="402">
        <v>69.971130000000002</v>
      </c>
      <c r="IK47" s="402">
        <v>69.971130000000002</v>
      </c>
      <c r="IL47" s="402">
        <v>3.9288700000000034</v>
      </c>
      <c r="IM47" s="402">
        <v>35.4</v>
      </c>
      <c r="IN47" s="402">
        <v>34.985570000000003</v>
      </c>
      <c r="IO47" s="402">
        <v>34.985570000000003</v>
      </c>
      <c r="IP47" s="402">
        <v>0.41442999999999586</v>
      </c>
      <c r="IQ47" s="402">
        <v>0</v>
      </c>
      <c r="IR47" s="402">
        <v>0</v>
      </c>
      <c r="IS47" s="402">
        <v>0</v>
      </c>
      <c r="IT47" s="402">
        <v>0</v>
      </c>
      <c r="IU47" s="402">
        <v>40</v>
      </c>
      <c r="IV47" s="402">
        <v>71.2</v>
      </c>
      <c r="IW47" s="402">
        <v>71.2</v>
      </c>
      <c r="IX47" s="402">
        <v>-31.200000000000003</v>
      </c>
      <c r="IY47" s="402">
        <v>32.5</v>
      </c>
      <c r="IZ47" s="402">
        <v>60.39</v>
      </c>
      <c r="JA47" s="402">
        <v>60.39</v>
      </c>
      <c r="JB47" s="402">
        <v>-27.89</v>
      </c>
      <c r="JC47" s="402">
        <v>7.2</v>
      </c>
      <c r="JD47" s="402">
        <v>11.78</v>
      </c>
      <c r="JE47" s="402">
        <v>11.78</v>
      </c>
      <c r="JF47" s="402">
        <v>-4.5799999999999992</v>
      </c>
      <c r="JG47" s="402">
        <v>5.8</v>
      </c>
      <c r="JH47" s="402">
        <v>3.37</v>
      </c>
      <c r="JI47" s="402">
        <v>3.37</v>
      </c>
      <c r="JJ47" s="402">
        <v>2.4299999999999997</v>
      </c>
      <c r="JK47" s="402">
        <v>6.8</v>
      </c>
      <c r="JL47" s="402">
        <v>6.8787000000000003</v>
      </c>
      <c r="JM47" s="402">
        <v>6.8787000000000003</v>
      </c>
      <c r="JN47" s="402">
        <v>-7.8700000000000436E-2</v>
      </c>
      <c r="JO47" s="402">
        <v>12.3</v>
      </c>
      <c r="JP47" s="402">
        <v>15.021509999999999</v>
      </c>
      <c r="JQ47" s="402">
        <v>15.021509999999999</v>
      </c>
      <c r="JR47" s="402">
        <v>-2.7215099999999985</v>
      </c>
      <c r="JS47" s="402">
        <v>121.9</v>
      </c>
      <c r="JT47" s="402">
        <v>122.25944</v>
      </c>
      <c r="JU47" s="402">
        <v>87.863600000000005</v>
      </c>
      <c r="JV47" s="402">
        <v>34.0364</v>
      </c>
      <c r="JW47" s="402"/>
      <c r="JX47" s="402"/>
      <c r="JY47" s="402"/>
      <c r="JZ47" s="402">
        <v>0</v>
      </c>
      <c r="KA47" s="402"/>
      <c r="KB47" s="402"/>
      <c r="KC47" s="402"/>
      <c r="KD47" s="402">
        <v>0</v>
      </c>
      <c r="KE47" s="402"/>
      <c r="KF47" s="402"/>
      <c r="KG47" s="402"/>
      <c r="KH47" s="402">
        <v>0</v>
      </c>
      <c r="KI47" s="402"/>
      <c r="KJ47" s="402"/>
      <c r="KK47" s="402"/>
      <c r="KL47" s="402">
        <v>0</v>
      </c>
      <c r="KM47" s="402">
        <v>111.3</v>
      </c>
      <c r="KN47" s="402">
        <v>80.789119999999997</v>
      </c>
      <c r="KO47" s="402">
        <v>85.248710000000003</v>
      </c>
      <c r="KP47" s="402">
        <v>26.051289999999995</v>
      </c>
      <c r="KQ47" s="402"/>
      <c r="KR47" s="402"/>
      <c r="KS47" s="402"/>
      <c r="KT47" s="402">
        <v>0</v>
      </c>
      <c r="KU47" s="402">
        <v>180.7</v>
      </c>
      <c r="KV47" s="402">
        <v>194.44479000000001</v>
      </c>
      <c r="KW47" s="402">
        <v>194.44479000000001</v>
      </c>
      <c r="KX47" s="402">
        <v>-13.744790000000023</v>
      </c>
      <c r="KY47" s="402">
        <v>195.1</v>
      </c>
      <c r="KZ47" s="402">
        <v>194.44479000000001</v>
      </c>
      <c r="LA47" s="402">
        <v>194.44479000000001</v>
      </c>
      <c r="LB47" s="402">
        <v>0.65520999999998253</v>
      </c>
      <c r="LC47" s="402">
        <v>201.9</v>
      </c>
      <c r="LD47" s="402">
        <v>194.44479000000001</v>
      </c>
      <c r="LE47" s="402">
        <v>194.44479000000001</v>
      </c>
      <c r="LF47" s="402">
        <v>7.4552099999999939</v>
      </c>
      <c r="LG47" s="402">
        <v>290.5</v>
      </c>
      <c r="LH47" s="402">
        <v>291.66717999999997</v>
      </c>
      <c r="LI47" s="402">
        <v>291.66717999999997</v>
      </c>
      <c r="LJ47" s="402">
        <v>-1.1671799999999735</v>
      </c>
      <c r="LK47" s="402">
        <v>203.8</v>
      </c>
      <c r="LL47" s="402">
        <v>209.70738</v>
      </c>
      <c r="LM47" s="402">
        <v>209.70738</v>
      </c>
      <c r="LN47" s="402">
        <v>-5.9073799999999892</v>
      </c>
      <c r="LO47" s="402">
        <v>106.2</v>
      </c>
      <c r="LP47" s="402">
        <v>104.85369</v>
      </c>
      <c r="LQ47" s="402">
        <v>104.85369</v>
      </c>
      <c r="LR47" s="402">
        <v>1.3463100000000026</v>
      </c>
      <c r="LS47" s="402">
        <v>217.2</v>
      </c>
      <c r="LT47" s="402">
        <v>112.52853</v>
      </c>
      <c r="LU47" s="402">
        <v>266.20792999999998</v>
      </c>
      <c r="LV47" s="402">
        <v>-49.007929999999988</v>
      </c>
      <c r="LW47" s="402">
        <v>3.3</v>
      </c>
      <c r="LX47" s="402">
        <v>3.2402199999999999</v>
      </c>
      <c r="LY47" s="402">
        <v>3.2402199999999999</v>
      </c>
      <c r="LZ47" s="402">
        <v>5.9779999999999944E-2</v>
      </c>
      <c r="MA47" s="402">
        <v>125.2</v>
      </c>
      <c r="MB47" s="402">
        <v>170</v>
      </c>
      <c r="MC47" s="402">
        <v>185.73103</v>
      </c>
      <c r="MD47" s="402">
        <v>-60.531030000000001</v>
      </c>
      <c r="ME47" s="402">
        <v>125.4</v>
      </c>
      <c r="MF47" s="402">
        <v>170</v>
      </c>
      <c r="MG47" s="402">
        <v>185.73103</v>
      </c>
      <c r="MH47" s="402">
        <v>-60.331029999999998</v>
      </c>
      <c r="MI47" s="402">
        <v>151.9</v>
      </c>
      <c r="MJ47" s="402">
        <v>217.19309000000001</v>
      </c>
      <c r="MK47" s="402">
        <v>185.73103</v>
      </c>
      <c r="ML47" s="402">
        <v>-33.831029999999998</v>
      </c>
      <c r="MM47" s="402">
        <v>136.1</v>
      </c>
      <c r="MN47" s="402">
        <v>189.51328000000001</v>
      </c>
      <c r="MO47" s="402">
        <v>189.51328000000001</v>
      </c>
      <c r="MP47" s="402">
        <v>-53.413280000000015</v>
      </c>
      <c r="MQ47" s="402">
        <v>81.3</v>
      </c>
      <c r="MR47" s="402">
        <v>94.756640000000004</v>
      </c>
      <c r="MS47" s="402">
        <v>94.756640000000004</v>
      </c>
      <c r="MT47" s="402">
        <v>-13.456640000000007</v>
      </c>
      <c r="MU47" s="402"/>
      <c r="MV47" s="402"/>
      <c r="MW47" s="402"/>
      <c r="MX47" s="402">
        <v>0</v>
      </c>
      <c r="MY47" s="402"/>
      <c r="MZ47" s="402"/>
      <c r="NA47" s="402"/>
      <c r="NB47" s="402">
        <v>0</v>
      </c>
      <c r="NC47" s="402"/>
      <c r="ND47" s="402"/>
      <c r="NE47" s="402"/>
      <c r="NF47" s="402">
        <v>0</v>
      </c>
      <c r="NG47" s="402"/>
      <c r="NH47" s="402"/>
      <c r="NI47" s="402"/>
      <c r="NJ47" s="402">
        <v>0</v>
      </c>
      <c r="NK47" s="402"/>
      <c r="NL47" s="402"/>
      <c r="NM47" s="402"/>
      <c r="NN47" s="402">
        <v>0</v>
      </c>
      <c r="NO47" s="402"/>
      <c r="NP47" s="402"/>
      <c r="NQ47" s="402"/>
      <c r="NR47" s="402">
        <v>0</v>
      </c>
      <c r="NS47" s="402"/>
      <c r="NT47" s="402"/>
      <c r="NU47" s="402"/>
      <c r="NV47" s="402">
        <v>0</v>
      </c>
      <c r="NW47" s="402">
        <v>143.19999999999999</v>
      </c>
      <c r="NX47" s="402">
        <v>75.320009999999996</v>
      </c>
      <c r="NY47" s="402">
        <v>20.470829999999999</v>
      </c>
      <c r="NZ47" s="402">
        <v>122.72916999999998</v>
      </c>
      <c r="OA47" s="402">
        <v>17.600000000000001</v>
      </c>
      <c r="OB47" s="402">
        <v>0</v>
      </c>
      <c r="OC47" s="402">
        <v>31.65671</v>
      </c>
      <c r="OD47" s="402">
        <v>-14.056709999999999</v>
      </c>
      <c r="OE47" s="402">
        <v>17.8</v>
      </c>
      <c r="OF47" s="402">
        <v>15.56043</v>
      </c>
      <c r="OG47" s="402">
        <v>15.91408</v>
      </c>
      <c r="OH47" s="402">
        <v>1.8859200000000005</v>
      </c>
      <c r="OI47" s="402">
        <v>55.3</v>
      </c>
      <c r="OJ47" s="402">
        <v>60.427019999999999</v>
      </c>
      <c r="OK47" s="402">
        <v>60.427019999999999</v>
      </c>
      <c r="OL47" s="402">
        <v>-5.1270200000000017</v>
      </c>
      <c r="OM47" s="402">
        <v>6.5</v>
      </c>
      <c r="ON47" s="402">
        <v>6.39</v>
      </c>
      <c r="OO47" s="402">
        <v>6.39</v>
      </c>
      <c r="OP47" s="402">
        <v>0.11000000000000032</v>
      </c>
      <c r="OQ47" s="402">
        <v>362.4</v>
      </c>
      <c r="OR47" s="402">
        <v>383.52825000000001</v>
      </c>
      <c r="OS47" s="402"/>
      <c r="OT47" s="402">
        <v>362.4</v>
      </c>
      <c r="OU47" s="402"/>
      <c r="OV47" s="402"/>
      <c r="OW47" s="402"/>
      <c r="OX47" s="402">
        <v>0</v>
      </c>
      <c r="OY47" s="402"/>
      <c r="OZ47" s="402"/>
      <c r="PA47" s="402"/>
      <c r="PB47" s="402">
        <v>0</v>
      </c>
      <c r="PC47" s="402">
        <v>29</v>
      </c>
      <c r="PD47" s="402">
        <v>30</v>
      </c>
      <c r="PE47" s="402">
        <v>30</v>
      </c>
      <c r="PF47" s="402">
        <v>-1</v>
      </c>
      <c r="PG47" s="402"/>
      <c r="PH47" s="402"/>
      <c r="PI47" s="402"/>
      <c r="PJ47" s="402">
        <v>0</v>
      </c>
      <c r="PK47" s="402">
        <v>16</v>
      </c>
      <c r="PL47" s="402">
        <v>13</v>
      </c>
      <c r="PM47" s="402">
        <v>13</v>
      </c>
      <c r="PN47" s="402">
        <v>3</v>
      </c>
      <c r="PO47" s="402">
        <v>14.6</v>
      </c>
      <c r="PP47" s="402">
        <v>15</v>
      </c>
      <c r="PQ47" s="402">
        <v>15</v>
      </c>
      <c r="PR47" s="402">
        <v>-0.40000000000000036</v>
      </c>
      <c r="PS47" s="402">
        <v>2.9</v>
      </c>
      <c r="PT47" s="402">
        <v>2.7989999999999999</v>
      </c>
      <c r="PU47" s="402">
        <v>2.7989999999999999</v>
      </c>
      <c r="PV47" s="402">
        <v>0.10099999999999998</v>
      </c>
      <c r="PW47" s="402">
        <v>1.5</v>
      </c>
      <c r="PX47" s="402">
        <v>1.4</v>
      </c>
      <c r="PY47" s="402">
        <v>1.4</v>
      </c>
      <c r="PZ47" s="402">
        <v>0.10000000000000009</v>
      </c>
      <c r="QA47" s="402">
        <v>1.1000000000000001</v>
      </c>
      <c r="QB47" s="402">
        <v>1.2</v>
      </c>
      <c r="QC47" s="402">
        <v>1.2</v>
      </c>
      <c r="QD47" s="402">
        <v>-9.9999999999999867E-2</v>
      </c>
      <c r="QE47" s="402">
        <v>2</v>
      </c>
      <c r="QF47" s="402">
        <v>2.2000000000000002</v>
      </c>
      <c r="QG47" s="402">
        <v>2.2000000000000002</v>
      </c>
      <c r="QH47" s="402">
        <v>-0.20000000000000018</v>
      </c>
      <c r="QI47" s="402">
        <v>6.1</v>
      </c>
      <c r="QJ47" s="402">
        <v>7.2</v>
      </c>
      <c r="QK47" s="402">
        <v>7.2</v>
      </c>
      <c r="QL47" s="402">
        <v>-1.1000000000000005</v>
      </c>
      <c r="QM47" s="402">
        <v>11.5</v>
      </c>
      <c r="QN47" s="402">
        <v>11.143700000000001</v>
      </c>
      <c r="QO47" s="402">
        <v>11.143700000000001</v>
      </c>
      <c r="QP47" s="402">
        <v>0.35629999999999917</v>
      </c>
      <c r="QQ47" s="402">
        <v>6.7</v>
      </c>
      <c r="QR47" s="402">
        <v>8</v>
      </c>
      <c r="QS47" s="402">
        <v>8</v>
      </c>
      <c r="QT47" s="402">
        <v>-1.2999999999999998</v>
      </c>
      <c r="QU47" s="402">
        <v>10.4</v>
      </c>
      <c r="QV47" s="402">
        <v>10.752689999999999</v>
      </c>
      <c r="QW47" s="402">
        <v>10.752689999999999</v>
      </c>
      <c r="QX47" s="402">
        <v>-0.35268999999999906</v>
      </c>
      <c r="QY47" s="402">
        <v>6</v>
      </c>
      <c r="QZ47" s="402">
        <v>6.4</v>
      </c>
      <c r="RA47" s="402">
        <v>6.4</v>
      </c>
      <c r="RB47" s="402">
        <v>-0.40000000000000036</v>
      </c>
      <c r="RC47" s="402">
        <v>17.7</v>
      </c>
      <c r="RD47" s="402">
        <v>16.617789999999999</v>
      </c>
      <c r="RE47" s="402">
        <v>16.617789999999999</v>
      </c>
      <c r="RF47" s="402">
        <v>1.0822099999999999</v>
      </c>
      <c r="RG47" s="402">
        <v>3.6</v>
      </c>
      <c r="RH47" s="402">
        <v>3.6</v>
      </c>
      <c r="RI47" s="402">
        <v>3.6</v>
      </c>
      <c r="RJ47" s="402">
        <v>0</v>
      </c>
      <c r="RK47" s="402">
        <v>5.8</v>
      </c>
      <c r="RL47" s="402">
        <v>6</v>
      </c>
      <c r="RM47" s="402">
        <v>6</v>
      </c>
      <c r="RN47" s="402">
        <v>-0.20000000000000018</v>
      </c>
      <c r="RO47" s="402">
        <v>2.9</v>
      </c>
      <c r="RP47" s="402">
        <v>3.3</v>
      </c>
      <c r="RQ47" s="402">
        <v>3.3</v>
      </c>
      <c r="RR47" s="402">
        <v>-0.39999999999999991</v>
      </c>
      <c r="RS47" s="402">
        <v>0.9</v>
      </c>
      <c r="RT47" s="402">
        <v>1.5</v>
      </c>
      <c r="RU47" s="402">
        <v>1.5</v>
      </c>
      <c r="RV47" s="402">
        <v>-0.6</v>
      </c>
      <c r="RW47" s="402">
        <v>4.4000000000000004</v>
      </c>
      <c r="RX47" s="402">
        <v>5.6</v>
      </c>
      <c r="RY47" s="402">
        <v>5.6</v>
      </c>
      <c r="RZ47" s="402">
        <v>-1.1999999999999993</v>
      </c>
      <c r="SA47" s="402">
        <v>3.6</v>
      </c>
      <c r="SB47" s="402">
        <v>5</v>
      </c>
      <c r="SC47" s="402">
        <v>5</v>
      </c>
      <c r="SD47" s="402">
        <v>-1.4</v>
      </c>
      <c r="SE47" s="402">
        <v>5</v>
      </c>
      <c r="SF47" s="402">
        <v>5.5</v>
      </c>
      <c r="SG47" s="402">
        <v>5.5</v>
      </c>
      <c r="SH47" s="402">
        <v>-0.5</v>
      </c>
      <c r="SI47" s="402">
        <v>5.2</v>
      </c>
      <c r="SJ47" s="402">
        <v>5.7</v>
      </c>
      <c r="SK47" s="402">
        <v>5.7</v>
      </c>
      <c r="SL47" s="402">
        <v>-0.5</v>
      </c>
      <c r="SM47" s="402">
        <v>3.4</v>
      </c>
      <c r="SN47" s="402">
        <v>3.5</v>
      </c>
      <c r="SO47" s="402">
        <v>3.5</v>
      </c>
      <c r="SP47" s="402">
        <v>-0.10000000000000009</v>
      </c>
      <c r="SQ47" s="402">
        <v>2.5</v>
      </c>
      <c r="SR47" s="402">
        <v>2.5</v>
      </c>
      <c r="SS47" s="402">
        <v>2.5</v>
      </c>
      <c r="ST47" s="402">
        <v>0</v>
      </c>
      <c r="SU47" s="402">
        <v>9.1</v>
      </c>
      <c r="SV47" s="402">
        <v>10</v>
      </c>
      <c r="SW47" s="402">
        <v>10</v>
      </c>
      <c r="SX47" s="402">
        <v>-0.90000000000000036</v>
      </c>
      <c r="SY47" s="402">
        <v>19.7</v>
      </c>
      <c r="SZ47" s="402">
        <v>12.218959999999999</v>
      </c>
      <c r="TA47" s="402">
        <v>12.218959999999999</v>
      </c>
      <c r="TB47" s="402">
        <v>7.4810400000000001</v>
      </c>
      <c r="TC47" s="402">
        <v>16.899999999999999</v>
      </c>
      <c r="TD47" s="402">
        <v>16.813289999999999</v>
      </c>
      <c r="TE47" s="402">
        <v>16.813289999999999</v>
      </c>
      <c r="TF47" s="402">
        <v>8.6710000000000065E-2</v>
      </c>
      <c r="TG47" s="402">
        <v>21</v>
      </c>
      <c r="TH47" s="402">
        <v>19.550339999999998</v>
      </c>
      <c r="TI47" s="402">
        <v>19.550339999999998</v>
      </c>
      <c r="TJ47" s="402">
        <v>1.4496600000000015</v>
      </c>
      <c r="TK47" s="402">
        <v>40.299999999999997</v>
      </c>
      <c r="TL47" s="402">
        <v>37.57996</v>
      </c>
      <c r="TM47" s="402">
        <v>37.57996</v>
      </c>
      <c r="TN47" s="402">
        <v>2.7200399999999973</v>
      </c>
      <c r="TO47" s="402">
        <v>7.4</v>
      </c>
      <c r="TP47" s="402">
        <v>0</v>
      </c>
      <c r="TQ47" s="402">
        <v>7.3725500000000004</v>
      </c>
      <c r="TR47" s="402">
        <v>2.7449999999999974E-2</v>
      </c>
      <c r="TS47" s="402">
        <v>6.29</v>
      </c>
      <c r="TT47" s="402">
        <v>8.33</v>
      </c>
      <c r="TU47" s="402">
        <v>8.33</v>
      </c>
      <c r="TV47" s="402">
        <v>-2.04</v>
      </c>
      <c r="TW47" s="402">
        <v>7.3</v>
      </c>
      <c r="TX47" s="402">
        <v>9.6</v>
      </c>
      <c r="TY47" s="402">
        <v>9.6</v>
      </c>
      <c r="TZ47" s="402">
        <v>-2.2999999999999998</v>
      </c>
      <c r="UA47" s="402">
        <v>12.8</v>
      </c>
      <c r="UB47" s="402">
        <v>10.752689999999999</v>
      </c>
      <c r="UC47" s="402">
        <v>10.752689999999999</v>
      </c>
      <c r="UD47" s="402">
        <v>2.0473100000000013</v>
      </c>
      <c r="UE47" s="402">
        <v>17.2</v>
      </c>
      <c r="UF47" s="402">
        <v>15.640269999999999</v>
      </c>
      <c r="UG47" s="402">
        <v>15.640269999999999</v>
      </c>
      <c r="UH47" s="402">
        <v>1.5597300000000001</v>
      </c>
      <c r="UI47" s="402">
        <v>4.3</v>
      </c>
      <c r="UJ47" s="402">
        <v>7</v>
      </c>
      <c r="UK47" s="402">
        <v>7</v>
      </c>
      <c r="UL47" s="402">
        <v>-2.7</v>
      </c>
      <c r="UM47" s="402">
        <v>8.8000000000000007</v>
      </c>
      <c r="UN47" s="402">
        <v>9</v>
      </c>
      <c r="UO47" s="402">
        <v>9</v>
      </c>
      <c r="UP47" s="402">
        <v>-0.19999999999999929</v>
      </c>
      <c r="UQ47" s="402">
        <v>0.5</v>
      </c>
      <c r="UR47" s="402">
        <v>0.54</v>
      </c>
      <c r="US47" s="402">
        <v>0.54</v>
      </c>
      <c r="UT47" s="402">
        <v>-4.0000000000000036E-2</v>
      </c>
      <c r="UU47" s="402">
        <v>0.6</v>
      </c>
      <c r="UV47" s="402">
        <v>1.05</v>
      </c>
      <c r="UW47" s="402">
        <v>1.05</v>
      </c>
      <c r="UX47" s="402">
        <v>-0.45000000000000007</v>
      </c>
      <c r="UY47" s="402">
        <v>0</v>
      </c>
      <c r="UZ47" s="402">
        <v>0</v>
      </c>
      <c r="VA47" s="402">
        <v>0</v>
      </c>
      <c r="VB47" s="402">
        <v>0</v>
      </c>
      <c r="VC47" s="402">
        <v>0</v>
      </c>
      <c r="VD47" s="402">
        <v>0</v>
      </c>
      <c r="VE47" s="402">
        <v>0</v>
      </c>
      <c r="VF47" s="402">
        <v>0</v>
      </c>
      <c r="VG47" s="402">
        <v>0</v>
      </c>
      <c r="VH47" s="402">
        <v>0</v>
      </c>
      <c r="VI47" s="402">
        <v>0</v>
      </c>
      <c r="VJ47" s="402">
        <v>0</v>
      </c>
      <c r="VK47" s="402">
        <v>0</v>
      </c>
      <c r="VL47" s="402">
        <v>0</v>
      </c>
      <c r="VM47" s="402">
        <v>0</v>
      </c>
      <c r="VN47" s="402">
        <v>0</v>
      </c>
      <c r="VO47" s="402">
        <v>0</v>
      </c>
      <c r="VP47" s="402">
        <v>0</v>
      </c>
      <c r="VQ47" s="402">
        <v>0</v>
      </c>
      <c r="VR47" s="402">
        <v>0</v>
      </c>
      <c r="VS47" s="402">
        <v>0</v>
      </c>
      <c r="VT47" s="402">
        <v>0.05</v>
      </c>
      <c r="VU47" s="402">
        <v>0.05</v>
      </c>
      <c r="VV47" s="402">
        <v>-0.05</v>
      </c>
      <c r="VW47" s="402">
        <v>17.899999999999999</v>
      </c>
      <c r="VX47" s="402">
        <v>18.155999999999999</v>
      </c>
      <c r="VY47" s="402">
        <v>18.155999999999999</v>
      </c>
      <c r="VZ47" s="402">
        <v>-0.25600000000000023</v>
      </c>
      <c r="WA47" s="402">
        <v>66</v>
      </c>
      <c r="WB47" s="402">
        <v>60.9</v>
      </c>
      <c r="WC47" s="402">
        <v>59.954000000000001</v>
      </c>
      <c r="WD47" s="402">
        <v>6.0459999999999994</v>
      </c>
      <c r="WE47" s="402">
        <v>15</v>
      </c>
      <c r="WF47" s="402"/>
      <c r="WG47" s="402">
        <v>6.1550000000000002</v>
      </c>
      <c r="WH47" s="402">
        <v>8.8449999999999989</v>
      </c>
      <c r="WI47" s="402">
        <v>16</v>
      </c>
      <c r="WJ47" s="402"/>
      <c r="WK47" s="402">
        <v>7.5140000000000002</v>
      </c>
      <c r="WL47" s="402">
        <v>8.4860000000000007</v>
      </c>
      <c r="WM47" s="402">
        <v>29.1</v>
      </c>
      <c r="WN47" s="402">
        <v>26.803000000000001</v>
      </c>
      <c r="WO47" s="402">
        <v>26.803000000000001</v>
      </c>
      <c r="WP47" s="402">
        <v>2.2970000000000006</v>
      </c>
      <c r="WQ47" s="402">
        <v>56.6</v>
      </c>
      <c r="WR47" s="402"/>
      <c r="WS47" s="402">
        <v>60.904000000000003</v>
      </c>
      <c r="WT47" s="402">
        <v>-4.304000000000002</v>
      </c>
      <c r="WV47" s="60"/>
      <c r="XB47" s="408">
        <v>0.75</v>
      </c>
      <c r="XC47" s="402">
        <v>7034.2480000000005</v>
      </c>
      <c r="XD47" s="402">
        <v>7138.3730199999991</v>
      </c>
      <c r="XE47" s="402">
        <v>-104.12501999999859</v>
      </c>
      <c r="XF47" s="402">
        <v>7034.2480000000005</v>
      </c>
      <c r="XG47" s="402">
        <v>7138.3730199999991</v>
      </c>
      <c r="XH47" s="402">
        <v>-104.12501999999859</v>
      </c>
      <c r="XI47" s="379">
        <f t="shared" si="0"/>
        <v>0.75</v>
      </c>
    </row>
    <row r="48" spans="2:633" ht="15" customHeight="1" x14ac:dyDescent="0.2">
      <c r="B48" s="71">
        <v>0.77083333333333337</v>
      </c>
      <c r="C48" s="402">
        <v>599.1</v>
      </c>
      <c r="D48" s="402">
        <v>606.06573000000003</v>
      </c>
      <c r="E48" s="402">
        <v>606.06573000000003</v>
      </c>
      <c r="F48" s="402">
        <v>-6.9657300000000077</v>
      </c>
      <c r="G48" s="402">
        <v>201.3</v>
      </c>
      <c r="H48" s="402">
        <v>193.12809999999999</v>
      </c>
      <c r="I48" s="402">
        <v>193.12809999999999</v>
      </c>
      <c r="J48" s="402">
        <v>8.1719000000000221</v>
      </c>
      <c r="K48" s="402"/>
      <c r="L48" s="402"/>
      <c r="M48" s="402"/>
      <c r="N48" s="402">
        <v>0</v>
      </c>
      <c r="O48" s="402">
        <v>103.8</v>
      </c>
      <c r="P48" s="402">
        <v>110.53104999999999</v>
      </c>
      <c r="Q48" s="402">
        <v>127.90777</v>
      </c>
      <c r="R48" s="402">
        <v>-24.107770000000002</v>
      </c>
      <c r="S48" s="402">
        <v>74.5</v>
      </c>
      <c r="T48" s="402">
        <v>75.471440000000001</v>
      </c>
      <c r="U48" s="402">
        <v>77.67183</v>
      </c>
      <c r="V48" s="402">
        <v>-3.1718299999999999</v>
      </c>
      <c r="W48" s="402">
        <v>65.900000000000006</v>
      </c>
      <c r="X48" s="402">
        <v>65.984009999999998</v>
      </c>
      <c r="Y48" s="402">
        <v>66.683610000000002</v>
      </c>
      <c r="Z48" s="402">
        <v>-0.78360999999999592</v>
      </c>
      <c r="AA48" s="402">
        <v>65.099999999999994</v>
      </c>
      <c r="AB48" s="402">
        <v>67.593350000000001</v>
      </c>
      <c r="AC48" s="402">
        <v>67.593350000000001</v>
      </c>
      <c r="AD48" s="402">
        <v>-2.4933500000000066</v>
      </c>
      <c r="AE48" s="402">
        <v>26.4</v>
      </c>
      <c r="AF48" s="402">
        <v>27.49391</v>
      </c>
      <c r="AG48" s="402">
        <v>27.785409999999999</v>
      </c>
      <c r="AH48" s="402">
        <v>-1.3854100000000003</v>
      </c>
      <c r="AI48" s="402">
        <v>0.4</v>
      </c>
      <c r="AJ48" s="402">
        <v>0.6</v>
      </c>
      <c r="AK48" s="402">
        <v>0.6</v>
      </c>
      <c r="AL48" s="402">
        <v>-0.19999999999999996</v>
      </c>
      <c r="AM48" s="402"/>
      <c r="AN48" s="402"/>
      <c r="AO48" s="402"/>
      <c r="AP48" s="402">
        <v>0</v>
      </c>
      <c r="AQ48" s="402"/>
      <c r="AR48" s="402"/>
      <c r="AS48" s="402">
        <v>186.89757</v>
      </c>
      <c r="AT48" s="402">
        <v>-186.89757</v>
      </c>
      <c r="AU48" s="402"/>
      <c r="AV48" s="402"/>
      <c r="AW48" s="402"/>
      <c r="AX48" s="402">
        <v>0</v>
      </c>
      <c r="AY48" s="402"/>
      <c r="AZ48" s="402"/>
      <c r="BA48" s="402"/>
      <c r="BB48" s="402">
        <v>0</v>
      </c>
      <c r="BC48" s="402">
        <v>143.30000000000001</v>
      </c>
      <c r="BD48" s="402">
        <v>149.11167</v>
      </c>
      <c r="BE48" s="402">
        <v>158.72166999999999</v>
      </c>
      <c r="BF48" s="402">
        <v>-15.421669999999978</v>
      </c>
      <c r="BG48" s="402">
        <v>145.9</v>
      </c>
      <c r="BH48" s="402">
        <v>149.11167</v>
      </c>
      <c r="BI48" s="402">
        <v>158.72166999999999</v>
      </c>
      <c r="BJ48" s="402">
        <v>-12.821669999999983</v>
      </c>
      <c r="BK48" s="402">
        <v>147.9</v>
      </c>
      <c r="BL48" s="402">
        <v>149.11167</v>
      </c>
      <c r="BM48" s="402">
        <v>158.72166999999999</v>
      </c>
      <c r="BN48" s="402">
        <v>-10.821669999999983</v>
      </c>
      <c r="BO48" s="402">
        <v>0</v>
      </c>
      <c r="BP48" s="402">
        <v>0</v>
      </c>
      <c r="BQ48" s="402">
        <v>0</v>
      </c>
      <c r="BR48" s="402">
        <v>0</v>
      </c>
      <c r="BS48" s="402">
        <v>0</v>
      </c>
      <c r="BT48" s="402">
        <v>0</v>
      </c>
      <c r="BU48" s="402">
        <v>0</v>
      </c>
      <c r="BV48" s="402">
        <v>0</v>
      </c>
      <c r="BW48" s="402">
        <v>116.9</v>
      </c>
      <c r="BX48" s="402">
        <v>114.5</v>
      </c>
      <c r="BY48" s="402">
        <v>126</v>
      </c>
      <c r="BZ48" s="402">
        <v>-9.0999999999999943</v>
      </c>
      <c r="CA48" s="402">
        <v>72.599999999999994</v>
      </c>
      <c r="CB48" s="402">
        <v>73.019549999999995</v>
      </c>
      <c r="CC48" s="402">
        <v>73.019549999999995</v>
      </c>
      <c r="CD48" s="402">
        <v>-0.41955000000000098</v>
      </c>
      <c r="CE48" s="402">
        <v>29</v>
      </c>
      <c r="CF48" s="402">
        <v>16.95936</v>
      </c>
      <c r="CG48" s="402">
        <v>16.95936</v>
      </c>
      <c r="CH48" s="402">
        <v>12.04064</v>
      </c>
      <c r="CI48" s="402">
        <v>84.307000000000002</v>
      </c>
      <c r="CJ48" s="402">
        <v>87.870279999999994</v>
      </c>
      <c r="CK48" s="402">
        <v>67.961920000000006</v>
      </c>
      <c r="CL48" s="402">
        <v>16.345079999999996</v>
      </c>
      <c r="CM48" s="402">
        <v>104.71</v>
      </c>
      <c r="CN48" s="402">
        <v>98</v>
      </c>
      <c r="CO48" s="402">
        <v>98</v>
      </c>
      <c r="CP48" s="402">
        <v>6.7099999999999937</v>
      </c>
      <c r="CQ48" s="402">
        <v>11.784000000000001</v>
      </c>
      <c r="CR48" s="402">
        <v>16.025929999999999</v>
      </c>
      <c r="CS48" s="402">
        <v>17.501080000000002</v>
      </c>
      <c r="CT48" s="402">
        <v>-5.717080000000001</v>
      </c>
      <c r="CU48" s="402">
        <v>7.8</v>
      </c>
      <c r="CV48" s="402">
        <v>3.8533499999999998</v>
      </c>
      <c r="CW48" s="402">
        <v>3.8533499999999998</v>
      </c>
      <c r="CX48" s="402">
        <v>3.94665</v>
      </c>
      <c r="CY48" s="402"/>
      <c r="CZ48" s="402">
        <v>4.1034499999999996</v>
      </c>
      <c r="DA48" s="402">
        <v>4.1034499999999996</v>
      </c>
      <c r="DB48" s="402">
        <v>-4.1034499999999996</v>
      </c>
      <c r="DC48" s="402">
        <v>43.03</v>
      </c>
      <c r="DD48" s="402">
        <v>43.80059</v>
      </c>
      <c r="DE48" s="402">
        <v>43.80059</v>
      </c>
      <c r="DF48" s="402">
        <v>-0.77058999999999855</v>
      </c>
      <c r="DG48" s="402">
        <v>3.25</v>
      </c>
      <c r="DH48" s="402">
        <v>3.2822300000000002</v>
      </c>
      <c r="DI48" s="402">
        <v>3.2822300000000002</v>
      </c>
      <c r="DJ48" s="402">
        <v>-3.2230000000000203E-2</v>
      </c>
      <c r="DK48" s="402">
        <v>3.4740000000000002</v>
      </c>
      <c r="DL48" s="402">
        <v>3.0992700000000002</v>
      </c>
      <c r="DM48" s="402">
        <v>3.0992700000000002</v>
      </c>
      <c r="DN48" s="402">
        <v>0.37473000000000001</v>
      </c>
      <c r="DO48" s="402"/>
      <c r="DP48" s="402"/>
      <c r="DQ48" s="402"/>
      <c r="DR48" s="402">
        <v>0</v>
      </c>
      <c r="DS48" s="402"/>
      <c r="DT48" s="402"/>
      <c r="DU48" s="402"/>
      <c r="DV48" s="402">
        <v>0</v>
      </c>
      <c r="DW48" s="402"/>
      <c r="DX48" s="402"/>
      <c r="DY48" s="402"/>
      <c r="DZ48" s="402">
        <v>0</v>
      </c>
      <c r="EA48" s="402"/>
      <c r="EB48" s="402"/>
      <c r="EC48" s="402"/>
      <c r="ED48" s="402">
        <v>0</v>
      </c>
      <c r="EE48" s="402"/>
      <c r="EF48" s="402"/>
      <c r="EG48" s="402"/>
      <c r="EH48" s="402">
        <v>0</v>
      </c>
      <c r="EI48" s="402"/>
      <c r="EJ48" s="402"/>
      <c r="EK48" s="402"/>
      <c r="EL48" s="402">
        <v>0</v>
      </c>
      <c r="EM48" s="402">
        <v>88.3</v>
      </c>
      <c r="EN48" s="402">
        <v>85</v>
      </c>
      <c r="EO48" s="402">
        <v>85</v>
      </c>
      <c r="EP48" s="402">
        <v>3.2999999999999972</v>
      </c>
      <c r="EQ48" s="402"/>
      <c r="ER48" s="402"/>
      <c r="ES48" s="402"/>
      <c r="ET48" s="402">
        <v>0</v>
      </c>
      <c r="EU48" s="402">
        <v>59.8</v>
      </c>
      <c r="EV48" s="402">
        <v>77.948049999999995</v>
      </c>
      <c r="EW48" s="402">
        <v>77.948049999999995</v>
      </c>
      <c r="EX48" s="402">
        <v>-18.148049999999998</v>
      </c>
      <c r="EY48" s="402">
        <v>225.6</v>
      </c>
      <c r="EZ48" s="402">
        <v>238.12715</v>
      </c>
      <c r="FA48" s="402">
        <v>193.83840000000001</v>
      </c>
      <c r="FB48" s="402">
        <v>31.761599999999987</v>
      </c>
      <c r="FC48" s="402">
        <v>10</v>
      </c>
      <c r="FD48" s="402">
        <v>8</v>
      </c>
      <c r="FE48" s="402">
        <v>8</v>
      </c>
      <c r="FF48" s="402">
        <v>2</v>
      </c>
      <c r="FG48" s="402">
        <v>4.8</v>
      </c>
      <c r="FH48" s="402">
        <v>5.67</v>
      </c>
      <c r="FI48" s="402">
        <v>5.67</v>
      </c>
      <c r="FJ48" s="402">
        <v>-0.87000000000000011</v>
      </c>
      <c r="FK48" s="402"/>
      <c r="FL48" s="402"/>
      <c r="FM48" s="402">
        <v>88.088409999999996</v>
      </c>
      <c r="FN48" s="402">
        <v>-88.088409999999996</v>
      </c>
      <c r="FO48" s="402">
        <v>0</v>
      </c>
      <c r="FP48" s="402">
        <v>0</v>
      </c>
      <c r="FQ48" s="402">
        <v>0</v>
      </c>
      <c r="FR48" s="402">
        <v>0</v>
      </c>
      <c r="FS48" s="402">
        <v>100.7</v>
      </c>
      <c r="FT48" s="402">
        <v>110.41591</v>
      </c>
      <c r="FU48" s="402">
        <v>110.41591</v>
      </c>
      <c r="FV48" s="402">
        <v>-9.7159099999999938</v>
      </c>
      <c r="FW48" s="402">
        <v>7</v>
      </c>
      <c r="FX48" s="402">
        <v>3.8466300000000002</v>
      </c>
      <c r="FY48" s="402">
        <v>3.8466300000000002</v>
      </c>
      <c r="FZ48" s="402">
        <v>3.1533699999999998</v>
      </c>
      <c r="GA48" s="402"/>
      <c r="GB48" s="402"/>
      <c r="GC48" s="402"/>
      <c r="GD48" s="402">
        <v>0</v>
      </c>
      <c r="GE48" s="402">
        <v>0</v>
      </c>
      <c r="GF48" s="402">
        <v>0</v>
      </c>
      <c r="GG48" s="402">
        <v>21.477250000000002</v>
      </c>
      <c r="GH48" s="402">
        <v>-21.477250000000002</v>
      </c>
      <c r="GI48" s="402">
        <v>88.2</v>
      </c>
      <c r="GJ48" s="402">
        <v>95</v>
      </c>
      <c r="GK48" s="402">
        <v>133.61748</v>
      </c>
      <c r="GL48" s="402">
        <v>-45.417479999999998</v>
      </c>
      <c r="GM48" s="402"/>
      <c r="GN48" s="402"/>
      <c r="GO48" s="402"/>
      <c r="GP48" s="402">
        <v>0</v>
      </c>
      <c r="GQ48" s="402"/>
      <c r="GR48" s="402"/>
      <c r="GS48" s="402"/>
      <c r="GT48" s="402">
        <v>0</v>
      </c>
      <c r="GU48" s="402"/>
      <c r="GV48" s="402"/>
      <c r="GW48" s="402"/>
      <c r="GX48" s="402">
        <v>0</v>
      </c>
      <c r="GY48" s="402"/>
      <c r="GZ48" s="402"/>
      <c r="HA48" s="402"/>
      <c r="HB48" s="402">
        <v>0</v>
      </c>
      <c r="HC48" s="402"/>
      <c r="HD48" s="402"/>
      <c r="HE48" s="402"/>
      <c r="HF48" s="402">
        <v>0</v>
      </c>
      <c r="HG48" s="402">
        <v>170.8</v>
      </c>
      <c r="HH48" s="402">
        <v>178.52956</v>
      </c>
      <c r="HI48" s="402">
        <v>178.52956</v>
      </c>
      <c r="HJ48" s="402">
        <v>-7.7295599999999922</v>
      </c>
      <c r="HK48" s="402">
        <v>169.4</v>
      </c>
      <c r="HL48" s="402">
        <v>178.52956</v>
      </c>
      <c r="HM48" s="402">
        <v>178.52956</v>
      </c>
      <c r="HN48" s="402">
        <v>-9.1295599999999979</v>
      </c>
      <c r="HO48" s="402">
        <v>189.1</v>
      </c>
      <c r="HP48" s="402">
        <v>178.52956</v>
      </c>
      <c r="HQ48" s="402">
        <v>178.52956</v>
      </c>
      <c r="HR48" s="402">
        <v>10.570439999999991</v>
      </c>
      <c r="HS48" s="402"/>
      <c r="HT48" s="402"/>
      <c r="HU48" s="402"/>
      <c r="HV48" s="402">
        <v>0</v>
      </c>
      <c r="HW48" s="402"/>
      <c r="HX48" s="402"/>
      <c r="HY48" s="402"/>
      <c r="HZ48" s="402">
        <v>0</v>
      </c>
      <c r="IA48" s="402"/>
      <c r="IB48" s="402"/>
      <c r="IC48" s="402"/>
      <c r="ID48" s="402">
        <v>0</v>
      </c>
      <c r="IE48" s="402">
        <v>268.10000000000002</v>
      </c>
      <c r="IF48" s="402">
        <v>267.79433</v>
      </c>
      <c r="IG48" s="402">
        <v>267.79433</v>
      </c>
      <c r="IH48" s="402">
        <v>0.30567000000002054</v>
      </c>
      <c r="II48" s="402">
        <v>74.099999999999994</v>
      </c>
      <c r="IJ48" s="402">
        <v>69.971130000000002</v>
      </c>
      <c r="IK48" s="402">
        <v>69.971130000000002</v>
      </c>
      <c r="IL48" s="402">
        <v>4.128869999999992</v>
      </c>
      <c r="IM48" s="402">
        <v>35.700000000000003</v>
      </c>
      <c r="IN48" s="402">
        <v>34.985570000000003</v>
      </c>
      <c r="IO48" s="402">
        <v>34.985570000000003</v>
      </c>
      <c r="IP48" s="402">
        <v>0.71443000000000012</v>
      </c>
      <c r="IQ48" s="402">
        <v>0</v>
      </c>
      <c r="IR48" s="402">
        <v>0</v>
      </c>
      <c r="IS48" s="402">
        <v>0</v>
      </c>
      <c r="IT48" s="402">
        <v>0</v>
      </c>
      <c r="IU48" s="402">
        <v>32.4</v>
      </c>
      <c r="IV48" s="402">
        <v>71.430000000000007</v>
      </c>
      <c r="IW48" s="402">
        <v>71.430000000000007</v>
      </c>
      <c r="IX48" s="402">
        <v>-39.030000000000008</v>
      </c>
      <c r="IY48" s="402">
        <v>31.6</v>
      </c>
      <c r="IZ48" s="402">
        <v>60.65</v>
      </c>
      <c r="JA48" s="402">
        <v>60.65</v>
      </c>
      <c r="JB48" s="402">
        <v>-29.049999999999997</v>
      </c>
      <c r="JC48" s="402">
        <v>6.4</v>
      </c>
      <c r="JD48" s="402">
        <v>11.81</v>
      </c>
      <c r="JE48" s="402">
        <v>11.81</v>
      </c>
      <c r="JF48" s="402">
        <v>-5.41</v>
      </c>
      <c r="JG48" s="402">
        <v>4.5</v>
      </c>
      <c r="JH48" s="402">
        <v>3.37</v>
      </c>
      <c r="JI48" s="402">
        <v>3.37</v>
      </c>
      <c r="JJ48" s="402">
        <v>1.1299999999999999</v>
      </c>
      <c r="JK48" s="402">
        <v>6.8</v>
      </c>
      <c r="JL48" s="402">
        <v>6.8787000000000003</v>
      </c>
      <c r="JM48" s="402">
        <v>6.8787000000000003</v>
      </c>
      <c r="JN48" s="402">
        <v>-7.8700000000000436E-2</v>
      </c>
      <c r="JO48" s="402">
        <v>13.6</v>
      </c>
      <c r="JP48" s="402">
        <v>15.021509999999999</v>
      </c>
      <c r="JQ48" s="402">
        <v>15.021509999999999</v>
      </c>
      <c r="JR48" s="402">
        <v>-1.4215099999999996</v>
      </c>
      <c r="JS48" s="402">
        <v>121.7</v>
      </c>
      <c r="JT48" s="402">
        <v>126.65854</v>
      </c>
      <c r="JU48" s="402">
        <v>88.294979999999995</v>
      </c>
      <c r="JV48" s="402">
        <v>33.405020000000007</v>
      </c>
      <c r="JW48" s="402"/>
      <c r="JX48" s="402"/>
      <c r="JY48" s="402"/>
      <c r="JZ48" s="402">
        <v>0</v>
      </c>
      <c r="KA48" s="402"/>
      <c r="KB48" s="402"/>
      <c r="KC48" s="402"/>
      <c r="KD48" s="402">
        <v>0</v>
      </c>
      <c r="KE48" s="402"/>
      <c r="KF48" s="402"/>
      <c r="KG48" s="402"/>
      <c r="KH48" s="402">
        <v>0</v>
      </c>
      <c r="KI48" s="402"/>
      <c r="KJ48" s="402"/>
      <c r="KK48" s="402"/>
      <c r="KL48" s="402">
        <v>0</v>
      </c>
      <c r="KM48" s="402">
        <v>109.8</v>
      </c>
      <c r="KN48" s="402">
        <v>82.324219999999997</v>
      </c>
      <c r="KO48" s="402">
        <v>88.658469999999994</v>
      </c>
      <c r="KP48" s="402">
        <v>21.141530000000003</v>
      </c>
      <c r="KQ48" s="402"/>
      <c r="KR48" s="402"/>
      <c r="KS48" s="402"/>
      <c r="KT48" s="402">
        <v>0</v>
      </c>
      <c r="KU48" s="402">
        <v>181.3</v>
      </c>
      <c r="KV48" s="402">
        <v>194.44479000000001</v>
      </c>
      <c r="KW48" s="402">
        <v>194.44479000000001</v>
      </c>
      <c r="KX48" s="402">
        <v>-13.14479</v>
      </c>
      <c r="KY48" s="402">
        <v>195.1</v>
      </c>
      <c r="KZ48" s="402">
        <v>194.44479000000001</v>
      </c>
      <c r="LA48" s="402">
        <v>194.44479000000001</v>
      </c>
      <c r="LB48" s="402">
        <v>0.65520999999998253</v>
      </c>
      <c r="LC48" s="402">
        <v>201.9</v>
      </c>
      <c r="LD48" s="402">
        <v>194.44479000000001</v>
      </c>
      <c r="LE48" s="402">
        <v>194.44479000000001</v>
      </c>
      <c r="LF48" s="402">
        <v>7.4552099999999939</v>
      </c>
      <c r="LG48" s="402">
        <v>291.10000000000002</v>
      </c>
      <c r="LH48" s="402">
        <v>291.66717999999997</v>
      </c>
      <c r="LI48" s="402">
        <v>291.66717999999997</v>
      </c>
      <c r="LJ48" s="402">
        <v>-0.56717999999995072</v>
      </c>
      <c r="LK48" s="402">
        <v>205.4</v>
      </c>
      <c r="LL48" s="402">
        <v>209.70738</v>
      </c>
      <c r="LM48" s="402">
        <v>209.70738</v>
      </c>
      <c r="LN48" s="402">
        <v>-4.3073799999999949</v>
      </c>
      <c r="LO48" s="402">
        <v>106.4</v>
      </c>
      <c r="LP48" s="402">
        <v>104.85369</v>
      </c>
      <c r="LQ48" s="402">
        <v>104.85369</v>
      </c>
      <c r="LR48" s="402">
        <v>1.5463100000000054</v>
      </c>
      <c r="LS48" s="402">
        <v>294.39999999999998</v>
      </c>
      <c r="LT48" s="402">
        <v>248.42461</v>
      </c>
      <c r="LU48" s="402">
        <v>289.39146</v>
      </c>
      <c r="LV48" s="402">
        <v>5.0085399999999822</v>
      </c>
      <c r="LW48" s="402">
        <v>3.5</v>
      </c>
      <c r="LX48" s="402">
        <v>3.2402199999999999</v>
      </c>
      <c r="LY48" s="402">
        <v>3.2402199999999999</v>
      </c>
      <c r="LZ48" s="402">
        <v>0.25978000000000012</v>
      </c>
      <c r="MA48" s="402">
        <v>150.69999999999999</v>
      </c>
      <c r="MB48" s="402">
        <v>170</v>
      </c>
      <c r="MC48" s="402">
        <v>185.73103</v>
      </c>
      <c r="MD48" s="402">
        <v>-35.031030000000015</v>
      </c>
      <c r="ME48" s="402">
        <v>151.5</v>
      </c>
      <c r="MF48" s="402">
        <v>170</v>
      </c>
      <c r="MG48" s="402">
        <v>185.73103</v>
      </c>
      <c r="MH48" s="402">
        <v>-34.231030000000004</v>
      </c>
      <c r="MI48" s="402">
        <v>161.30000000000001</v>
      </c>
      <c r="MJ48" s="402">
        <v>217.19309000000001</v>
      </c>
      <c r="MK48" s="402">
        <v>185.73103</v>
      </c>
      <c r="ML48" s="402">
        <v>-24.431029999999993</v>
      </c>
      <c r="MM48" s="402">
        <v>136</v>
      </c>
      <c r="MN48" s="402">
        <v>189.51328000000001</v>
      </c>
      <c r="MO48" s="402">
        <v>189.51328000000001</v>
      </c>
      <c r="MP48" s="402">
        <v>-53.513280000000009</v>
      </c>
      <c r="MQ48" s="402">
        <v>81.599999999999994</v>
      </c>
      <c r="MR48" s="402">
        <v>94.756640000000004</v>
      </c>
      <c r="MS48" s="402">
        <v>94.756640000000004</v>
      </c>
      <c r="MT48" s="402">
        <v>-13.15664000000001</v>
      </c>
      <c r="MU48" s="402"/>
      <c r="MV48" s="402"/>
      <c r="MW48" s="402"/>
      <c r="MX48" s="402">
        <v>0</v>
      </c>
      <c r="MY48" s="402"/>
      <c r="MZ48" s="402"/>
      <c r="NA48" s="402"/>
      <c r="NB48" s="402">
        <v>0</v>
      </c>
      <c r="NC48" s="402"/>
      <c r="ND48" s="402"/>
      <c r="NE48" s="402"/>
      <c r="NF48" s="402">
        <v>0</v>
      </c>
      <c r="NG48" s="402"/>
      <c r="NH48" s="402"/>
      <c r="NI48" s="402"/>
      <c r="NJ48" s="402">
        <v>0</v>
      </c>
      <c r="NK48" s="402"/>
      <c r="NL48" s="402"/>
      <c r="NM48" s="402"/>
      <c r="NN48" s="402">
        <v>0</v>
      </c>
      <c r="NO48" s="402"/>
      <c r="NP48" s="402"/>
      <c r="NQ48" s="402"/>
      <c r="NR48" s="402">
        <v>0</v>
      </c>
      <c r="NS48" s="402"/>
      <c r="NT48" s="402"/>
      <c r="NU48" s="402"/>
      <c r="NV48" s="402">
        <v>0</v>
      </c>
      <c r="NW48" s="402">
        <v>144.4</v>
      </c>
      <c r="NX48" s="402">
        <v>62.222349999999999</v>
      </c>
      <c r="NY48" s="402">
        <v>50.889760000000003</v>
      </c>
      <c r="NZ48" s="402">
        <v>93.51024000000001</v>
      </c>
      <c r="OA48" s="402">
        <v>66.5</v>
      </c>
      <c r="OB48" s="402">
        <v>0</v>
      </c>
      <c r="OC48" s="402">
        <v>41.938180000000003</v>
      </c>
      <c r="OD48" s="402">
        <v>24.561819999999997</v>
      </c>
      <c r="OE48" s="402">
        <v>17.7</v>
      </c>
      <c r="OF48" s="402">
        <v>15.56043</v>
      </c>
      <c r="OG48" s="402">
        <v>15.91408</v>
      </c>
      <c r="OH48" s="402">
        <v>1.7859199999999991</v>
      </c>
      <c r="OI48" s="402">
        <v>54</v>
      </c>
      <c r="OJ48" s="402">
        <v>60.427019999999999</v>
      </c>
      <c r="OK48" s="402">
        <v>60.427019999999999</v>
      </c>
      <c r="OL48" s="402">
        <v>-6.4270199999999988</v>
      </c>
      <c r="OM48" s="402">
        <v>6.5</v>
      </c>
      <c r="ON48" s="402">
        <v>6.39</v>
      </c>
      <c r="OO48" s="402">
        <v>6.39</v>
      </c>
      <c r="OP48" s="402">
        <v>0.11000000000000032</v>
      </c>
      <c r="OQ48" s="402">
        <v>458.5</v>
      </c>
      <c r="OR48" s="402">
        <v>391.86930000000001</v>
      </c>
      <c r="OS48" s="402"/>
      <c r="OT48" s="402">
        <v>458.5</v>
      </c>
      <c r="OU48" s="402"/>
      <c r="OV48" s="402"/>
      <c r="OW48" s="402"/>
      <c r="OX48" s="402">
        <v>0</v>
      </c>
      <c r="OY48" s="402"/>
      <c r="OZ48" s="402"/>
      <c r="PA48" s="402"/>
      <c r="PB48" s="402">
        <v>0</v>
      </c>
      <c r="PC48" s="402">
        <v>29.1</v>
      </c>
      <c r="PD48" s="402">
        <v>30</v>
      </c>
      <c r="PE48" s="402">
        <v>30</v>
      </c>
      <c r="PF48" s="402">
        <v>-0.89999999999999858</v>
      </c>
      <c r="PG48" s="402"/>
      <c r="PH48" s="402"/>
      <c r="PI48" s="402"/>
      <c r="PJ48" s="402">
        <v>0</v>
      </c>
      <c r="PK48" s="402">
        <v>15</v>
      </c>
      <c r="PL48" s="402">
        <v>13</v>
      </c>
      <c r="PM48" s="402">
        <v>13</v>
      </c>
      <c r="PN48" s="402">
        <v>2</v>
      </c>
      <c r="PO48" s="402">
        <v>14.2</v>
      </c>
      <c r="PP48" s="402">
        <v>15</v>
      </c>
      <c r="PQ48" s="402">
        <v>15</v>
      </c>
      <c r="PR48" s="402">
        <v>-0.80000000000000071</v>
      </c>
      <c r="PS48" s="402">
        <v>2.9</v>
      </c>
      <c r="PT48" s="402">
        <v>2.7989999999999999</v>
      </c>
      <c r="PU48" s="402">
        <v>2.7989999999999999</v>
      </c>
      <c r="PV48" s="402">
        <v>0.10099999999999998</v>
      </c>
      <c r="PW48" s="402">
        <v>1.5</v>
      </c>
      <c r="PX48" s="402">
        <v>1.4</v>
      </c>
      <c r="PY48" s="402">
        <v>1.4</v>
      </c>
      <c r="PZ48" s="402">
        <v>0.10000000000000009</v>
      </c>
      <c r="QA48" s="402">
        <v>1.1000000000000001</v>
      </c>
      <c r="QB48" s="402">
        <v>1.2</v>
      </c>
      <c r="QC48" s="402">
        <v>1.2</v>
      </c>
      <c r="QD48" s="402">
        <v>-9.9999999999999867E-2</v>
      </c>
      <c r="QE48" s="402">
        <v>2</v>
      </c>
      <c r="QF48" s="402">
        <v>2.2000000000000002</v>
      </c>
      <c r="QG48" s="402">
        <v>2.2000000000000002</v>
      </c>
      <c r="QH48" s="402">
        <v>-0.20000000000000018</v>
      </c>
      <c r="QI48" s="402">
        <v>6.1</v>
      </c>
      <c r="QJ48" s="402">
        <v>7.2</v>
      </c>
      <c r="QK48" s="402">
        <v>7.2</v>
      </c>
      <c r="QL48" s="402">
        <v>-1.1000000000000005</v>
      </c>
      <c r="QM48" s="402">
        <v>11.5</v>
      </c>
      <c r="QN48" s="402">
        <v>11.143700000000001</v>
      </c>
      <c r="QO48" s="402">
        <v>11.143700000000001</v>
      </c>
      <c r="QP48" s="402">
        <v>0.35629999999999917</v>
      </c>
      <c r="QQ48" s="402">
        <v>6.6</v>
      </c>
      <c r="QR48" s="402">
        <v>8</v>
      </c>
      <c r="QS48" s="402">
        <v>8</v>
      </c>
      <c r="QT48" s="402">
        <v>-1.4000000000000004</v>
      </c>
      <c r="QU48" s="402">
        <v>10.1</v>
      </c>
      <c r="QV48" s="402">
        <v>10.752689999999999</v>
      </c>
      <c r="QW48" s="402">
        <v>10.752689999999999</v>
      </c>
      <c r="QX48" s="402">
        <v>-0.65268999999999977</v>
      </c>
      <c r="QY48" s="402">
        <v>5.9</v>
      </c>
      <c r="QZ48" s="402">
        <v>6.4</v>
      </c>
      <c r="RA48" s="402">
        <v>6.4</v>
      </c>
      <c r="RB48" s="402">
        <v>-0.5</v>
      </c>
      <c r="RC48" s="402">
        <v>17.899999999999999</v>
      </c>
      <c r="RD48" s="402">
        <v>16.617789999999999</v>
      </c>
      <c r="RE48" s="402">
        <v>16.617789999999999</v>
      </c>
      <c r="RF48" s="402">
        <v>1.2822099999999992</v>
      </c>
      <c r="RG48" s="402">
        <v>3.6</v>
      </c>
      <c r="RH48" s="402">
        <v>3.6</v>
      </c>
      <c r="RI48" s="402">
        <v>3.6</v>
      </c>
      <c r="RJ48" s="402">
        <v>0</v>
      </c>
      <c r="RK48" s="402">
        <v>5.8</v>
      </c>
      <c r="RL48" s="402">
        <v>6</v>
      </c>
      <c r="RM48" s="402">
        <v>6</v>
      </c>
      <c r="RN48" s="402">
        <v>-0.20000000000000018</v>
      </c>
      <c r="RO48" s="402">
        <v>2.9</v>
      </c>
      <c r="RP48" s="402">
        <v>3.3</v>
      </c>
      <c r="RQ48" s="402">
        <v>3.3</v>
      </c>
      <c r="RR48" s="402">
        <v>-0.39999999999999991</v>
      </c>
      <c r="RS48" s="402">
        <v>0.8</v>
      </c>
      <c r="RT48" s="402">
        <v>1.5</v>
      </c>
      <c r="RU48" s="402">
        <v>1.5</v>
      </c>
      <c r="RV48" s="402">
        <v>-0.7</v>
      </c>
      <c r="RW48" s="402">
        <v>5.7</v>
      </c>
      <c r="RX48" s="402">
        <v>5.6</v>
      </c>
      <c r="RY48" s="402">
        <v>5.6</v>
      </c>
      <c r="RZ48" s="402">
        <v>0.10000000000000053</v>
      </c>
      <c r="SA48" s="402">
        <v>3.6</v>
      </c>
      <c r="SB48" s="402">
        <v>5</v>
      </c>
      <c r="SC48" s="402">
        <v>5</v>
      </c>
      <c r="SD48" s="402">
        <v>-1.4</v>
      </c>
      <c r="SE48" s="402">
        <v>5</v>
      </c>
      <c r="SF48" s="402">
        <v>5.5</v>
      </c>
      <c r="SG48" s="402">
        <v>5.5</v>
      </c>
      <c r="SH48" s="402">
        <v>-0.5</v>
      </c>
      <c r="SI48" s="402">
        <v>5.2</v>
      </c>
      <c r="SJ48" s="402">
        <v>5.7</v>
      </c>
      <c r="SK48" s="402">
        <v>5.7</v>
      </c>
      <c r="SL48" s="402">
        <v>-0.5</v>
      </c>
      <c r="SM48" s="402">
        <v>3.4</v>
      </c>
      <c r="SN48" s="402">
        <v>3.5</v>
      </c>
      <c r="SO48" s="402">
        <v>3.5</v>
      </c>
      <c r="SP48" s="402">
        <v>-0.10000000000000009</v>
      </c>
      <c r="SQ48" s="402">
        <v>2.5</v>
      </c>
      <c r="SR48" s="402">
        <v>2.5</v>
      </c>
      <c r="SS48" s="402">
        <v>2.5</v>
      </c>
      <c r="ST48" s="402">
        <v>0</v>
      </c>
      <c r="SU48" s="402">
        <v>8.9</v>
      </c>
      <c r="SV48" s="402">
        <v>10</v>
      </c>
      <c r="SW48" s="402">
        <v>10</v>
      </c>
      <c r="SX48" s="402">
        <v>-1.0999999999999996</v>
      </c>
      <c r="SY48" s="402">
        <v>19.7</v>
      </c>
      <c r="SZ48" s="402">
        <v>12.218959999999999</v>
      </c>
      <c r="TA48" s="402">
        <v>12.218959999999999</v>
      </c>
      <c r="TB48" s="402">
        <v>7.4810400000000001</v>
      </c>
      <c r="TC48" s="402">
        <v>16.899999999999999</v>
      </c>
      <c r="TD48" s="402">
        <v>16.813289999999999</v>
      </c>
      <c r="TE48" s="402">
        <v>16.813289999999999</v>
      </c>
      <c r="TF48" s="402">
        <v>8.6710000000000065E-2</v>
      </c>
      <c r="TG48" s="402">
        <v>20.5</v>
      </c>
      <c r="TH48" s="402">
        <v>19.550339999999998</v>
      </c>
      <c r="TI48" s="402">
        <v>19.550339999999998</v>
      </c>
      <c r="TJ48" s="402">
        <v>0.9496600000000015</v>
      </c>
      <c r="TK48" s="402">
        <v>41.4</v>
      </c>
      <c r="TL48" s="402">
        <v>37.57996</v>
      </c>
      <c r="TM48" s="402">
        <v>37.57996</v>
      </c>
      <c r="TN48" s="402">
        <v>3.8200399999999988</v>
      </c>
      <c r="TO48" s="402">
        <v>7.4</v>
      </c>
      <c r="TP48" s="402">
        <v>0</v>
      </c>
      <c r="TQ48" s="402">
        <v>9.7669999999999995</v>
      </c>
      <c r="TR48" s="402">
        <v>-2.3669999999999991</v>
      </c>
      <c r="TS48" s="402">
        <v>7.36</v>
      </c>
      <c r="TT48" s="402">
        <v>8.33</v>
      </c>
      <c r="TU48" s="402">
        <v>8.33</v>
      </c>
      <c r="TV48" s="402">
        <v>-0.96999999999999975</v>
      </c>
      <c r="TW48" s="402">
        <v>7.2</v>
      </c>
      <c r="TX48" s="402">
        <v>9.6</v>
      </c>
      <c r="TY48" s="402">
        <v>9.6</v>
      </c>
      <c r="TZ48" s="402">
        <v>-2.3999999999999995</v>
      </c>
      <c r="UA48" s="402">
        <v>13</v>
      </c>
      <c r="UB48" s="402">
        <v>10.752689999999999</v>
      </c>
      <c r="UC48" s="402">
        <v>10.752689999999999</v>
      </c>
      <c r="UD48" s="402">
        <v>2.2473100000000006</v>
      </c>
      <c r="UE48" s="402">
        <v>20.8</v>
      </c>
      <c r="UF48" s="402">
        <v>15.640269999999999</v>
      </c>
      <c r="UG48" s="402">
        <v>15.640269999999999</v>
      </c>
      <c r="UH48" s="402">
        <v>5.1597300000000015</v>
      </c>
      <c r="UI48" s="402">
        <v>5.0999999999999996</v>
      </c>
      <c r="UJ48" s="402">
        <v>7</v>
      </c>
      <c r="UK48" s="402">
        <v>7</v>
      </c>
      <c r="UL48" s="402">
        <v>-1.9000000000000004</v>
      </c>
      <c r="UM48" s="402">
        <v>9.1</v>
      </c>
      <c r="UN48" s="402">
        <v>9</v>
      </c>
      <c r="UO48" s="402">
        <v>9</v>
      </c>
      <c r="UP48" s="402">
        <v>9.9999999999999645E-2</v>
      </c>
      <c r="UQ48" s="402">
        <v>0.5</v>
      </c>
      <c r="UR48" s="402">
        <v>0.54</v>
      </c>
      <c r="US48" s="402">
        <v>0.54</v>
      </c>
      <c r="UT48" s="402">
        <v>-4.0000000000000036E-2</v>
      </c>
      <c r="UU48" s="402">
        <v>0.8</v>
      </c>
      <c r="UV48" s="402">
        <v>1.05</v>
      </c>
      <c r="UW48" s="402">
        <v>1.05</v>
      </c>
      <c r="UX48" s="402">
        <v>-0.25</v>
      </c>
      <c r="UY48" s="402">
        <v>0</v>
      </c>
      <c r="UZ48" s="402">
        <v>0</v>
      </c>
      <c r="VA48" s="402">
        <v>0</v>
      </c>
      <c r="VB48" s="402">
        <v>0</v>
      </c>
      <c r="VC48" s="402">
        <v>0</v>
      </c>
      <c r="VD48" s="402">
        <v>0</v>
      </c>
      <c r="VE48" s="402">
        <v>0</v>
      </c>
      <c r="VF48" s="402">
        <v>0</v>
      </c>
      <c r="VG48" s="402">
        <v>0</v>
      </c>
      <c r="VH48" s="402">
        <v>0</v>
      </c>
      <c r="VI48" s="402">
        <v>0</v>
      </c>
      <c r="VJ48" s="402">
        <v>0</v>
      </c>
      <c r="VK48" s="402">
        <v>0</v>
      </c>
      <c r="VL48" s="402">
        <v>0</v>
      </c>
      <c r="VM48" s="402">
        <v>0</v>
      </c>
      <c r="VN48" s="402">
        <v>0</v>
      </c>
      <c r="VO48" s="402">
        <v>0</v>
      </c>
      <c r="VP48" s="402">
        <v>0</v>
      </c>
      <c r="VQ48" s="402">
        <v>0</v>
      </c>
      <c r="VR48" s="402">
        <v>0</v>
      </c>
      <c r="VS48" s="402">
        <v>0</v>
      </c>
      <c r="VT48" s="402">
        <v>0</v>
      </c>
      <c r="VU48" s="402">
        <v>0</v>
      </c>
      <c r="VV48" s="402">
        <v>0</v>
      </c>
      <c r="VW48" s="402">
        <v>17.600000000000001</v>
      </c>
      <c r="VX48" s="402">
        <v>18.658999999999999</v>
      </c>
      <c r="VY48" s="402">
        <v>18.658999999999999</v>
      </c>
      <c r="VZ48" s="402">
        <v>-1.0589999999999975</v>
      </c>
      <c r="WA48" s="402">
        <v>61.9</v>
      </c>
      <c r="WB48" s="402">
        <v>63.8</v>
      </c>
      <c r="WC48" s="402">
        <v>59.658999999999999</v>
      </c>
      <c r="WD48" s="402">
        <v>2.2409999999999997</v>
      </c>
      <c r="WE48" s="402">
        <v>14.7</v>
      </c>
      <c r="WF48" s="402"/>
      <c r="WG48" s="402">
        <v>6.1719999999999997</v>
      </c>
      <c r="WH48" s="402">
        <v>8.5279999999999987</v>
      </c>
      <c r="WI48" s="402">
        <v>16</v>
      </c>
      <c r="WJ48" s="402"/>
      <c r="WK48" s="402">
        <v>7.66</v>
      </c>
      <c r="WL48" s="402">
        <v>8.34</v>
      </c>
      <c r="WM48" s="402">
        <v>28</v>
      </c>
      <c r="WN48" s="402">
        <v>26.13</v>
      </c>
      <c r="WO48" s="402">
        <v>26.13</v>
      </c>
      <c r="WP48" s="402">
        <v>1.870000000000001</v>
      </c>
      <c r="WQ48" s="402">
        <v>52</v>
      </c>
      <c r="WR48" s="402"/>
      <c r="WS48" s="402">
        <v>56.692999999999998</v>
      </c>
      <c r="WT48" s="402">
        <v>-4.6929999999999978</v>
      </c>
      <c r="XB48" s="408">
        <v>0.77083333333333337</v>
      </c>
      <c r="XC48" s="402">
        <v>7307.9150000000018</v>
      </c>
      <c r="XD48" s="402">
        <v>7280.3797199999981</v>
      </c>
      <c r="XE48" s="402">
        <v>27.535280000003695</v>
      </c>
      <c r="XF48" s="402">
        <v>7307.9149999999991</v>
      </c>
      <c r="XG48" s="402">
        <v>7280.3797199999981</v>
      </c>
      <c r="XH48" s="402">
        <v>27.535280000000967</v>
      </c>
      <c r="XI48" s="379">
        <f t="shared" si="0"/>
        <v>0.77083333333333337</v>
      </c>
    </row>
    <row r="49" spans="2:634" ht="15" customHeight="1" x14ac:dyDescent="0.2">
      <c r="B49" s="71">
        <v>0.79166666666666663</v>
      </c>
      <c r="C49" s="402">
        <v>601.20000000000005</v>
      </c>
      <c r="D49" s="402">
        <v>606.06573000000003</v>
      </c>
      <c r="E49" s="402">
        <v>601.78490999999997</v>
      </c>
      <c r="F49" s="402">
        <v>-0.58490999999992255</v>
      </c>
      <c r="G49" s="402">
        <v>203.3</v>
      </c>
      <c r="H49" s="402">
        <v>193.12809999999999</v>
      </c>
      <c r="I49" s="402">
        <v>191.76398</v>
      </c>
      <c r="J49" s="402">
        <v>11.536020000000008</v>
      </c>
      <c r="K49" s="402"/>
      <c r="L49" s="402"/>
      <c r="M49" s="402"/>
      <c r="N49" s="402">
        <v>0</v>
      </c>
      <c r="O49" s="402">
        <v>145.9</v>
      </c>
      <c r="P49" s="402">
        <v>152.12153000000001</v>
      </c>
      <c r="Q49" s="402">
        <v>134.58911000000001</v>
      </c>
      <c r="R49" s="402">
        <v>11.310890000000001</v>
      </c>
      <c r="S49" s="402">
        <v>72.5</v>
      </c>
      <c r="T49" s="402">
        <v>72.249459999999999</v>
      </c>
      <c r="U49" s="402">
        <v>80.427239999999998</v>
      </c>
      <c r="V49" s="402">
        <v>-7.9272399999999976</v>
      </c>
      <c r="W49" s="402">
        <v>66.099999999999994</v>
      </c>
      <c r="X49" s="402">
        <v>65.984009999999998</v>
      </c>
      <c r="Y49" s="402">
        <v>66.79759</v>
      </c>
      <c r="Z49" s="402">
        <v>-0.69759000000000526</v>
      </c>
      <c r="AA49" s="402">
        <v>65.5</v>
      </c>
      <c r="AB49" s="402">
        <v>67.593350000000001</v>
      </c>
      <c r="AC49" s="402">
        <v>67.593350000000001</v>
      </c>
      <c r="AD49" s="402">
        <v>-2.0933500000000009</v>
      </c>
      <c r="AE49" s="402">
        <v>26.6</v>
      </c>
      <c r="AF49" s="402">
        <v>27.49391</v>
      </c>
      <c r="AG49" s="402">
        <v>27.832899999999999</v>
      </c>
      <c r="AH49" s="402">
        <v>-1.2328999999999972</v>
      </c>
      <c r="AI49" s="402">
        <v>0.4</v>
      </c>
      <c r="AJ49" s="402">
        <v>0.6</v>
      </c>
      <c r="AK49" s="402">
        <v>0.6</v>
      </c>
      <c r="AL49" s="402">
        <v>-0.19999999999999996</v>
      </c>
      <c r="AM49" s="402"/>
      <c r="AN49" s="402"/>
      <c r="AO49" s="402"/>
      <c r="AP49" s="402">
        <v>0</v>
      </c>
      <c r="AQ49" s="402"/>
      <c r="AR49" s="402"/>
      <c r="AS49" s="402">
        <v>186.89757</v>
      </c>
      <c r="AT49" s="402">
        <v>-186.89757</v>
      </c>
      <c r="AU49" s="402"/>
      <c r="AV49" s="402"/>
      <c r="AW49" s="402"/>
      <c r="AX49" s="402">
        <v>0</v>
      </c>
      <c r="AY49" s="402"/>
      <c r="AZ49" s="402"/>
      <c r="BA49" s="402"/>
      <c r="BB49" s="402">
        <v>0</v>
      </c>
      <c r="BC49" s="402">
        <v>143.6</v>
      </c>
      <c r="BD49" s="402">
        <v>149.11167</v>
      </c>
      <c r="BE49" s="402">
        <v>158.72166999999999</v>
      </c>
      <c r="BF49" s="402">
        <v>-15.121669999999995</v>
      </c>
      <c r="BG49" s="402">
        <v>146.19999999999999</v>
      </c>
      <c r="BH49" s="402">
        <v>149.11167</v>
      </c>
      <c r="BI49" s="402">
        <v>158.72166999999999</v>
      </c>
      <c r="BJ49" s="402">
        <v>-12.52167</v>
      </c>
      <c r="BK49" s="402">
        <v>147.80000000000001</v>
      </c>
      <c r="BL49" s="402">
        <v>149.11167</v>
      </c>
      <c r="BM49" s="402">
        <v>158.72166999999999</v>
      </c>
      <c r="BN49" s="402">
        <v>-10.921669999999978</v>
      </c>
      <c r="BO49" s="402">
        <v>0</v>
      </c>
      <c r="BP49" s="402">
        <v>0</v>
      </c>
      <c r="BQ49" s="402">
        <v>0</v>
      </c>
      <c r="BR49" s="402">
        <v>0</v>
      </c>
      <c r="BS49" s="402">
        <v>0</v>
      </c>
      <c r="BT49" s="402">
        <v>0</v>
      </c>
      <c r="BU49" s="402">
        <v>0</v>
      </c>
      <c r="BV49" s="402">
        <v>0</v>
      </c>
      <c r="BW49" s="402">
        <v>116.2</v>
      </c>
      <c r="BX49" s="402">
        <v>107.4</v>
      </c>
      <c r="BY49" s="402">
        <v>123</v>
      </c>
      <c r="BZ49" s="402">
        <v>-6.7999999999999972</v>
      </c>
      <c r="CA49" s="402">
        <v>73.099999999999994</v>
      </c>
      <c r="CB49" s="402">
        <v>73.019549999999995</v>
      </c>
      <c r="CC49" s="402">
        <v>73.019549999999995</v>
      </c>
      <c r="CD49" s="402">
        <v>8.0449999999999022E-2</v>
      </c>
      <c r="CE49" s="402">
        <v>24.2</v>
      </c>
      <c r="CF49" s="402">
        <v>16.95936</v>
      </c>
      <c r="CG49" s="402">
        <v>16.95936</v>
      </c>
      <c r="CH49" s="402">
        <v>7.2406399999999991</v>
      </c>
      <c r="CI49" s="402">
        <v>85.278999999999996</v>
      </c>
      <c r="CJ49" s="402">
        <v>87.870279999999994</v>
      </c>
      <c r="CK49" s="402">
        <v>80.937160000000006</v>
      </c>
      <c r="CL49" s="402">
        <v>4.3418399999999906</v>
      </c>
      <c r="CM49" s="402">
        <v>105.747</v>
      </c>
      <c r="CN49" s="402">
        <v>98</v>
      </c>
      <c r="CO49" s="402">
        <v>98</v>
      </c>
      <c r="CP49" s="402">
        <v>7.7469999999999999</v>
      </c>
      <c r="CQ49" s="402">
        <v>31.431000000000001</v>
      </c>
      <c r="CR49" s="402">
        <v>36.466239999999999</v>
      </c>
      <c r="CS49" s="402">
        <v>22.517910000000001</v>
      </c>
      <c r="CT49" s="402">
        <v>8.9130900000000004</v>
      </c>
      <c r="CU49" s="402">
        <v>7.8</v>
      </c>
      <c r="CV49" s="402">
        <v>3.8533499999999998</v>
      </c>
      <c r="CW49" s="402">
        <v>3.8533499999999998</v>
      </c>
      <c r="CX49" s="402">
        <v>3.94665</v>
      </c>
      <c r="CY49" s="402"/>
      <c r="CZ49" s="402">
        <v>4.1034499999999996</v>
      </c>
      <c r="DA49" s="402">
        <v>4.1034499999999996</v>
      </c>
      <c r="DB49" s="402">
        <v>-4.1034499999999996</v>
      </c>
      <c r="DC49" s="402">
        <v>43.04</v>
      </c>
      <c r="DD49" s="402">
        <v>43.80059</v>
      </c>
      <c r="DE49" s="402">
        <v>43.80059</v>
      </c>
      <c r="DF49" s="402">
        <v>-0.76059000000000054</v>
      </c>
      <c r="DG49" s="402">
        <v>3.2530000000000001</v>
      </c>
      <c r="DH49" s="402">
        <v>3.2822300000000002</v>
      </c>
      <c r="DI49" s="402">
        <v>3.2822300000000002</v>
      </c>
      <c r="DJ49" s="402">
        <v>-2.9230000000000089E-2</v>
      </c>
      <c r="DK49" s="402">
        <v>3.49</v>
      </c>
      <c r="DL49" s="402">
        <v>3.0992700000000002</v>
      </c>
      <c r="DM49" s="402">
        <v>3.0992700000000002</v>
      </c>
      <c r="DN49" s="402">
        <v>0.39073000000000002</v>
      </c>
      <c r="DO49" s="402"/>
      <c r="DP49" s="402"/>
      <c r="DQ49" s="402"/>
      <c r="DR49" s="402">
        <v>0</v>
      </c>
      <c r="DS49" s="402"/>
      <c r="DT49" s="402"/>
      <c r="DU49" s="402"/>
      <c r="DV49" s="402">
        <v>0</v>
      </c>
      <c r="DW49" s="402"/>
      <c r="DX49" s="402"/>
      <c r="DY49" s="402"/>
      <c r="DZ49" s="402">
        <v>0</v>
      </c>
      <c r="EA49" s="402"/>
      <c r="EB49" s="402"/>
      <c r="EC49" s="402"/>
      <c r="ED49" s="402">
        <v>0</v>
      </c>
      <c r="EE49" s="402"/>
      <c r="EF49" s="402"/>
      <c r="EG49" s="402"/>
      <c r="EH49" s="402">
        <v>0</v>
      </c>
      <c r="EI49" s="402"/>
      <c r="EJ49" s="402"/>
      <c r="EK49" s="402"/>
      <c r="EL49" s="402">
        <v>0</v>
      </c>
      <c r="EM49" s="402">
        <v>89.2</v>
      </c>
      <c r="EN49" s="402">
        <v>85</v>
      </c>
      <c r="EO49" s="402">
        <v>85</v>
      </c>
      <c r="EP49" s="402">
        <v>4.2000000000000028</v>
      </c>
      <c r="EQ49" s="402"/>
      <c r="ER49" s="402"/>
      <c r="ES49" s="402"/>
      <c r="ET49" s="402">
        <v>0</v>
      </c>
      <c r="EU49" s="402">
        <v>60.3</v>
      </c>
      <c r="EV49" s="402">
        <v>77.948049999999995</v>
      </c>
      <c r="EW49" s="402">
        <v>77.948049999999995</v>
      </c>
      <c r="EX49" s="402">
        <v>-17.648049999999998</v>
      </c>
      <c r="EY49" s="402">
        <v>224.6</v>
      </c>
      <c r="EZ49" s="402">
        <v>250.30933999999999</v>
      </c>
      <c r="FA49" s="402">
        <v>207.58768000000001</v>
      </c>
      <c r="FB49" s="402">
        <v>17.012319999999988</v>
      </c>
      <c r="FC49" s="402">
        <v>9.9</v>
      </c>
      <c r="FD49" s="402">
        <v>8</v>
      </c>
      <c r="FE49" s="402">
        <v>8</v>
      </c>
      <c r="FF49" s="402">
        <v>1.9000000000000004</v>
      </c>
      <c r="FG49" s="402">
        <v>4.7</v>
      </c>
      <c r="FH49" s="402">
        <v>5.67</v>
      </c>
      <c r="FI49" s="402">
        <v>5.67</v>
      </c>
      <c r="FJ49" s="402">
        <v>-0.96999999999999975</v>
      </c>
      <c r="FK49" s="402"/>
      <c r="FL49" s="402"/>
      <c r="FM49" s="402">
        <v>88.088409999999996</v>
      </c>
      <c r="FN49" s="402">
        <v>-88.088409999999996</v>
      </c>
      <c r="FO49" s="402">
        <v>0</v>
      </c>
      <c r="FP49" s="402">
        <v>0</v>
      </c>
      <c r="FQ49" s="402">
        <v>0</v>
      </c>
      <c r="FR49" s="402">
        <v>0</v>
      </c>
      <c r="FS49" s="402">
        <v>101.6</v>
      </c>
      <c r="FT49" s="402">
        <v>110.41591</v>
      </c>
      <c r="FU49" s="402">
        <v>110.41591</v>
      </c>
      <c r="FV49" s="402">
        <v>-8.8159100000000024</v>
      </c>
      <c r="FW49" s="402">
        <v>7.3</v>
      </c>
      <c r="FX49" s="402">
        <v>3.8466300000000002</v>
      </c>
      <c r="FY49" s="402">
        <v>3.8466300000000002</v>
      </c>
      <c r="FZ49" s="402">
        <v>3.4533699999999996</v>
      </c>
      <c r="GA49" s="402"/>
      <c r="GB49" s="402"/>
      <c r="GC49" s="402"/>
      <c r="GD49" s="402">
        <v>0</v>
      </c>
      <c r="GE49" s="402">
        <v>0</v>
      </c>
      <c r="GF49" s="402">
        <v>0</v>
      </c>
      <c r="GG49" s="402">
        <v>21.477250000000002</v>
      </c>
      <c r="GH49" s="402">
        <v>-21.477250000000002</v>
      </c>
      <c r="GI49" s="402">
        <v>88.5</v>
      </c>
      <c r="GJ49" s="402">
        <v>95</v>
      </c>
      <c r="GK49" s="402">
        <v>133.61748</v>
      </c>
      <c r="GL49" s="402">
        <v>-45.11748</v>
      </c>
      <c r="GM49" s="402"/>
      <c r="GN49" s="402"/>
      <c r="GO49" s="402"/>
      <c r="GP49" s="402">
        <v>0</v>
      </c>
      <c r="GQ49" s="402"/>
      <c r="GR49" s="402"/>
      <c r="GS49" s="402"/>
      <c r="GT49" s="402">
        <v>0</v>
      </c>
      <c r="GU49" s="402"/>
      <c r="GV49" s="402"/>
      <c r="GW49" s="402"/>
      <c r="GX49" s="402">
        <v>0</v>
      </c>
      <c r="GY49" s="402"/>
      <c r="GZ49" s="402"/>
      <c r="HA49" s="402"/>
      <c r="HB49" s="402">
        <v>0</v>
      </c>
      <c r="HC49" s="402"/>
      <c r="HD49" s="402"/>
      <c r="HE49" s="402"/>
      <c r="HF49" s="402">
        <v>0</v>
      </c>
      <c r="HG49" s="402">
        <v>170.9</v>
      </c>
      <c r="HH49" s="402">
        <v>178.52956</v>
      </c>
      <c r="HI49" s="402">
        <v>178.52956</v>
      </c>
      <c r="HJ49" s="402">
        <v>-7.6295599999999979</v>
      </c>
      <c r="HK49" s="402">
        <v>169.5</v>
      </c>
      <c r="HL49" s="402">
        <v>178.52956</v>
      </c>
      <c r="HM49" s="402">
        <v>178.52956</v>
      </c>
      <c r="HN49" s="402">
        <v>-9.0295600000000036</v>
      </c>
      <c r="HO49" s="402">
        <v>189.2</v>
      </c>
      <c r="HP49" s="402">
        <v>178.52956</v>
      </c>
      <c r="HQ49" s="402">
        <v>178.52956</v>
      </c>
      <c r="HR49" s="402">
        <v>10.670439999999985</v>
      </c>
      <c r="HS49" s="402"/>
      <c r="HT49" s="402"/>
      <c r="HU49" s="402"/>
      <c r="HV49" s="402">
        <v>0</v>
      </c>
      <c r="HW49" s="402"/>
      <c r="HX49" s="402"/>
      <c r="HY49" s="402"/>
      <c r="HZ49" s="402">
        <v>0</v>
      </c>
      <c r="IA49" s="402"/>
      <c r="IB49" s="402"/>
      <c r="IC49" s="402"/>
      <c r="ID49" s="402">
        <v>0</v>
      </c>
      <c r="IE49" s="402">
        <v>268.2</v>
      </c>
      <c r="IF49" s="402">
        <v>267.79433</v>
      </c>
      <c r="IG49" s="402">
        <v>267.79433</v>
      </c>
      <c r="IH49" s="402">
        <v>0.40566999999998643</v>
      </c>
      <c r="II49" s="402">
        <v>74</v>
      </c>
      <c r="IJ49" s="402">
        <v>69.971130000000002</v>
      </c>
      <c r="IK49" s="402">
        <v>69.971130000000002</v>
      </c>
      <c r="IL49" s="402">
        <v>4.0288699999999977</v>
      </c>
      <c r="IM49" s="402">
        <v>35.700000000000003</v>
      </c>
      <c r="IN49" s="402">
        <v>34.985570000000003</v>
      </c>
      <c r="IO49" s="402">
        <v>34.985570000000003</v>
      </c>
      <c r="IP49" s="402">
        <v>0.71443000000000012</v>
      </c>
      <c r="IQ49" s="402">
        <v>0</v>
      </c>
      <c r="IR49" s="402">
        <v>0</v>
      </c>
      <c r="IS49" s="402">
        <v>0</v>
      </c>
      <c r="IT49" s="402">
        <v>0</v>
      </c>
      <c r="IU49" s="402">
        <v>29.4</v>
      </c>
      <c r="IV49" s="402">
        <v>71.430000000000007</v>
      </c>
      <c r="IW49" s="402">
        <v>71.430000000000007</v>
      </c>
      <c r="IX49" s="402">
        <v>-42.030000000000008</v>
      </c>
      <c r="IY49" s="402">
        <v>24</v>
      </c>
      <c r="IZ49" s="402">
        <v>60.65</v>
      </c>
      <c r="JA49" s="402">
        <v>60.65</v>
      </c>
      <c r="JB49" s="402">
        <v>-36.65</v>
      </c>
      <c r="JC49" s="402">
        <v>5.0999999999999996</v>
      </c>
      <c r="JD49" s="402">
        <v>11.81</v>
      </c>
      <c r="JE49" s="402">
        <v>11.81</v>
      </c>
      <c r="JF49" s="402">
        <v>-6.7100000000000009</v>
      </c>
      <c r="JG49" s="402">
        <v>3.3</v>
      </c>
      <c r="JH49" s="402">
        <v>3.37</v>
      </c>
      <c r="JI49" s="402">
        <v>3.37</v>
      </c>
      <c r="JJ49" s="402">
        <v>-7.0000000000000284E-2</v>
      </c>
      <c r="JK49" s="402">
        <v>6.9</v>
      </c>
      <c r="JL49" s="402">
        <v>6.8787000000000003</v>
      </c>
      <c r="JM49" s="402">
        <v>6.8787000000000003</v>
      </c>
      <c r="JN49" s="402">
        <v>2.1300000000000097E-2</v>
      </c>
      <c r="JO49" s="402">
        <v>13.7</v>
      </c>
      <c r="JP49" s="402">
        <v>15.021509999999999</v>
      </c>
      <c r="JQ49" s="402">
        <v>15.021509999999999</v>
      </c>
      <c r="JR49" s="402">
        <v>-1.32151</v>
      </c>
      <c r="JS49" s="402">
        <v>120.9</v>
      </c>
      <c r="JT49" s="402">
        <v>126.75888999999999</v>
      </c>
      <c r="JU49" s="402">
        <v>88.607860000000002</v>
      </c>
      <c r="JV49" s="402">
        <v>32.292140000000003</v>
      </c>
      <c r="JW49" s="402"/>
      <c r="JX49" s="402"/>
      <c r="JY49" s="402"/>
      <c r="JZ49" s="402">
        <v>0</v>
      </c>
      <c r="KA49" s="402"/>
      <c r="KB49" s="402"/>
      <c r="KC49" s="402"/>
      <c r="KD49" s="402">
        <v>0</v>
      </c>
      <c r="KE49" s="402"/>
      <c r="KF49" s="402"/>
      <c r="KG49" s="402"/>
      <c r="KH49" s="402">
        <v>0</v>
      </c>
      <c r="KI49" s="402"/>
      <c r="KJ49" s="402"/>
      <c r="KK49" s="402"/>
      <c r="KL49" s="402">
        <v>0</v>
      </c>
      <c r="KM49" s="402">
        <v>110.2</v>
      </c>
      <c r="KN49" s="402">
        <v>82.394379999999998</v>
      </c>
      <c r="KO49" s="402">
        <v>88.752359999999996</v>
      </c>
      <c r="KP49" s="402">
        <v>21.447640000000007</v>
      </c>
      <c r="KQ49" s="402"/>
      <c r="KR49" s="402"/>
      <c r="KS49" s="402"/>
      <c r="KT49" s="402">
        <v>0</v>
      </c>
      <c r="KU49" s="402">
        <v>181.6</v>
      </c>
      <c r="KV49" s="402">
        <v>194.44479000000001</v>
      </c>
      <c r="KW49" s="402">
        <v>194.44479000000001</v>
      </c>
      <c r="KX49" s="402">
        <v>-12.844790000000017</v>
      </c>
      <c r="KY49" s="402">
        <v>196.6</v>
      </c>
      <c r="KZ49" s="402">
        <v>194.44479000000001</v>
      </c>
      <c r="LA49" s="402">
        <v>194.44479000000001</v>
      </c>
      <c r="LB49" s="402">
        <v>2.1552099999999825</v>
      </c>
      <c r="LC49" s="402">
        <v>203</v>
      </c>
      <c r="LD49" s="402">
        <v>194.44479000000001</v>
      </c>
      <c r="LE49" s="402">
        <v>194.44479000000001</v>
      </c>
      <c r="LF49" s="402">
        <v>8.5552099999999882</v>
      </c>
      <c r="LG49" s="402">
        <v>291.2</v>
      </c>
      <c r="LH49" s="402">
        <v>291.66717999999997</v>
      </c>
      <c r="LI49" s="402">
        <v>291.66717999999997</v>
      </c>
      <c r="LJ49" s="402">
        <v>-0.46717999999998483</v>
      </c>
      <c r="LK49" s="402">
        <v>206.6</v>
      </c>
      <c r="LL49" s="402">
        <v>209.70738</v>
      </c>
      <c r="LM49" s="402">
        <v>209.70738</v>
      </c>
      <c r="LN49" s="402">
        <v>-3.1073800000000062</v>
      </c>
      <c r="LO49" s="402">
        <v>106.7</v>
      </c>
      <c r="LP49" s="402">
        <v>104.85369</v>
      </c>
      <c r="LQ49" s="402">
        <v>104.85369</v>
      </c>
      <c r="LR49" s="402">
        <v>1.8463100000000026</v>
      </c>
      <c r="LS49" s="402">
        <v>279.39999999999998</v>
      </c>
      <c r="LT49" s="402">
        <v>248.42461</v>
      </c>
      <c r="LU49" s="402">
        <v>283.46926000000002</v>
      </c>
      <c r="LV49" s="402">
        <v>-4.0692600000000425</v>
      </c>
      <c r="LW49" s="402">
        <v>3.3</v>
      </c>
      <c r="LX49" s="402">
        <v>3.2402199999999999</v>
      </c>
      <c r="LY49" s="402">
        <v>3.2402199999999999</v>
      </c>
      <c r="LZ49" s="402">
        <v>5.9779999999999944E-2</v>
      </c>
      <c r="MA49" s="402">
        <v>184.9</v>
      </c>
      <c r="MB49" s="402">
        <v>170</v>
      </c>
      <c r="MC49" s="402">
        <v>185.73103</v>
      </c>
      <c r="MD49" s="402">
        <v>-0.83102999999999838</v>
      </c>
      <c r="ME49" s="402">
        <v>184.9</v>
      </c>
      <c r="MF49" s="402">
        <v>170</v>
      </c>
      <c r="MG49" s="402">
        <v>185.73103</v>
      </c>
      <c r="MH49" s="402">
        <v>-0.83102999999999838</v>
      </c>
      <c r="MI49" s="402">
        <v>185.5</v>
      </c>
      <c r="MJ49" s="402">
        <v>217.19309000000001</v>
      </c>
      <c r="MK49" s="402">
        <v>185.73103</v>
      </c>
      <c r="ML49" s="402">
        <v>-0.23103000000000407</v>
      </c>
      <c r="MM49" s="402">
        <v>136.19999999999999</v>
      </c>
      <c r="MN49" s="402">
        <v>189.51328000000001</v>
      </c>
      <c r="MO49" s="402">
        <v>189.51328000000001</v>
      </c>
      <c r="MP49" s="402">
        <v>-53.31328000000002</v>
      </c>
      <c r="MQ49" s="402">
        <v>81</v>
      </c>
      <c r="MR49" s="402">
        <v>94.756640000000004</v>
      </c>
      <c r="MS49" s="402">
        <v>94.756640000000004</v>
      </c>
      <c r="MT49" s="402">
        <v>-13.756640000000004</v>
      </c>
      <c r="MU49" s="402"/>
      <c r="MV49" s="402"/>
      <c r="MW49" s="402"/>
      <c r="MX49" s="402">
        <v>0</v>
      </c>
      <c r="MY49" s="402"/>
      <c r="MZ49" s="402"/>
      <c r="NA49" s="402"/>
      <c r="NB49" s="402">
        <v>0</v>
      </c>
      <c r="NC49" s="402"/>
      <c r="ND49" s="402"/>
      <c r="NE49" s="402"/>
      <c r="NF49" s="402">
        <v>0</v>
      </c>
      <c r="NG49" s="402"/>
      <c r="NH49" s="402"/>
      <c r="NI49" s="402"/>
      <c r="NJ49" s="402">
        <v>0</v>
      </c>
      <c r="NK49" s="402"/>
      <c r="NL49" s="402"/>
      <c r="NM49" s="402"/>
      <c r="NN49" s="402">
        <v>0</v>
      </c>
      <c r="NO49" s="402"/>
      <c r="NP49" s="402"/>
      <c r="NQ49" s="402"/>
      <c r="NR49" s="402">
        <v>0</v>
      </c>
      <c r="NS49" s="402"/>
      <c r="NT49" s="402"/>
      <c r="NU49" s="402"/>
      <c r="NV49" s="402">
        <v>0</v>
      </c>
      <c r="NW49" s="402">
        <v>104</v>
      </c>
      <c r="NX49" s="402">
        <v>20.470829999999999</v>
      </c>
      <c r="NY49" s="402">
        <v>51.190919999999998</v>
      </c>
      <c r="NZ49" s="402">
        <v>52.809080000000002</v>
      </c>
      <c r="OA49" s="402">
        <v>66.900000000000006</v>
      </c>
      <c r="OB49" s="402">
        <v>0</v>
      </c>
      <c r="OC49" s="402">
        <v>45.107199999999999</v>
      </c>
      <c r="OD49" s="402">
        <v>21.792800000000007</v>
      </c>
      <c r="OE49" s="402">
        <v>17.7</v>
      </c>
      <c r="OF49" s="402">
        <v>15.56043</v>
      </c>
      <c r="OG49" s="402">
        <v>15.91408</v>
      </c>
      <c r="OH49" s="402">
        <v>1.7859199999999991</v>
      </c>
      <c r="OI49" s="402">
        <v>56</v>
      </c>
      <c r="OJ49" s="402">
        <v>60.427019999999999</v>
      </c>
      <c r="OK49" s="402">
        <v>60.427019999999999</v>
      </c>
      <c r="OL49" s="402">
        <v>-4.4270199999999988</v>
      </c>
      <c r="OM49" s="402">
        <v>6.5</v>
      </c>
      <c r="ON49" s="402">
        <v>6.39</v>
      </c>
      <c r="OO49" s="402">
        <v>6.39</v>
      </c>
      <c r="OP49" s="402">
        <v>0.11000000000000032</v>
      </c>
      <c r="OQ49" s="402">
        <v>383.8</v>
      </c>
      <c r="OR49" s="402">
        <v>391.46690999999998</v>
      </c>
      <c r="OS49" s="402"/>
      <c r="OT49" s="402">
        <v>383.8</v>
      </c>
      <c r="OU49" s="402"/>
      <c r="OV49" s="402"/>
      <c r="OW49" s="402"/>
      <c r="OX49" s="402">
        <v>0</v>
      </c>
      <c r="OY49" s="402"/>
      <c r="OZ49" s="402"/>
      <c r="PA49" s="402"/>
      <c r="PB49" s="402">
        <v>0</v>
      </c>
      <c r="PC49" s="402">
        <v>29.1</v>
      </c>
      <c r="PD49" s="402">
        <v>30</v>
      </c>
      <c r="PE49" s="402">
        <v>30</v>
      </c>
      <c r="PF49" s="402">
        <v>-0.89999999999999858</v>
      </c>
      <c r="PG49" s="402"/>
      <c r="PH49" s="402"/>
      <c r="PI49" s="402"/>
      <c r="PJ49" s="402">
        <v>0</v>
      </c>
      <c r="PK49" s="402">
        <v>14.8</v>
      </c>
      <c r="PL49" s="402">
        <v>13</v>
      </c>
      <c r="PM49" s="402">
        <v>13</v>
      </c>
      <c r="PN49" s="402">
        <v>1.8000000000000007</v>
      </c>
      <c r="PO49" s="402">
        <v>13.4</v>
      </c>
      <c r="PP49" s="402">
        <v>15</v>
      </c>
      <c r="PQ49" s="402">
        <v>15</v>
      </c>
      <c r="PR49" s="402">
        <v>-1.5999999999999996</v>
      </c>
      <c r="PS49" s="402">
        <v>3</v>
      </c>
      <c r="PT49" s="402">
        <v>2.7989999999999999</v>
      </c>
      <c r="PU49" s="402">
        <v>2.7989999999999999</v>
      </c>
      <c r="PV49" s="402">
        <v>0.20100000000000007</v>
      </c>
      <c r="PW49" s="402">
        <v>1.5</v>
      </c>
      <c r="PX49" s="402">
        <v>1.4</v>
      </c>
      <c r="PY49" s="402">
        <v>1.4</v>
      </c>
      <c r="PZ49" s="402">
        <v>0.10000000000000009</v>
      </c>
      <c r="QA49" s="402">
        <v>1.1000000000000001</v>
      </c>
      <c r="QB49" s="402">
        <v>1.2</v>
      </c>
      <c r="QC49" s="402">
        <v>1.2</v>
      </c>
      <c r="QD49" s="402">
        <v>-9.9999999999999867E-2</v>
      </c>
      <c r="QE49" s="402">
        <v>2.1</v>
      </c>
      <c r="QF49" s="402">
        <v>2.2000000000000002</v>
      </c>
      <c r="QG49" s="402">
        <v>2.2000000000000002</v>
      </c>
      <c r="QH49" s="402">
        <v>-0.10000000000000009</v>
      </c>
      <c r="QI49" s="402">
        <v>6.1</v>
      </c>
      <c r="QJ49" s="402">
        <v>7.2</v>
      </c>
      <c r="QK49" s="402">
        <v>7.2</v>
      </c>
      <c r="QL49" s="402">
        <v>-1.1000000000000005</v>
      </c>
      <c r="QM49" s="402">
        <v>11.3</v>
      </c>
      <c r="QN49" s="402">
        <v>11.143700000000001</v>
      </c>
      <c r="QO49" s="402">
        <v>11.143700000000001</v>
      </c>
      <c r="QP49" s="402">
        <v>0.15629999999999988</v>
      </c>
      <c r="QQ49" s="402">
        <v>6.7</v>
      </c>
      <c r="QR49" s="402">
        <v>8</v>
      </c>
      <c r="QS49" s="402">
        <v>8</v>
      </c>
      <c r="QT49" s="402">
        <v>-1.2999999999999998</v>
      </c>
      <c r="QU49" s="402">
        <v>10.3</v>
      </c>
      <c r="QV49" s="402">
        <v>10.752689999999999</v>
      </c>
      <c r="QW49" s="402">
        <v>10.752689999999999</v>
      </c>
      <c r="QX49" s="402">
        <v>-0.4526899999999987</v>
      </c>
      <c r="QY49" s="402">
        <v>6</v>
      </c>
      <c r="QZ49" s="402">
        <v>6.4</v>
      </c>
      <c r="RA49" s="402">
        <v>6.4</v>
      </c>
      <c r="RB49" s="402">
        <v>-0.40000000000000036</v>
      </c>
      <c r="RC49" s="402">
        <v>18</v>
      </c>
      <c r="RD49" s="402">
        <v>16.617789999999999</v>
      </c>
      <c r="RE49" s="402">
        <v>16.617789999999999</v>
      </c>
      <c r="RF49" s="402">
        <v>1.3822100000000006</v>
      </c>
      <c r="RG49" s="402">
        <v>3.6</v>
      </c>
      <c r="RH49" s="402">
        <v>3.6</v>
      </c>
      <c r="RI49" s="402">
        <v>3.6</v>
      </c>
      <c r="RJ49" s="402">
        <v>0</v>
      </c>
      <c r="RK49" s="402">
        <v>5.8</v>
      </c>
      <c r="RL49" s="402">
        <v>6</v>
      </c>
      <c r="RM49" s="402">
        <v>6</v>
      </c>
      <c r="RN49" s="402">
        <v>-0.20000000000000018</v>
      </c>
      <c r="RO49" s="402">
        <v>2.8</v>
      </c>
      <c r="RP49" s="402">
        <v>3.3</v>
      </c>
      <c r="RQ49" s="402">
        <v>3.3</v>
      </c>
      <c r="RR49" s="402">
        <v>-0.5</v>
      </c>
      <c r="RS49" s="402">
        <v>0.3</v>
      </c>
      <c r="RT49" s="402">
        <v>1.5</v>
      </c>
      <c r="RU49" s="402">
        <v>1.5</v>
      </c>
      <c r="RV49" s="402">
        <v>-1.2</v>
      </c>
      <c r="RW49" s="402">
        <v>5.5</v>
      </c>
      <c r="RX49" s="402">
        <v>5.6</v>
      </c>
      <c r="RY49" s="402">
        <v>5.6</v>
      </c>
      <c r="RZ49" s="402">
        <v>-9.9999999999999645E-2</v>
      </c>
      <c r="SA49" s="402">
        <v>3.6</v>
      </c>
      <c r="SB49" s="402">
        <v>5</v>
      </c>
      <c r="SC49" s="402">
        <v>5</v>
      </c>
      <c r="SD49" s="402">
        <v>-1.4</v>
      </c>
      <c r="SE49" s="402">
        <v>5</v>
      </c>
      <c r="SF49" s="402">
        <v>5.5</v>
      </c>
      <c r="SG49" s="402">
        <v>5.5</v>
      </c>
      <c r="SH49" s="402">
        <v>-0.5</v>
      </c>
      <c r="SI49" s="402">
        <v>5.2</v>
      </c>
      <c r="SJ49" s="402">
        <v>5.7</v>
      </c>
      <c r="SK49" s="402">
        <v>5.7</v>
      </c>
      <c r="SL49" s="402">
        <v>-0.5</v>
      </c>
      <c r="SM49" s="402">
        <v>3.5</v>
      </c>
      <c r="SN49" s="402">
        <v>3.5</v>
      </c>
      <c r="SO49" s="402">
        <v>3.5</v>
      </c>
      <c r="SP49" s="402">
        <v>0</v>
      </c>
      <c r="SQ49" s="402">
        <v>2.5</v>
      </c>
      <c r="SR49" s="402">
        <v>2.5</v>
      </c>
      <c r="SS49" s="402">
        <v>2.5</v>
      </c>
      <c r="ST49" s="402">
        <v>0</v>
      </c>
      <c r="SU49" s="402">
        <v>9.5</v>
      </c>
      <c r="SV49" s="402">
        <v>10</v>
      </c>
      <c r="SW49" s="402">
        <v>10</v>
      </c>
      <c r="SX49" s="402">
        <v>-0.5</v>
      </c>
      <c r="SY49" s="402">
        <v>19.7</v>
      </c>
      <c r="SZ49" s="402">
        <v>12.218959999999999</v>
      </c>
      <c r="TA49" s="402">
        <v>12.218959999999999</v>
      </c>
      <c r="TB49" s="402">
        <v>7.4810400000000001</v>
      </c>
      <c r="TC49" s="402">
        <v>16.899999999999999</v>
      </c>
      <c r="TD49" s="402">
        <v>16.813289999999999</v>
      </c>
      <c r="TE49" s="402">
        <v>16.813289999999999</v>
      </c>
      <c r="TF49" s="402">
        <v>8.6710000000000065E-2</v>
      </c>
      <c r="TG49" s="402">
        <v>20.7</v>
      </c>
      <c r="TH49" s="402">
        <v>19.550339999999998</v>
      </c>
      <c r="TI49" s="402">
        <v>19.550339999999998</v>
      </c>
      <c r="TJ49" s="402">
        <v>1.1496600000000008</v>
      </c>
      <c r="TK49" s="402">
        <v>43.8</v>
      </c>
      <c r="TL49" s="402">
        <v>37.57996</v>
      </c>
      <c r="TM49" s="402">
        <v>37.57996</v>
      </c>
      <c r="TN49" s="402">
        <v>6.2200399999999973</v>
      </c>
      <c r="TO49" s="402">
        <v>16.399999999999999</v>
      </c>
      <c r="TP49" s="402">
        <v>0</v>
      </c>
      <c r="TQ49" s="402">
        <v>10.505039999999999</v>
      </c>
      <c r="TR49" s="402">
        <v>5.8949599999999993</v>
      </c>
      <c r="TS49" s="402">
        <v>7.81</v>
      </c>
      <c r="TT49" s="402">
        <v>8.33</v>
      </c>
      <c r="TU49" s="402">
        <v>8.33</v>
      </c>
      <c r="TV49" s="402">
        <v>-0.52000000000000046</v>
      </c>
      <c r="TW49" s="402">
        <v>7.2</v>
      </c>
      <c r="TX49" s="402">
        <v>9.6</v>
      </c>
      <c r="TY49" s="402">
        <v>9.6</v>
      </c>
      <c r="TZ49" s="402">
        <v>-2.3999999999999995</v>
      </c>
      <c r="UA49" s="402">
        <v>13.6</v>
      </c>
      <c r="UB49" s="402">
        <v>10.752689999999999</v>
      </c>
      <c r="UC49" s="402">
        <v>10.752689999999999</v>
      </c>
      <c r="UD49" s="402">
        <v>2.8473100000000002</v>
      </c>
      <c r="UE49" s="402">
        <v>21.4</v>
      </c>
      <c r="UF49" s="402">
        <v>15.640269999999999</v>
      </c>
      <c r="UG49" s="402">
        <v>15.640269999999999</v>
      </c>
      <c r="UH49" s="402">
        <v>5.7597299999999994</v>
      </c>
      <c r="UI49" s="402">
        <v>5.4</v>
      </c>
      <c r="UJ49" s="402">
        <v>7</v>
      </c>
      <c r="UK49" s="402">
        <v>7</v>
      </c>
      <c r="UL49" s="402">
        <v>-1.5999999999999996</v>
      </c>
      <c r="UM49" s="402">
        <v>9.1</v>
      </c>
      <c r="UN49" s="402">
        <v>9</v>
      </c>
      <c r="UO49" s="402">
        <v>9</v>
      </c>
      <c r="UP49" s="402">
        <v>9.9999999999999645E-2</v>
      </c>
      <c r="UQ49" s="402">
        <v>0.5</v>
      </c>
      <c r="UR49" s="402">
        <v>0.54</v>
      </c>
      <c r="US49" s="402">
        <v>0.54</v>
      </c>
      <c r="UT49" s="402">
        <v>-4.0000000000000036E-2</v>
      </c>
      <c r="UU49" s="402">
        <v>0.9</v>
      </c>
      <c r="UV49" s="402">
        <v>1.05</v>
      </c>
      <c r="UW49" s="402">
        <v>1.05</v>
      </c>
      <c r="UX49" s="402">
        <v>-0.15000000000000002</v>
      </c>
      <c r="UY49" s="402">
        <v>0</v>
      </c>
      <c r="UZ49" s="402">
        <v>0</v>
      </c>
      <c r="VA49" s="402">
        <v>0</v>
      </c>
      <c r="VB49" s="402">
        <v>0</v>
      </c>
      <c r="VC49" s="402">
        <v>0</v>
      </c>
      <c r="VD49" s="402">
        <v>0</v>
      </c>
      <c r="VE49" s="402">
        <v>0</v>
      </c>
      <c r="VF49" s="402">
        <v>0</v>
      </c>
      <c r="VG49" s="402">
        <v>0</v>
      </c>
      <c r="VH49" s="402">
        <v>0</v>
      </c>
      <c r="VI49" s="402">
        <v>0</v>
      </c>
      <c r="VJ49" s="402">
        <v>0</v>
      </c>
      <c r="VK49" s="402">
        <v>0</v>
      </c>
      <c r="VL49" s="402">
        <v>0</v>
      </c>
      <c r="VM49" s="402">
        <v>0</v>
      </c>
      <c r="VN49" s="402">
        <v>0</v>
      </c>
      <c r="VO49" s="402">
        <v>0</v>
      </c>
      <c r="VP49" s="402">
        <v>0</v>
      </c>
      <c r="VQ49" s="402">
        <v>0</v>
      </c>
      <c r="VR49" s="402">
        <v>0</v>
      </c>
      <c r="VS49" s="402">
        <v>0</v>
      </c>
      <c r="VT49" s="402">
        <v>0</v>
      </c>
      <c r="VU49" s="402">
        <v>0</v>
      </c>
      <c r="VV49" s="402">
        <v>0</v>
      </c>
      <c r="VW49" s="402">
        <v>19.5</v>
      </c>
      <c r="VX49" s="402">
        <v>19.224</v>
      </c>
      <c r="VY49" s="402">
        <v>19.224</v>
      </c>
      <c r="VZ49" s="402">
        <v>0.2759999999999998</v>
      </c>
      <c r="WA49" s="402">
        <v>60</v>
      </c>
      <c r="WB49" s="402">
        <v>64.900000000000006</v>
      </c>
      <c r="WC49" s="402">
        <v>60.25</v>
      </c>
      <c r="WD49" s="402">
        <v>-0.25</v>
      </c>
      <c r="WE49" s="402">
        <v>13.6</v>
      </c>
      <c r="WF49" s="402"/>
      <c r="WG49" s="402">
        <v>6.1440000000000001</v>
      </c>
      <c r="WH49" s="402">
        <v>7.4559999999999995</v>
      </c>
      <c r="WI49" s="402">
        <v>15.5</v>
      </c>
      <c r="WJ49" s="402"/>
      <c r="WK49" s="402">
        <v>7.6840000000000002</v>
      </c>
      <c r="WL49" s="402">
        <v>7.8159999999999998</v>
      </c>
      <c r="WM49" s="402">
        <v>24.2</v>
      </c>
      <c r="WN49" s="402">
        <v>25.619</v>
      </c>
      <c r="WO49" s="402">
        <v>25.619</v>
      </c>
      <c r="WP49" s="402">
        <v>-1.4190000000000005</v>
      </c>
      <c r="WQ49" s="402">
        <v>50.5</v>
      </c>
      <c r="WR49" s="402"/>
      <c r="WS49" s="402">
        <v>52.189</v>
      </c>
      <c r="WT49" s="402">
        <v>-1.6890000000000001</v>
      </c>
      <c r="XB49" s="408">
        <v>0.79166666666666663</v>
      </c>
      <c r="XC49" s="402">
        <v>7332.95</v>
      </c>
      <c r="XD49" s="402">
        <v>7307.9041399999987</v>
      </c>
      <c r="XE49" s="402">
        <v>25.045860000001085</v>
      </c>
      <c r="XF49" s="402">
        <v>7332.95</v>
      </c>
      <c r="XG49" s="402">
        <v>7307.9041399999987</v>
      </c>
      <c r="XH49" s="402">
        <v>25.045860000001085</v>
      </c>
      <c r="XI49" s="379">
        <f t="shared" si="0"/>
        <v>0.79166666666666663</v>
      </c>
    </row>
    <row r="50" spans="2:634" ht="15" customHeight="1" x14ac:dyDescent="0.2">
      <c r="B50" s="71">
        <v>0.8125</v>
      </c>
      <c r="C50" s="402">
        <v>601</v>
      </c>
      <c r="D50" s="402">
        <v>606.06573000000003</v>
      </c>
      <c r="E50" s="402">
        <v>603.18352000000004</v>
      </c>
      <c r="F50" s="402">
        <v>-2.1835200000000441</v>
      </c>
      <c r="G50" s="402">
        <v>203.8</v>
      </c>
      <c r="H50" s="402">
        <v>193.12809999999999</v>
      </c>
      <c r="I50" s="402">
        <v>192.20966000000001</v>
      </c>
      <c r="J50" s="402">
        <v>11.590339999999998</v>
      </c>
      <c r="K50" s="402"/>
      <c r="L50" s="402"/>
      <c r="M50" s="402"/>
      <c r="N50" s="402">
        <v>0</v>
      </c>
      <c r="O50" s="402">
        <v>129.4</v>
      </c>
      <c r="P50" s="402">
        <v>108.63115000000001</v>
      </c>
      <c r="Q50" s="402">
        <v>135.52764999999999</v>
      </c>
      <c r="R50" s="402">
        <v>-6.1276499999999885</v>
      </c>
      <c r="S50" s="402">
        <v>77.8</v>
      </c>
      <c r="T50" s="402">
        <v>76.263339999999999</v>
      </c>
      <c r="U50" s="402">
        <v>81.269819999999996</v>
      </c>
      <c r="V50" s="402">
        <v>-3.4698199999999986</v>
      </c>
      <c r="W50" s="402">
        <v>66</v>
      </c>
      <c r="X50" s="402">
        <v>65.984009999999998</v>
      </c>
      <c r="Y50" s="402">
        <v>67.141450000000006</v>
      </c>
      <c r="Z50" s="402">
        <v>-1.1414500000000061</v>
      </c>
      <c r="AA50" s="402">
        <v>65.3</v>
      </c>
      <c r="AB50" s="402">
        <v>67.593350000000001</v>
      </c>
      <c r="AC50" s="402">
        <v>67.593350000000001</v>
      </c>
      <c r="AD50" s="402">
        <v>-2.2933500000000038</v>
      </c>
      <c r="AE50" s="402">
        <v>26.4</v>
      </c>
      <c r="AF50" s="402">
        <v>27.49391</v>
      </c>
      <c r="AG50" s="402">
        <v>27.976179999999999</v>
      </c>
      <c r="AH50" s="402">
        <v>-1.5761800000000008</v>
      </c>
      <c r="AI50" s="402">
        <v>0.4</v>
      </c>
      <c r="AJ50" s="402">
        <v>0.6</v>
      </c>
      <c r="AK50" s="402">
        <v>0.6</v>
      </c>
      <c r="AL50" s="402">
        <v>-0.19999999999999996</v>
      </c>
      <c r="AM50" s="402"/>
      <c r="AN50" s="402"/>
      <c r="AO50" s="402"/>
      <c r="AP50" s="402">
        <v>0</v>
      </c>
      <c r="AQ50" s="402"/>
      <c r="AR50" s="402"/>
      <c r="AS50" s="402">
        <v>186.89757</v>
      </c>
      <c r="AT50" s="402">
        <v>-186.89757</v>
      </c>
      <c r="AU50" s="402"/>
      <c r="AV50" s="402"/>
      <c r="AW50" s="402"/>
      <c r="AX50" s="402">
        <v>0</v>
      </c>
      <c r="AY50" s="402"/>
      <c r="AZ50" s="402"/>
      <c r="BA50" s="402"/>
      <c r="BB50" s="402">
        <v>0</v>
      </c>
      <c r="BC50" s="402">
        <v>144</v>
      </c>
      <c r="BD50" s="402">
        <v>149.11167</v>
      </c>
      <c r="BE50" s="402">
        <v>158.72166999999999</v>
      </c>
      <c r="BF50" s="402">
        <v>-14.721669999999989</v>
      </c>
      <c r="BG50" s="402">
        <v>146.19999999999999</v>
      </c>
      <c r="BH50" s="402">
        <v>149.11167</v>
      </c>
      <c r="BI50" s="402">
        <v>158.72166999999999</v>
      </c>
      <c r="BJ50" s="402">
        <v>-12.52167</v>
      </c>
      <c r="BK50" s="402">
        <v>147.80000000000001</v>
      </c>
      <c r="BL50" s="402">
        <v>149.11167</v>
      </c>
      <c r="BM50" s="402">
        <v>158.72166999999999</v>
      </c>
      <c r="BN50" s="402">
        <v>-10.921669999999978</v>
      </c>
      <c r="BO50" s="402">
        <v>0</v>
      </c>
      <c r="BP50" s="402">
        <v>0</v>
      </c>
      <c r="BQ50" s="402">
        <v>0</v>
      </c>
      <c r="BR50" s="402">
        <v>0</v>
      </c>
      <c r="BS50" s="402">
        <v>0</v>
      </c>
      <c r="BT50" s="402">
        <v>0</v>
      </c>
      <c r="BU50" s="402">
        <v>0</v>
      </c>
      <c r="BV50" s="402">
        <v>0</v>
      </c>
      <c r="BW50" s="402">
        <v>111.1</v>
      </c>
      <c r="BX50" s="402">
        <v>97</v>
      </c>
      <c r="BY50" s="402">
        <v>118</v>
      </c>
      <c r="BZ50" s="402">
        <v>-6.9000000000000057</v>
      </c>
      <c r="CA50" s="402">
        <v>72.8</v>
      </c>
      <c r="CB50" s="402">
        <v>73.019549999999995</v>
      </c>
      <c r="CC50" s="402">
        <v>73.019549999999995</v>
      </c>
      <c r="CD50" s="402">
        <v>-0.21954999999999814</v>
      </c>
      <c r="CE50" s="402">
        <v>24.9</v>
      </c>
      <c r="CF50" s="402">
        <v>16.95936</v>
      </c>
      <c r="CG50" s="402">
        <v>16.95936</v>
      </c>
      <c r="CH50" s="402">
        <v>7.9406399999999984</v>
      </c>
      <c r="CI50" s="402">
        <v>84.349000000000004</v>
      </c>
      <c r="CJ50" s="402">
        <v>87.870279999999994</v>
      </c>
      <c r="CK50" s="402">
        <v>82.522949999999994</v>
      </c>
      <c r="CL50" s="402">
        <v>1.8260500000000093</v>
      </c>
      <c r="CM50" s="402">
        <v>104.988</v>
      </c>
      <c r="CN50" s="402">
        <v>98</v>
      </c>
      <c r="CO50" s="402">
        <v>98</v>
      </c>
      <c r="CP50" s="402">
        <v>6.9879999999999995</v>
      </c>
      <c r="CQ50" s="402">
        <v>32.923000000000002</v>
      </c>
      <c r="CR50" s="402">
        <v>36.466239999999999</v>
      </c>
      <c r="CS50" s="402">
        <v>16.873899999999999</v>
      </c>
      <c r="CT50" s="402">
        <v>16.049100000000003</v>
      </c>
      <c r="CU50" s="402">
        <v>7.8</v>
      </c>
      <c r="CV50" s="402">
        <v>3.8533499999999998</v>
      </c>
      <c r="CW50" s="402">
        <v>3.8533499999999998</v>
      </c>
      <c r="CX50" s="402">
        <v>3.94665</v>
      </c>
      <c r="CY50" s="402"/>
      <c r="CZ50" s="402">
        <v>4.1034499999999996</v>
      </c>
      <c r="DA50" s="402">
        <v>4.1034499999999996</v>
      </c>
      <c r="DB50" s="402">
        <v>-4.1034499999999996</v>
      </c>
      <c r="DC50" s="402">
        <v>42.95</v>
      </c>
      <c r="DD50" s="402">
        <v>43.80059</v>
      </c>
      <c r="DE50" s="402">
        <v>43.80059</v>
      </c>
      <c r="DF50" s="402">
        <v>-0.85058999999999685</v>
      </c>
      <c r="DG50" s="402">
        <v>3.2530000000000001</v>
      </c>
      <c r="DH50" s="402">
        <v>3.2822300000000002</v>
      </c>
      <c r="DI50" s="402">
        <v>3.2822300000000002</v>
      </c>
      <c r="DJ50" s="402">
        <v>-2.9230000000000089E-2</v>
      </c>
      <c r="DK50" s="402">
        <v>3.4980000000000002</v>
      </c>
      <c r="DL50" s="402">
        <v>3.0992700000000002</v>
      </c>
      <c r="DM50" s="402">
        <v>3.0992700000000002</v>
      </c>
      <c r="DN50" s="402">
        <v>0.39873000000000003</v>
      </c>
      <c r="DO50" s="402"/>
      <c r="DP50" s="402"/>
      <c r="DQ50" s="402"/>
      <c r="DR50" s="402">
        <v>0</v>
      </c>
      <c r="DS50" s="402"/>
      <c r="DT50" s="402"/>
      <c r="DU50" s="402"/>
      <c r="DV50" s="402">
        <v>0</v>
      </c>
      <c r="DW50" s="402"/>
      <c r="DX50" s="402"/>
      <c r="DY50" s="402"/>
      <c r="DZ50" s="402">
        <v>0</v>
      </c>
      <c r="EA50" s="402"/>
      <c r="EB50" s="402"/>
      <c r="EC50" s="402"/>
      <c r="ED50" s="402">
        <v>0</v>
      </c>
      <c r="EE50" s="402"/>
      <c r="EF50" s="402"/>
      <c r="EG50" s="402"/>
      <c r="EH50" s="402">
        <v>0</v>
      </c>
      <c r="EI50" s="402"/>
      <c r="EJ50" s="402"/>
      <c r="EK50" s="402"/>
      <c r="EL50" s="402">
        <v>0</v>
      </c>
      <c r="EM50" s="402">
        <v>88.7</v>
      </c>
      <c r="EN50" s="402">
        <v>85</v>
      </c>
      <c r="EO50" s="402">
        <v>85</v>
      </c>
      <c r="EP50" s="402">
        <v>3.7000000000000028</v>
      </c>
      <c r="EQ50" s="402"/>
      <c r="ER50" s="402"/>
      <c r="ES50" s="402"/>
      <c r="ET50" s="402">
        <v>0</v>
      </c>
      <c r="EU50" s="402">
        <v>60.1</v>
      </c>
      <c r="EV50" s="402">
        <v>77.948049999999995</v>
      </c>
      <c r="EW50" s="402">
        <v>77.948049999999995</v>
      </c>
      <c r="EX50" s="402">
        <v>-17.848049999999994</v>
      </c>
      <c r="EY50" s="402">
        <v>220.8</v>
      </c>
      <c r="EZ50" s="402">
        <v>252.67859999999999</v>
      </c>
      <c r="FA50" s="402">
        <v>208.25873999999999</v>
      </c>
      <c r="FB50" s="402">
        <v>12.541260000000023</v>
      </c>
      <c r="FC50" s="402">
        <v>10</v>
      </c>
      <c r="FD50" s="402">
        <v>8</v>
      </c>
      <c r="FE50" s="402">
        <v>8</v>
      </c>
      <c r="FF50" s="402">
        <v>2</v>
      </c>
      <c r="FG50" s="402">
        <v>4.8</v>
      </c>
      <c r="FH50" s="402">
        <v>5.67</v>
      </c>
      <c r="FI50" s="402">
        <v>5.67</v>
      </c>
      <c r="FJ50" s="402">
        <v>-0.87000000000000011</v>
      </c>
      <c r="FK50" s="402"/>
      <c r="FL50" s="402"/>
      <c r="FM50" s="402">
        <v>88.088409999999996</v>
      </c>
      <c r="FN50" s="402">
        <v>-88.088409999999996</v>
      </c>
      <c r="FO50" s="402">
        <v>0</v>
      </c>
      <c r="FP50" s="402">
        <v>0</v>
      </c>
      <c r="FQ50" s="402">
        <v>0</v>
      </c>
      <c r="FR50" s="402">
        <v>0</v>
      </c>
      <c r="FS50" s="402">
        <v>103.9</v>
      </c>
      <c r="FT50" s="402">
        <v>110.41591</v>
      </c>
      <c r="FU50" s="402">
        <v>110.41591</v>
      </c>
      <c r="FV50" s="402">
        <v>-6.515909999999991</v>
      </c>
      <c r="FW50" s="402">
        <v>7.1</v>
      </c>
      <c r="FX50" s="402">
        <v>3.8466300000000002</v>
      </c>
      <c r="FY50" s="402">
        <v>3.8466300000000002</v>
      </c>
      <c r="FZ50" s="402">
        <v>3.2533699999999994</v>
      </c>
      <c r="GA50" s="402"/>
      <c r="GB50" s="402"/>
      <c r="GC50" s="402"/>
      <c r="GD50" s="402">
        <v>0</v>
      </c>
      <c r="GE50" s="402">
        <v>0</v>
      </c>
      <c r="GF50" s="402">
        <v>0</v>
      </c>
      <c r="GG50" s="402">
        <v>21.477250000000002</v>
      </c>
      <c r="GH50" s="402">
        <v>-21.477250000000002</v>
      </c>
      <c r="GI50" s="402">
        <v>88.6</v>
      </c>
      <c r="GJ50" s="402">
        <v>95</v>
      </c>
      <c r="GK50" s="402">
        <v>133.61748</v>
      </c>
      <c r="GL50" s="402">
        <v>-45.017480000000006</v>
      </c>
      <c r="GM50" s="402"/>
      <c r="GN50" s="402"/>
      <c r="GO50" s="402"/>
      <c r="GP50" s="402">
        <v>0</v>
      </c>
      <c r="GQ50" s="402"/>
      <c r="GR50" s="402"/>
      <c r="GS50" s="402"/>
      <c r="GT50" s="402">
        <v>0</v>
      </c>
      <c r="GU50" s="402"/>
      <c r="GV50" s="402"/>
      <c r="GW50" s="402"/>
      <c r="GX50" s="402">
        <v>0</v>
      </c>
      <c r="GY50" s="402"/>
      <c r="GZ50" s="402"/>
      <c r="HA50" s="402"/>
      <c r="HB50" s="402">
        <v>0</v>
      </c>
      <c r="HC50" s="402"/>
      <c r="HD50" s="402"/>
      <c r="HE50" s="402"/>
      <c r="HF50" s="402">
        <v>0</v>
      </c>
      <c r="HG50" s="402">
        <v>171.7</v>
      </c>
      <c r="HH50" s="402">
        <v>178.41709</v>
      </c>
      <c r="HI50" s="402">
        <v>178.41709</v>
      </c>
      <c r="HJ50" s="402">
        <v>-6.7170900000000131</v>
      </c>
      <c r="HK50" s="402">
        <v>170.3</v>
      </c>
      <c r="HL50" s="402">
        <v>178.41709</v>
      </c>
      <c r="HM50" s="402">
        <v>178.41709</v>
      </c>
      <c r="HN50" s="402">
        <v>-8.1170899999999904</v>
      </c>
      <c r="HO50" s="402">
        <v>189.8</v>
      </c>
      <c r="HP50" s="402">
        <v>178.41709</v>
      </c>
      <c r="HQ50" s="402">
        <v>178.41709</v>
      </c>
      <c r="HR50" s="402">
        <v>11.38291000000001</v>
      </c>
      <c r="HS50" s="402"/>
      <c r="HT50" s="402"/>
      <c r="HU50" s="402"/>
      <c r="HV50" s="402">
        <v>0</v>
      </c>
      <c r="HW50" s="402"/>
      <c r="HX50" s="402"/>
      <c r="HY50" s="402"/>
      <c r="HZ50" s="402">
        <v>0</v>
      </c>
      <c r="IA50" s="402"/>
      <c r="IB50" s="402"/>
      <c r="IC50" s="402"/>
      <c r="ID50" s="402">
        <v>0</v>
      </c>
      <c r="IE50" s="402">
        <v>268.89999999999998</v>
      </c>
      <c r="IF50" s="402">
        <v>267.62563999999998</v>
      </c>
      <c r="IG50" s="402">
        <v>267.62563999999998</v>
      </c>
      <c r="IH50" s="402">
        <v>1.2743600000000015</v>
      </c>
      <c r="II50" s="402">
        <v>74.400000000000006</v>
      </c>
      <c r="IJ50" s="402">
        <v>69.971130000000002</v>
      </c>
      <c r="IK50" s="402">
        <v>69.971130000000002</v>
      </c>
      <c r="IL50" s="402">
        <v>4.4288700000000034</v>
      </c>
      <c r="IM50" s="402">
        <v>35.799999999999997</v>
      </c>
      <c r="IN50" s="402">
        <v>34.985570000000003</v>
      </c>
      <c r="IO50" s="402">
        <v>34.985570000000003</v>
      </c>
      <c r="IP50" s="402">
        <v>0.81442999999999444</v>
      </c>
      <c r="IQ50" s="402">
        <v>0</v>
      </c>
      <c r="IR50" s="402">
        <v>0</v>
      </c>
      <c r="IS50" s="402">
        <v>0</v>
      </c>
      <c r="IT50" s="402">
        <v>0</v>
      </c>
      <c r="IU50" s="402">
        <v>34.1</v>
      </c>
      <c r="IV50" s="402">
        <v>71.75</v>
      </c>
      <c r="IW50" s="402">
        <v>71.75</v>
      </c>
      <c r="IX50" s="402">
        <v>-37.65</v>
      </c>
      <c r="IY50" s="402">
        <v>31.2</v>
      </c>
      <c r="IZ50" s="402">
        <v>61.01</v>
      </c>
      <c r="JA50" s="402">
        <v>61.01</v>
      </c>
      <c r="JB50" s="402">
        <v>-29.81</v>
      </c>
      <c r="JC50" s="402">
        <v>6.7</v>
      </c>
      <c r="JD50" s="402">
        <v>11.85</v>
      </c>
      <c r="JE50" s="402">
        <v>11.85</v>
      </c>
      <c r="JF50" s="402">
        <v>-5.1499999999999995</v>
      </c>
      <c r="JG50" s="402">
        <v>3.6</v>
      </c>
      <c r="JH50" s="402">
        <v>3.37</v>
      </c>
      <c r="JI50" s="402">
        <v>3.37</v>
      </c>
      <c r="JJ50" s="402">
        <v>0.22999999999999998</v>
      </c>
      <c r="JK50" s="402">
        <v>6.8</v>
      </c>
      <c r="JL50" s="402">
        <v>6.8787000000000003</v>
      </c>
      <c r="JM50" s="402">
        <v>6.8787000000000003</v>
      </c>
      <c r="JN50" s="402">
        <v>-7.8700000000000436E-2</v>
      </c>
      <c r="JO50" s="402">
        <v>13.7</v>
      </c>
      <c r="JP50" s="402">
        <v>15.021509999999999</v>
      </c>
      <c r="JQ50" s="402">
        <v>15.021509999999999</v>
      </c>
      <c r="JR50" s="402">
        <v>-1.32151</v>
      </c>
      <c r="JS50" s="402">
        <v>120.6</v>
      </c>
      <c r="JT50" s="402">
        <v>118.69741</v>
      </c>
      <c r="JU50" s="402">
        <v>87.316590000000005</v>
      </c>
      <c r="JV50" s="402">
        <v>33.283409999999989</v>
      </c>
      <c r="JW50" s="402"/>
      <c r="JX50" s="402"/>
      <c r="JY50" s="402"/>
      <c r="JZ50" s="402">
        <v>0</v>
      </c>
      <c r="KA50" s="402"/>
      <c r="KB50" s="402"/>
      <c r="KC50" s="402"/>
      <c r="KD50" s="402">
        <v>0</v>
      </c>
      <c r="KE50" s="402"/>
      <c r="KF50" s="402"/>
      <c r="KG50" s="402"/>
      <c r="KH50" s="402">
        <v>0</v>
      </c>
      <c r="KI50" s="402"/>
      <c r="KJ50" s="402"/>
      <c r="KK50" s="402"/>
      <c r="KL50" s="402">
        <v>0</v>
      </c>
      <c r="KM50" s="402">
        <v>110.1</v>
      </c>
      <c r="KN50" s="402">
        <v>79.579149999999998</v>
      </c>
      <c r="KO50" s="402">
        <v>86.950339999999997</v>
      </c>
      <c r="KP50" s="402">
        <v>23.149659999999997</v>
      </c>
      <c r="KQ50" s="402"/>
      <c r="KR50" s="402"/>
      <c r="KS50" s="402"/>
      <c r="KT50" s="402">
        <v>0</v>
      </c>
      <c r="KU50" s="402">
        <v>182.3</v>
      </c>
      <c r="KV50" s="402">
        <v>194.44479000000001</v>
      </c>
      <c r="KW50" s="402">
        <v>194.44479000000001</v>
      </c>
      <c r="KX50" s="402">
        <v>-12.14479</v>
      </c>
      <c r="KY50" s="402">
        <v>196.5</v>
      </c>
      <c r="KZ50" s="402">
        <v>194.44479000000001</v>
      </c>
      <c r="LA50" s="402">
        <v>194.44479000000001</v>
      </c>
      <c r="LB50" s="402">
        <v>2.0552099999999882</v>
      </c>
      <c r="LC50" s="402">
        <v>203.2</v>
      </c>
      <c r="LD50" s="402">
        <v>194.44479000000001</v>
      </c>
      <c r="LE50" s="402">
        <v>194.44479000000001</v>
      </c>
      <c r="LF50" s="402">
        <v>8.7552099999999768</v>
      </c>
      <c r="LG50" s="402">
        <v>291.2</v>
      </c>
      <c r="LH50" s="402">
        <v>291.66717999999997</v>
      </c>
      <c r="LI50" s="402">
        <v>291.66717999999997</v>
      </c>
      <c r="LJ50" s="402">
        <v>-0.46717999999998483</v>
      </c>
      <c r="LK50" s="402">
        <v>205.1</v>
      </c>
      <c r="LL50" s="402">
        <v>209.70738</v>
      </c>
      <c r="LM50" s="402">
        <v>209.70738</v>
      </c>
      <c r="LN50" s="402">
        <v>-4.6073800000000062</v>
      </c>
      <c r="LO50" s="402">
        <v>106.6</v>
      </c>
      <c r="LP50" s="402">
        <v>104.85369</v>
      </c>
      <c r="LQ50" s="402">
        <v>104.85369</v>
      </c>
      <c r="LR50" s="402">
        <v>1.746309999999994</v>
      </c>
      <c r="LS50" s="402">
        <v>275.3</v>
      </c>
      <c r="LT50" s="402">
        <v>248.42461</v>
      </c>
      <c r="LU50" s="402">
        <v>283.97125999999997</v>
      </c>
      <c r="LV50" s="402">
        <v>-8.6712599999999611</v>
      </c>
      <c r="LW50" s="402">
        <v>3.4</v>
      </c>
      <c r="LX50" s="402">
        <v>3.2402199999999999</v>
      </c>
      <c r="LY50" s="402">
        <v>3.2402199999999999</v>
      </c>
      <c r="LZ50" s="402">
        <v>0.15978000000000003</v>
      </c>
      <c r="MA50" s="402">
        <v>183.6</v>
      </c>
      <c r="MB50" s="402">
        <v>170</v>
      </c>
      <c r="MC50" s="402">
        <v>185.73103</v>
      </c>
      <c r="MD50" s="402">
        <v>-2.1310300000000097</v>
      </c>
      <c r="ME50" s="402">
        <v>184.1</v>
      </c>
      <c r="MF50" s="402">
        <v>170</v>
      </c>
      <c r="MG50" s="402">
        <v>185.73103</v>
      </c>
      <c r="MH50" s="402">
        <v>-1.6310300000000097</v>
      </c>
      <c r="MI50" s="402">
        <v>185.9</v>
      </c>
      <c r="MJ50" s="402">
        <v>217.19309000000001</v>
      </c>
      <c r="MK50" s="402">
        <v>185.73103</v>
      </c>
      <c r="ML50" s="402">
        <v>0.16897000000000162</v>
      </c>
      <c r="MM50" s="402">
        <v>169.1</v>
      </c>
      <c r="MN50" s="402">
        <v>189.51328000000001</v>
      </c>
      <c r="MO50" s="402">
        <v>189.51328000000001</v>
      </c>
      <c r="MP50" s="402">
        <v>-20.413280000000015</v>
      </c>
      <c r="MQ50" s="402">
        <v>90.4</v>
      </c>
      <c r="MR50" s="402">
        <v>94.756640000000004</v>
      </c>
      <c r="MS50" s="402">
        <v>94.756640000000004</v>
      </c>
      <c r="MT50" s="402">
        <v>-4.3566399999999987</v>
      </c>
      <c r="MU50" s="402"/>
      <c r="MV50" s="402"/>
      <c r="MW50" s="402"/>
      <c r="MX50" s="402">
        <v>0</v>
      </c>
      <c r="MY50" s="402"/>
      <c r="MZ50" s="402"/>
      <c r="NA50" s="402"/>
      <c r="NB50" s="402">
        <v>0</v>
      </c>
      <c r="NC50" s="402"/>
      <c r="ND50" s="402"/>
      <c r="NE50" s="402"/>
      <c r="NF50" s="402">
        <v>0</v>
      </c>
      <c r="NG50" s="402"/>
      <c r="NH50" s="402"/>
      <c r="NI50" s="402"/>
      <c r="NJ50" s="402">
        <v>0</v>
      </c>
      <c r="NK50" s="402"/>
      <c r="NL50" s="402"/>
      <c r="NM50" s="402"/>
      <c r="NN50" s="402">
        <v>0</v>
      </c>
      <c r="NO50" s="402"/>
      <c r="NP50" s="402"/>
      <c r="NQ50" s="402"/>
      <c r="NR50" s="402">
        <v>0</v>
      </c>
      <c r="NS50" s="402"/>
      <c r="NT50" s="402"/>
      <c r="NU50" s="402"/>
      <c r="NV50" s="402">
        <v>0</v>
      </c>
      <c r="NW50" s="402">
        <v>173.3</v>
      </c>
      <c r="NX50" s="402">
        <v>89.048659999999998</v>
      </c>
      <c r="NY50" s="402">
        <v>52.428310000000003</v>
      </c>
      <c r="NZ50" s="402">
        <v>120.87169</v>
      </c>
      <c r="OA50" s="402">
        <v>66.599999999999994</v>
      </c>
      <c r="OB50" s="402">
        <v>0</v>
      </c>
      <c r="OC50" s="402">
        <v>45.766089999999998</v>
      </c>
      <c r="OD50" s="402">
        <v>20.833909999999996</v>
      </c>
      <c r="OE50" s="402">
        <v>17.600000000000001</v>
      </c>
      <c r="OF50" s="402">
        <v>15.56043</v>
      </c>
      <c r="OG50" s="402">
        <v>15.91408</v>
      </c>
      <c r="OH50" s="402">
        <v>1.6859200000000012</v>
      </c>
      <c r="OI50" s="402">
        <v>53.7</v>
      </c>
      <c r="OJ50" s="402">
        <v>60.427019999999999</v>
      </c>
      <c r="OK50" s="402">
        <v>60.427019999999999</v>
      </c>
      <c r="OL50" s="402">
        <v>-6.727019999999996</v>
      </c>
      <c r="OM50" s="402">
        <v>6.5</v>
      </c>
      <c r="ON50" s="402">
        <v>6.39</v>
      </c>
      <c r="OO50" s="402">
        <v>6.39</v>
      </c>
      <c r="OP50" s="402">
        <v>0.11000000000000032</v>
      </c>
      <c r="OQ50" s="402">
        <v>304.10000000000002</v>
      </c>
      <c r="OR50" s="402">
        <v>378.33645000000001</v>
      </c>
      <c r="OS50" s="402"/>
      <c r="OT50" s="402">
        <v>304.10000000000002</v>
      </c>
      <c r="OU50" s="402"/>
      <c r="OV50" s="402"/>
      <c r="OW50" s="402"/>
      <c r="OX50" s="402">
        <v>0</v>
      </c>
      <c r="OY50" s="402"/>
      <c r="OZ50" s="402"/>
      <c r="PA50" s="402"/>
      <c r="PB50" s="402">
        <v>0</v>
      </c>
      <c r="PC50" s="402">
        <v>29.1</v>
      </c>
      <c r="PD50" s="402">
        <v>30</v>
      </c>
      <c r="PE50" s="402">
        <v>30</v>
      </c>
      <c r="PF50" s="402">
        <v>-0.89999999999999858</v>
      </c>
      <c r="PG50" s="402"/>
      <c r="PH50" s="402"/>
      <c r="PI50" s="402"/>
      <c r="PJ50" s="402">
        <v>0</v>
      </c>
      <c r="PK50" s="402">
        <v>15</v>
      </c>
      <c r="PL50" s="402">
        <v>13</v>
      </c>
      <c r="PM50" s="402">
        <v>13</v>
      </c>
      <c r="PN50" s="402">
        <v>2</v>
      </c>
      <c r="PO50" s="402">
        <v>13.1</v>
      </c>
      <c r="PP50" s="402">
        <v>15</v>
      </c>
      <c r="PQ50" s="402">
        <v>15</v>
      </c>
      <c r="PR50" s="402">
        <v>-1.9000000000000004</v>
      </c>
      <c r="PS50" s="402">
        <v>3</v>
      </c>
      <c r="PT50" s="402">
        <v>2.7989999999999999</v>
      </c>
      <c r="PU50" s="402">
        <v>2.7989999999999999</v>
      </c>
      <c r="PV50" s="402">
        <v>0.20100000000000007</v>
      </c>
      <c r="PW50" s="402">
        <v>1.5</v>
      </c>
      <c r="PX50" s="402">
        <v>1.4</v>
      </c>
      <c r="PY50" s="402">
        <v>1.4</v>
      </c>
      <c r="PZ50" s="402">
        <v>0.10000000000000009</v>
      </c>
      <c r="QA50" s="402">
        <v>1.1000000000000001</v>
      </c>
      <c r="QB50" s="402">
        <v>1.2</v>
      </c>
      <c r="QC50" s="402">
        <v>1.2</v>
      </c>
      <c r="QD50" s="402">
        <v>-9.9999999999999867E-2</v>
      </c>
      <c r="QE50" s="402">
        <v>2.1</v>
      </c>
      <c r="QF50" s="402">
        <v>2.2000000000000002</v>
      </c>
      <c r="QG50" s="402">
        <v>2.2000000000000002</v>
      </c>
      <c r="QH50" s="402">
        <v>-0.10000000000000009</v>
      </c>
      <c r="QI50" s="402">
        <v>6.1</v>
      </c>
      <c r="QJ50" s="402">
        <v>7.2</v>
      </c>
      <c r="QK50" s="402">
        <v>7.2</v>
      </c>
      <c r="QL50" s="402">
        <v>-1.1000000000000005</v>
      </c>
      <c r="QM50" s="402">
        <v>11.3</v>
      </c>
      <c r="QN50" s="402">
        <v>11.143700000000001</v>
      </c>
      <c r="QO50" s="402">
        <v>11.143700000000001</v>
      </c>
      <c r="QP50" s="402">
        <v>0.15629999999999988</v>
      </c>
      <c r="QQ50" s="402">
        <v>6.6</v>
      </c>
      <c r="QR50" s="402">
        <v>8</v>
      </c>
      <c r="QS50" s="402">
        <v>8</v>
      </c>
      <c r="QT50" s="402">
        <v>-1.4000000000000004</v>
      </c>
      <c r="QU50" s="402">
        <v>10.199999999999999</v>
      </c>
      <c r="QV50" s="402">
        <v>10.752689999999999</v>
      </c>
      <c r="QW50" s="402">
        <v>10.752689999999999</v>
      </c>
      <c r="QX50" s="402">
        <v>-0.55269000000000013</v>
      </c>
      <c r="QY50" s="402">
        <v>6</v>
      </c>
      <c r="QZ50" s="402">
        <v>6.4</v>
      </c>
      <c r="RA50" s="402">
        <v>6.4</v>
      </c>
      <c r="RB50" s="402">
        <v>-0.40000000000000036</v>
      </c>
      <c r="RC50" s="402">
        <v>18.100000000000001</v>
      </c>
      <c r="RD50" s="402">
        <v>16.617789999999999</v>
      </c>
      <c r="RE50" s="402">
        <v>16.617789999999999</v>
      </c>
      <c r="RF50" s="402">
        <v>1.482210000000002</v>
      </c>
      <c r="RG50" s="402">
        <v>3.6</v>
      </c>
      <c r="RH50" s="402">
        <v>3.6</v>
      </c>
      <c r="RI50" s="402">
        <v>3.6</v>
      </c>
      <c r="RJ50" s="402">
        <v>0</v>
      </c>
      <c r="RK50" s="402">
        <v>5.8</v>
      </c>
      <c r="RL50" s="402">
        <v>6</v>
      </c>
      <c r="RM50" s="402">
        <v>6</v>
      </c>
      <c r="RN50" s="402">
        <v>-0.20000000000000018</v>
      </c>
      <c r="RO50" s="402">
        <v>3.4</v>
      </c>
      <c r="RP50" s="402">
        <v>3.3</v>
      </c>
      <c r="RQ50" s="402">
        <v>3.3</v>
      </c>
      <c r="RR50" s="402">
        <v>0.10000000000000009</v>
      </c>
      <c r="RS50" s="402">
        <v>0.6</v>
      </c>
      <c r="RT50" s="402">
        <v>1.5</v>
      </c>
      <c r="RU50" s="402">
        <v>1.5</v>
      </c>
      <c r="RV50" s="402">
        <v>-0.9</v>
      </c>
      <c r="RW50" s="402">
        <v>5.5</v>
      </c>
      <c r="RX50" s="402">
        <v>5.6</v>
      </c>
      <c r="RY50" s="402">
        <v>5.6</v>
      </c>
      <c r="RZ50" s="402">
        <v>-9.9999999999999645E-2</v>
      </c>
      <c r="SA50" s="402">
        <v>3.6</v>
      </c>
      <c r="SB50" s="402">
        <v>5</v>
      </c>
      <c r="SC50" s="402">
        <v>5</v>
      </c>
      <c r="SD50" s="402">
        <v>-1.4</v>
      </c>
      <c r="SE50" s="402">
        <v>5</v>
      </c>
      <c r="SF50" s="402">
        <v>5.5</v>
      </c>
      <c r="SG50" s="402">
        <v>5.5</v>
      </c>
      <c r="SH50" s="402">
        <v>-0.5</v>
      </c>
      <c r="SI50" s="402">
        <v>5.2</v>
      </c>
      <c r="SJ50" s="402">
        <v>5.7</v>
      </c>
      <c r="SK50" s="402">
        <v>5.7</v>
      </c>
      <c r="SL50" s="402">
        <v>-0.5</v>
      </c>
      <c r="SM50" s="402">
        <v>3.5</v>
      </c>
      <c r="SN50" s="402">
        <v>3.5</v>
      </c>
      <c r="SO50" s="402">
        <v>3.5</v>
      </c>
      <c r="SP50" s="402">
        <v>0</v>
      </c>
      <c r="SQ50" s="402">
        <v>2.5</v>
      </c>
      <c r="SR50" s="402">
        <v>2.5</v>
      </c>
      <c r="SS50" s="402">
        <v>2.5</v>
      </c>
      <c r="ST50" s="402">
        <v>0</v>
      </c>
      <c r="SU50" s="402">
        <v>9.5</v>
      </c>
      <c r="SV50" s="402">
        <v>10</v>
      </c>
      <c r="SW50" s="402">
        <v>10</v>
      </c>
      <c r="SX50" s="402">
        <v>-0.5</v>
      </c>
      <c r="SY50" s="402">
        <v>19.7</v>
      </c>
      <c r="SZ50" s="402">
        <v>12.218959999999999</v>
      </c>
      <c r="TA50" s="402">
        <v>12.218959999999999</v>
      </c>
      <c r="TB50" s="402">
        <v>7.4810400000000001</v>
      </c>
      <c r="TC50" s="402">
        <v>16.899999999999999</v>
      </c>
      <c r="TD50" s="402">
        <v>16.813289999999999</v>
      </c>
      <c r="TE50" s="402">
        <v>16.813289999999999</v>
      </c>
      <c r="TF50" s="402">
        <v>8.6710000000000065E-2</v>
      </c>
      <c r="TG50" s="402">
        <v>20.5</v>
      </c>
      <c r="TH50" s="402">
        <v>19.550339999999998</v>
      </c>
      <c r="TI50" s="402">
        <v>19.550339999999998</v>
      </c>
      <c r="TJ50" s="402">
        <v>0.9496600000000015</v>
      </c>
      <c r="TK50" s="402">
        <v>39.799999999999997</v>
      </c>
      <c r="TL50" s="402">
        <v>37.57996</v>
      </c>
      <c r="TM50" s="402">
        <v>37.57996</v>
      </c>
      <c r="TN50" s="402">
        <v>2.2200399999999973</v>
      </c>
      <c r="TO50" s="402">
        <v>18.5</v>
      </c>
      <c r="TP50" s="402">
        <v>0</v>
      </c>
      <c r="TQ50" s="402">
        <v>10.65849</v>
      </c>
      <c r="TR50" s="402">
        <v>7.8415099999999995</v>
      </c>
      <c r="TS50" s="402">
        <v>8.59</v>
      </c>
      <c r="TT50" s="402">
        <v>8.33</v>
      </c>
      <c r="TU50" s="402">
        <v>8.33</v>
      </c>
      <c r="TV50" s="402">
        <v>0.25999999999999979</v>
      </c>
      <c r="TW50" s="402">
        <v>7.5</v>
      </c>
      <c r="TX50" s="402">
        <v>9.6</v>
      </c>
      <c r="TY50" s="402">
        <v>9.6</v>
      </c>
      <c r="TZ50" s="402">
        <v>-2.0999999999999996</v>
      </c>
      <c r="UA50" s="402">
        <v>13.8</v>
      </c>
      <c r="UB50" s="402">
        <v>10.752689999999999</v>
      </c>
      <c r="UC50" s="402">
        <v>10.752689999999999</v>
      </c>
      <c r="UD50" s="402">
        <v>3.0473100000000013</v>
      </c>
      <c r="UE50" s="402">
        <v>21.5</v>
      </c>
      <c r="UF50" s="402">
        <v>15.640269999999999</v>
      </c>
      <c r="UG50" s="402">
        <v>15.640269999999999</v>
      </c>
      <c r="UH50" s="402">
        <v>5.8597300000000008</v>
      </c>
      <c r="UI50" s="402">
        <v>6</v>
      </c>
      <c r="UJ50" s="402">
        <v>7</v>
      </c>
      <c r="UK50" s="402">
        <v>7</v>
      </c>
      <c r="UL50" s="402">
        <v>-1</v>
      </c>
      <c r="UM50" s="402">
        <v>9.1</v>
      </c>
      <c r="UN50" s="402">
        <v>9</v>
      </c>
      <c r="UO50" s="402">
        <v>9</v>
      </c>
      <c r="UP50" s="402">
        <v>9.9999999999999645E-2</v>
      </c>
      <c r="UQ50" s="402">
        <v>0.5</v>
      </c>
      <c r="UR50" s="402">
        <v>0.54</v>
      </c>
      <c r="US50" s="402">
        <v>0.54</v>
      </c>
      <c r="UT50" s="402">
        <v>-4.0000000000000036E-2</v>
      </c>
      <c r="UU50" s="402">
        <v>0.9</v>
      </c>
      <c r="UV50" s="402">
        <v>1.05</v>
      </c>
      <c r="UW50" s="402">
        <v>1.05</v>
      </c>
      <c r="UX50" s="402">
        <v>-0.15000000000000002</v>
      </c>
      <c r="UY50" s="402">
        <v>0</v>
      </c>
      <c r="UZ50" s="402">
        <v>0</v>
      </c>
      <c r="VA50" s="402">
        <v>0</v>
      </c>
      <c r="VB50" s="402">
        <v>0</v>
      </c>
      <c r="VC50" s="402">
        <v>0</v>
      </c>
      <c r="VD50" s="402">
        <v>0</v>
      </c>
      <c r="VE50" s="402">
        <v>0</v>
      </c>
      <c r="VF50" s="402">
        <v>0</v>
      </c>
      <c r="VG50" s="402">
        <v>0</v>
      </c>
      <c r="VH50" s="402">
        <v>0</v>
      </c>
      <c r="VI50" s="402">
        <v>0</v>
      </c>
      <c r="VJ50" s="402">
        <v>0</v>
      </c>
      <c r="VK50" s="402">
        <v>0</v>
      </c>
      <c r="VL50" s="402">
        <v>0</v>
      </c>
      <c r="VM50" s="402">
        <v>0</v>
      </c>
      <c r="VN50" s="402">
        <v>0</v>
      </c>
      <c r="VO50" s="402">
        <v>0</v>
      </c>
      <c r="VP50" s="402">
        <v>0</v>
      </c>
      <c r="VQ50" s="402">
        <v>0</v>
      </c>
      <c r="VR50" s="402">
        <v>0</v>
      </c>
      <c r="VS50" s="402">
        <v>0</v>
      </c>
      <c r="VT50" s="402">
        <v>0</v>
      </c>
      <c r="VU50" s="402">
        <v>0</v>
      </c>
      <c r="VV50" s="402">
        <v>0</v>
      </c>
      <c r="VW50" s="402">
        <v>19.399999999999999</v>
      </c>
      <c r="VX50" s="402">
        <v>19.044</v>
      </c>
      <c r="VY50" s="402">
        <v>19.044</v>
      </c>
      <c r="VZ50" s="402">
        <v>0.3559999999999981</v>
      </c>
      <c r="WA50" s="402">
        <v>61</v>
      </c>
      <c r="WB50" s="402">
        <v>61.9</v>
      </c>
      <c r="WC50" s="402">
        <v>58.942</v>
      </c>
      <c r="WD50" s="402">
        <v>2.0579999999999998</v>
      </c>
      <c r="WE50" s="402">
        <v>10.3</v>
      </c>
      <c r="WF50" s="402"/>
      <c r="WG50" s="402">
        <v>5.883</v>
      </c>
      <c r="WH50" s="402">
        <v>4.4170000000000007</v>
      </c>
      <c r="WI50" s="402">
        <v>14.1</v>
      </c>
      <c r="WJ50" s="402"/>
      <c r="WK50" s="402">
        <v>7.5220000000000002</v>
      </c>
      <c r="WL50" s="402">
        <v>6.5779999999999994</v>
      </c>
      <c r="WM50" s="402">
        <v>23</v>
      </c>
      <c r="WN50" s="402">
        <v>24.911000000000001</v>
      </c>
      <c r="WO50" s="402">
        <v>24.911000000000001</v>
      </c>
      <c r="WP50" s="402">
        <v>-1.9110000000000014</v>
      </c>
      <c r="WQ50" s="402">
        <v>45.9</v>
      </c>
      <c r="WR50" s="402"/>
      <c r="WS50" s="402">
        <v>46.497999999999998</v>
      </c>
      <c r="WT50" s="402">
        <v>-0.59799999999999898</v>
      </c>
      <c r="XB50" s="408">
        <v>0.8125</v>
      </c>
      <c r="XC50" s="402">
        <v>7345.2510000000002</v>
      </c>
      <c r="XD50" s="402">
        <v>7294.991869999998</v>
      </c>
      <c r="XE50" s="402">
        <v>50.259130000002187</v>
      </c>
      <c r="XF50" s="402">
        <v>7345.2510000000048</v>
      </c>
      <c r="XG50" s="402">
        <v>7294.991869999998</v>
      </c>
      <c r="XH50" s="402">
        <v>50.259130000006735</v>
      </c>
      <c r="XI50" s="379">
        <f t="shared" si="0"/>
        <v>0.8125</v>
      </c>
    </row>
    <row r="51" spans="2:634" ht="15" customHeight="1" x14ac:dyDescent="0.2">
      <c r="B51" s="71">
        <v>0.83333333333333337</v>
      </c>
      <c r="C51" s="402">
        <v>601.29999999999995</v>
      </c>
      <c r="D51" s="402">
        <v>606.06573000000003</v>
      </c>
      <c r="E51" s="402">
        <v>605.72571000000005</v>
      </c>
      <c r="F51" s="402">
        <v>-4.4257100000000946</v>
      </c>
      <c r="G51" s="402">
        <v>204.1</v>
      </c>
      <c r="H51" s="402">
        <v>193.12809999999999</v>
      </c>
      <c r="I51" s="402">
        <v>193.01974999999999</v>
      </c>
      <c r="J51" s="402">
        <v>11.080250000000007</v>
      </c>
      <c r="K51" s="402"/>
      <c r="L51" s="402"/>
      <c r="M51" s="402"/>
      <c r="N51" s="402">
        <v>0</v>
      </c>
      <c r="O51" s="402">
        <v>117.8</v>
      </c>
      <c r="P51" s="402">
        <v>128.86743000000001</v>
      </c>
      <c r="Q51" s="402">
        <v>143.49420000000001</v>
      </c>
      <c r="R51" s="402">
        <v>-25.694200000000009</v>
      </c>
      <c r="S51" s="402">
        <v>109.3</v>
      </c>
      <c r="T51" s="402">
        <v>81.069109999999995</v>
      </c>
      <c r="U51" s="402">
        <v>77.619649999999993</v>
      </c>
      <c r="V51" s="402">
        <v>31.680350000000004</v>
      </c>
      <c r="W51" s="402">
        <v>66</v>
      </c>
      <c r="X51" s="402">
        <v>65.984009999999998</v>
      </c>
      <c r="Y51" s="402">
        <v>68.417389999999997</v>
      </c>
      <c r="Z51" s="402">
        <v>-2.4173899999999975</v>
      </c>
      <c r="AA51" s="402">
        <v>63.6</v>
      </c>
      <c r="AB51" s="402">
        <v>67.593350000000001</v>
      </c>
      <c r="AC51" s="402">
        <v>67.593350000000001</v>
      </c>
      <c r="AD51" s="402">
        <v>-3.9933499999999995</v>
      </c>
      <c r="AE51" s="402">
        <v>22.1</v>
      </c>
      <c r="AF51" s="402">
        <v>27.49391</v>
      </c>
      <c r="AG51" s="402">
        <v>28.507829999999998</v>
      </c>
      <c r="AH51" s="402">
        <v>-6.407829999999997</v>
      </c>
      <c r="AI51" s="402">
        <v>0.3</v>
      </c>
      <c r="AJ51" s="402">
        <v>0.6</v>
      </c>
      <c r="AK51" s="402">
        <v>0.6</v>
      </c>
      <c r="AL51" s="402">
        <v>-0.3</v>
      </c>
      <c r="AM51" s="402"/>
      <c r="AN51" s="402"/>
      <c r="AO51" s="402"/>
      <c r="AP51" s="402">
        <v>0</v>
      </c>
      <c r="AQ51" s="402"/>
      <c r="AR51" s="402"/>
      <c r="AS51" s="402">
        <v>186.89757</v>
      </c>
      <c r="AT51" s="402">
        <v>-186.89757</v>
      </c>
      <c r="AU51" s="402"/>
      <c r="AV51" s="402"/>
      <c r="AW51" s="402"/>
      <c r="AX51" s="402">
        <v>0</v>
      </c>
      <c r="AY51" s="402"/>
      <c r="AZ51" s="402"/>
      <c r="BA51" s="402"/>
      <c r="BB51" s="402">
        <v>0</v>
      </c>
      <c r="BC51" s="402">
        <v>143.69999999999999</v>
      </c>
      <c r="BD51" s="402">
        <v>149.11167</v>
      </c>
      <c r="BE51" s="402">
        <v>158.72166999999999</v>
      </c>
      <c r="BF51" s="402">
        <v>-15.02167</v>
      </c>
      <c r="BG51" s="402">
        <v>146.19999999999999</v>
      </c>
      <c r="BH51" s="402">
        <v>149.11167</v>
      </c>
      <c r="BI51" s="402">
        <v>158.72166999999999</v>
      </c>
      <c r="BJ51" s="402">
        <v>-12.52167</v>
      </c>
      <c r="BK51" s="402">
        <v>147.4</v>
      </c>
      <c r="BL51" s="402">
        <v>149.11167</v>
      </c>
      <c r="BM51" s="402">
        <v>158.72166999999999</v>
      </c>
      <c r="BN51" s="402">
        <v>-11.321669999999983</v>
      </c>
      <c r="BO51" s="402">
        <v>0</v>
      </c>
      <c r="BP51" s="402">
        <v>0</v>
      </c>
      <c r="BQ51" s="402">
        <v>0</v>
      </c>
      <c r="BR51" s="402">
        <v>0</v>
      </c>
      <c r="BS51" s="402">
        <v>0</v>
      </c>
      <c r="BT51" s="402">
        <v>0</v>
      </c>
      <c r="BU51" s="402">
        <v>0</v>
      </c>
      <c r="BV51" s="402">
        <v>0</v>
      </c>
      <c r="BW51" s="402">
        <v>112.4</v>
      </c>
      <c r="BX51" s="402">
        <v>83.5</v>
      </c>
      <c r="BY51" s="402">
        <v>110</v>
      </c>
      <c r="BZ51" s="402">
        <v>2.4000000000000057</v>
      </c>
      <c r="CA51" s="402">
        <v>72.900000000000006</v>
      </c>
      <c r="CB51" s="402">
        <v>73.019549999999995</v>
      </c>
      <c r="CC51" s="402">
        <v>73.019549999999995</v>
      </c>
      <c r="CD51" s="402">
        <v>-0.11954999999998961</v>
      </c>
      <c r="CE51" s="402">
        <v>24</v>
      </c>
      <c r="CF51" s="402">
        <v>16.95936</v>
      </c>
      <c r="CG51" s="402">
        <v>16.95936</v>
      </c>
      <c r="CH51" s="402">
        <v>7.0406399999999998</v>
      </c>
      <c r="CI51" s="402">
        <v>85.481999999999999</v>
      </c>
      <c r="CJ51" s="402">
        <v>87.870279999999994</v>
      </c>
      <c r="CK51" s="402">
        <v>88.318399999999997</v>
      </c>
      <c r="CL51" s="402">
        <v>-2.8363999999999976</v>
      </c>
      <c r="CM51" s="402">
        <v>104.98</v>
      </c>
      <c r="CN51" s="402">
        <v>98</v>
      </c>
      <c r="CO51" s="402">
        <v>98</v>
      </c>
      <c r="CP51" s="402">
        <v>6.980000000000004</v>
      </c>
      <c r="CQ51" s="402">
        <v>31.884</v>
      </c>
      <c r="CR51" s="402">
        <v>36.466239999999999</v>
      </c>
      <c r="CS51" s="402">
        <v>17.099060000000001</v>
      </c>
      <c r="CT51" s="402">
        <v>14.784939999999999</v>
      </c>
      <c r="CU51" s="402">
        <v>7.8</v>
      </c>
      <c r="CV51" s="402">
        <v>3.8533499999999998</v>
      </c>
      <c r="CW51" s="402">
        <v>3.8533499999999998</v>
      </c>
      <c r="CX51" s="402">
        <v>3.94665</v>
      </c>
      <c r="CY51" s="402"/>
      <c r="CZ51" s="402">
        <v>4.1034499999999996</v>
      </c>
      <c r="DA51" s="402">
        <v>4.1034499999999996</v>
      </c>
      <c r="DB51" s="402">
        <v>-4.1034499999999996</v>
      </c>
      <c r="DC51" s="402">
        <v>43.01</v>
      </c>
      <c r="DD51" s="402">
        <v>43.80059</v>
      </c>
      <c r="DE51" s="402">
        <v>43.80059</v>
      </c>
      <c r="DF51" s="402">
        <v>-0.79059000000000168</v>
      </c>
      <c r="DG51" s="402">
        <v>3.2519999999999998</v>
      </c>
      <c r="DH51" s="402">
        <v>3.2822300000000002</v>
      </c>
      <c r="DI51" s="402">
        <v>3.2822300000000002</v>
      </c>
      <c r="DJ51" s="402">
        <v>-3.0230000000000423E-2</v>
      </c>
      <c r="DK51" s="402">
        <v>3.5030000000000001</v>
      </c>
      <c r="DL51" s="402">
        <v>3.0992700000000002</v>
      </c>
      <c r="DM51" s="402">
        <v>3.0992700000000002</v>
      </c>
      <c r="DN51" s="402">
        <v>0.40372999999999992</v>
      </c>
      <c r="DO51" s="402"/>
      <c r="DP51" s="402"/>
      <c r="DQ51" s="402"/>
      <c r="DR51" s="402">
        <v>0</v>
      </c>
      <c r="DS51" s="402"/>
      <c r="DT51" s="402"/>
      <c r="DU51" s="402"/>
      <c r="DV51" s="402">
        <v>0</v>
      </c>
      <c r="DW51" s="402"/>
      <c r="DX51" s="402"/>
      <c r="DY51" s="402"/>
      <c r="DZ51" s="402">
        <v>0</v>
      </c>
      <c r="EA51" s="402"/>
      <c r="EB51" s="402"/>
      <c r="EC51" s="402"/>
      <c r="ED51" s="402">
        <v>0</v>
      </c>
      <c r="EE51" s="402"/>
      <c r="EF51" s="402"/>
      <c r="EG51" s="402"/>
      <c r="EH51" s="402">
        <v>0</v>
      </c>
      <c r="EI51" s="402"/>
      <c r="EJ51" s="402"/>
      <c r="EK51" s="402"/>
      <c r="EL51" s="402">
        <v>0</v>
      </c>
      <c r="EM51" s="402">
        <v>88.6</v>
      </c>
      <c r="EN51" s="402">
        <v>85</v>
      </c>
      <c r="EO51" s="402">
        <v>85</v>
      </c>
      <c r="EP51" s="402">
        <v>3.5999999999999943</v>
      </c>
      <c r="EQ51" s="402"/>
      <c r="ER51" s="402"/>
      <c r="ES51" s="402"/>
      <c r="ET51" s="402">
        <v>0</v>
      </c>
      <c r="EU51" s="402">
        <v>60</v>
      </c>
      <c r="EV51" s="402">
        <v>77.948049999999995</v>
      </c>
      <c r="EW51" s="402">
        <v>77.948049999999995</v>
      </c>
      <c r="EX51" s="402">
        <v>-17.948049999999995</v>
      </c>
      <c r="EY51" s="402">
        <v>220.5</v>
      </c>
      <c r="EZ51" s="402">
        <v>259.56652000000003</v>
      </c>
      <c r="FA51" s="402">
        <v>203.88239999999999</v>
      </c>
      <c r="FB51" s="402">
        <v>16.61760000000001</v>
      </c>
      <c r="FC51" s="402">
        <v>10</v>
      </c>
      <c r="FD51" s="402">
        <v>8</v>
      </c>
      <c r="FE51" s="402">
        <v>8</v>
      </c>
      <c r="FF51" s="402">
        <v>2</v>
      </c>
      <c r="FG51" s="402">
        <v>4.7</v>
      </c>
      <c r="FH51" s="402">
        <v>5.67</v>
      </c>
      <c r="FI51" s="402">
        <v>5.67</v>
      </c>
      <c r="FJ51" s="402">
        <v>-0.96999999999999975</v>
      </c>
      <c r="FK51" s="402"/>
      <c r="FL51" s="402"/>
      <c r="FM51" s="402">
        <v>88.088409999999996</v>
      </c>
      <c r="FN51" s="402">
        <v>-88.088409999999996</v>
      </c>
      <c r="FO51" s="402">
        <v>0</v>
      </c>
      <c r="FP51" s="402">
        <v>0</v>
      </c>
      <c r="FQ51" s="402">
        <v>0</v>
      </c>
      <c r="FR51" s="402">
        <v>0</v>
      </c>
      <c r="FS51" s="402">
        <v>105</v>
      </c>
      <c r="FT51" s="402">
        <v>110.41591</v>
      </c>
      <c r="FU51" s="402">
        <v>110.41591</v>
      </c>
      <c r="FV51" s="402">
        <v>-5.4159099999999967</v>
      </c>
      <c r="FW51" s="402">
        <v>7.4</v>
      </c>
      <c r="FX51" s="402">
        <v>3.8466300000000002</v>
      </c>
      <c r="FY51" s="402">
        <v>3.8466300000000002</v>
      </c>
      <c r="FZ51" s="402">
        <v>3.5533700000000001</v>
      </c>
      <c r="GA51" s="402"/>
      <c r="GB51" s="402"/>
      <c r="GC51" s="402"/>
      <c r="GD51" s="402">
        <v>0</v>
      </c>
      <c r="GE51" s="402">
        <v>0</v>
      </c>
      <c r="GF51" s="402">
        <v>0</v>
      </c>
      <c r="GG51" s="402">
        <v>21.477250000000002</v>
      </c>
      <c r="GH51" s="402">
        <v>-21.477250000000002</v>
      </c>
      <c r="GI51" s="402">
        <v>88.6</v>
      </c>
      <c r="GJ51" s="402">
        <v>95</v>
      </c>
      <c r="GK51" s="402">
        <v>133.61748</v>
      </c>
      <c r="GL51" s="402">
        <v>-45.017480000000006</v>
      </c>
      <c r="GM51" s="402"/>
      <c r="GN51" s="402"/>
      <c r="GO51" s="402"/>
      <c r="GP51" s="402">
        <v>0</v>
      </c>
      <c r="GQ51" s="402"/>
      <c r="GR51" s="402"/>
      <c r="GS51" s="402"/>
      <c r="GT51" s="402">
        <v>0</v>
      </c>
      <c r="GU51" s="402"/>
      <c r="GV51" s="402"/>
      <c r="GW51" s="402"/>
      <c r="GX51" s="402">
        <v>0</v>
      </c>
      <c r="GY51" s="402"/>
      <c r="GZ51" s="402"/>
      <c r="HA51" s="402"/>
      <c r="HB51" s="402">
        <v>0</v>
      </c>
      <c r="HC51" s="402"/>
      <c r="HD51" s="402"/>
      <c r="HE51" s="402"/>
      <c r="HF51" s="402">
        <v>0</v>
      </c>
      <c r="HG51" s="402">
        <v>170.9</v>
      </c>
      <c r="HH51" s="402">
        <v>178.52956</v>
      </c>
      <c r="HI51" s="402">
        <v>178.52956</v>
      </c>
      <c r="HJ51" s="402">
        <v>-7.6295599999999979</v>
      </c>
      <c r="HK51" s="402">
        <v>169.4</v>
      </c>
      <c r="HL51" s="402">
        <v>178.52956</v>
      </c>
      <c r="HM51" s="402">
        <v>178.52956</v>
      </c>
      <c r="HN51" s="402">
        <v>-9.1295599999999979</v>
      </c>
      <c r="HO51" s="402">
        <v>189.5</v>
      </c>
      <c r="HP51" s="402">
        <v>178.52956</v>
      </c>
      <c r="HQ51" s="402">
        <v>178.52956</v>
      </c>
      <c r="HR51" s="402">
        <v>10.970439999999996</v>
      </c>
      <c r="HS51" s="402"/>
      <c r="HT51" s="402"/>
      <c r="HU51" s="402"/>
      <c r="HV51" s="402">
        <v>0</v>
      </c>
      <c r="HW51" s="402"/>
      <c r="HX51" s="402"/>
      <c r="HY51" s="402"/>
      <c r="HZ51" s="402">
        <v>0</v>
      </c>
      <c r="IA51" s="402"/>
      <c r="IB51" s="402"/>
      <c r="IC51" s="402"/>
      <c r="ID51" s="402">
        <v>0</v>
      </c>
      <c r="IE51" s="402">
        <v>268.3</v>
      </c>
      <c r="IF51" s="402">
        <v>267.79433</v>
      </c>
      <c r="IG51" s="402">
        <v>267.79433</v>
      </c>
      <c r="IH51" s="402">
        <v>0.50567000000000917</v>
      </c>
      <c r="II51" s="402">
        <v>74.400000000000006</v>
      </c>
      <c r="IJ51" s="402">
        <v>69.971130000000002</v>
      </c>
      <c r="IK51" s="402">
        <v>69.971130000000002</v>
      </c>
      <c r="IL51" s="402">
        <v>4.4288700000000034</v>
      </c>
      <c r="IM51" s="402">
        <v>35.799999999999997</v>
      </c>
      <c r="IN51" s="402">
        <v>34.985570000000003</v>
      </c>
      <c r="IO51" s="402">
        <v>34.985570000000003</v>
      </c>
      <c r="IP51" s="402">
        <v>0.81442999999999444</v>
      </c>
      <c r="IQ51" s="402">
        <v>0</v>
      </c>
      <c r="IR51" s="402">
        <v>0</v>
      </c>
      <c r="IS51" s="402">
        <v>0</v>
      </c>
      <c r="IT51" s="402">
        <v>0</v>
      </c>
      <c r="IU51" s="402">
        <v>38.799999999999997</v>
      </c>
      <c r="IV51" s="402">
        <v>71.75</v>
      </c>
      <c r="IW51" s="402">
        <v>71.75</v>
      </c>
      <c r="IX51" s="402">
        <v>-32.950000000000003</v>
      </c>
      <c r="IY51" s="402">
        <v>39.700000000000003</v>
      </c>
      <c r="IZ51" s="402">
        <v>61.01</v>
      </c>
      <c r="JA51" s="402">
        <v>61.01</v>
      </c>
      <c r="JB51" s="402">
        <v>-21.309999999999995</v>
      </c>
      <c r="JC51" s="402">
        <v>7.8</v>
      </c>
      <c r="JD51" s="402">
        <v>11.85</v>
      </c>
      <c r="JE51" s="402">
        <v>11.85</v>
      </c>
      <c r="JF51" s="402">
        <v>-4.05</v>
      </c>
      <c r="JG51" s="402">
        <v>4.5</v>
      </c>
      <c r="JH51" s="402">
        <v>3.37</v>
      </c>
      <c r="JI51" s="402">
        <v>3.37</v>
      </c>
      <c r="JJ51" s="402">
        <v>1.1299999999999999</v>
      </c>
      <c r="JK51" s="402">
        <v>6.8</v>
      </c>
      <c r="JL51" s="402">
        <v>6.8787000000000003</v>
      </c>
      <c r="JM51" s="402">
        <v>6.8787000000000003</v>
      </c>
      <c r="JN51" s="402">
        <v>-7.8700000000000436E-2</v>
      </c>
      <c r="JO51" s="402">
        <v>13.7</v>
      </c>
      <c r="JP51" s="402">
        <v>15.021509999999999</v>
      </c>
      <c r="JQ51" s="402">
        <v>15.021509999999999</v>
      </c>
      <c r="JR51" s="402">
        <v>-1.32151</v>
      </c>
      <c r="JS51" s="402">
        <v>120.6</v>
      </c>
      <c r="JT51" s="402">
        <v>137.08866</v>
      </c>
      <c r="JU51" s="402">
        <v>87.234960000000001</v>
      </c>
      <c r="JV51" s="402">
        <v>33.365039999999993</v>
      </c>
      <c r="JW51" s="402"/>
      <c r="JX51" s="402"/>
      <c r="JY51" s="402"/>
      <c r="JZ51" s="402">
        <v>0</v>
      </c>
      <c r="KA51" s="402"/>
      <c r="KB51" s="402"/>
      <c r="KC51" s="402"/>
      <c r="KD51" s="402">
        <v>0</v>
      </c>
      <c r="KE51" s="402"/>
      <c r="KF51" s="402"/>
      <c r="KG51" s="402"/>
      <c r="KH51" s="402">
        <v>0</v>
      </c>
      <c r="KI51" s="402"/>
      <c r="KJ51" s="402"/>
      <c r="KK51" s="402"/>
      <c r="KL51" s="402">
        <v>0</v>
      </c>
      <c r="KM51" s="402">
        <v>80.400000000000006</v>
      </c>
      <c r="KN51" s="402">
        <v>81.829310000000007</v>
      </c>
      <c r="KO51" s="402">
        <v>86.290639999999996</v>
      </c>
      <c r="KP51" s="402">
        <v>-5.8906399999999906</v>
      </c>
      <c r="KQ51" s="402"/>
      <c r="KR51" s="402"/>
      <c r="KS51" s="402"/>
      <c r="KT51" s="402">
        <v>0</v>
      </c>
      <c r="KU51" s="402">
        <v>181.4</v>
      </c>
      <c r="KV51" s="402">
        <v>194.44479000000001</v>
      </c>
      <c r="KW51" s="402">
        <v>194.44479000000001</v>
      </c>
      <c r="KX51" s="402">
        <v>-13.044790000000006</v>
      </c>
      <c r="KY51" s="402">
        <v>195.9</v>
      </c>
      <c r="KZ51" s="402">
        <v>194.44479000000001</v>
      </c>
      <c r="LA51" s="402">
        <v>194.44479000000001</v>
      </c>
      <c r="LB51" s="402">
        <v>1.4552099999999939</v>
      </c>
      <c r="LC51" s="402">
        <v>202.4</v>
      </c>
      <c r="LD51" s="402">
        <v>194.44479000000001</v>
      </c>
      <c r="LE51" s="402">
        <v>194.44479000000001</v>
      </c>
      <c r="LF51" s="402">
        <v>7.9552099999999939</v>
      </c>
      <c r="LG51" s="402">
        <v>291.3</v>
      </c>
      <c r="LH51" s="402">
        <v>291.66717999999997</v>
      </c>
      <c r="LI51" s="402">
        <v>291.66717999999997</v>
      </c>
      <c r="LJ51" s="402">
        <v>-0.36717999999996209</v>
      </c>
      <c r="LK51" s="402">
        <v>205.9</v>
      </c>
      <c r="LL51" s="402">
        <v>209.70738</v>
      </c>
      <c r="LM51" s="402">
        <v>209.70738</v>
      </c>
      <c r="LN51" s="402">
        <v>-3.8073799999999949</v>
      </c>
      <c r="LO51" s="402">
        <v>106.7</v>
      </c>
      <c r="LP51" s="402">
        <v>104.85369</v>
      </c>
      <c r="LQ51" s="402">
        <v>104.85369</v>
      </c>
      <c r="LR51" s="402">
        <v>1.8463100000000026</v>
      </c>
      <c r="LS51" s="402">
        <v>248.3</v>
      </c>
      <c r="LT51" s="402">
        <v>484.31378000000001</v>
      </c>
      <c r="LU51" s="402">
        <v>277.43175000000002</v>
      </c>
      <c r="LV51" s="402">
        <v>-29.131750000000011</v>
      </c>
      <c r="LW51" s="402">
        <v>3.3</v>
      </c>
      <c r="LX51" s="402">
        <v>3.2402199999999999</v>
      </c>
      <c r="LY51" s="402">
        <v>3.2402199999999999</v>
      </c>
      <c r="LZ51" s="402">
        <v>5.9779999999999944E-2</v>
      </c>
      <c r="MA51" s="402">
        <v>185.1</v>
      </c>
      <c r="MB51" s="402">
        <v>170</v>
      </c>
      <c r="MC51" s="402">
        <v>185.73103</v>
      </c>
      <c r="MD51" s="402">
        <v>-0.63103000000000975</v>
      </c>
      <c r="ME51" s="402">
        <v>185.3</v>
      </c>
      <c r="MF51" s="402">
        <v>170</v>
      </c>
      <c r="MG51" s="402">
        <v>185.73103</v>
      </c>
      <c r="MH51" s="402">
        <v>-0.4310299999999927</v>
      </c>
      <c r="MI51" s="402">
        <v>186</v>
      </c>
      <c r="MJ51" s="402">
        <v>217.19309000000001</v>
      </c>
      <c r="MK51" s="402">
        <v>185.73103</v>
      </c>
      <c r="ML51" s="402">
        <v>0.26896999999999593</v>
      </c>
      <c r="MM51" s="402">
        <v>189.8</v>
      </c>
      <c r="MN51" s="402">
        <v>189.51328000000001</v>
      </c>
      <c r="MO51" s="402">
        <v>189.51328000000001</v>
      </c>
      <c r="MP51" s="402">
        <v>0.28672000000000253</v>
      </c>
      <c r="MQ51" s="402">
        <v>103.7</v>
      </c>
      <c r="MR51" s="402">
        <v>94.756640000000004</v>
      </c>
      <c r="MS51" s="402">
        <v>94.756640000000004</v>
      </c>
      <c r="MT51" s="402">
        <v>8.9433599999999984</v>
      </c>
      <c r="MU51" s="402"/>
      <c r="MV51" s="402"/>
      <c r="MW51" s="402"/>
      <c r="MX51" s="402">
        <v>0</v>
      </c>
      <c r="MY51" s="402"/>
      <c r="MZ51" s="402"/>
      <c r="NA51" s="402"/>
      <c r="NB51" s="402">
        <v>0</v>
      </c>
      <c r="NC51" s="402"/>
      <c r="ND51" s="402"/>
      <c r="NE51" s="402"/>
      <c r="NF51" s="402">
        <v>0</v>
      </c>
      <c r="NG51" s="402"/>
      <c r="NH51" s="402"/>
      <c r="NI51" s="402"/>
      <c r="NJ51" s="402">
        <v>0</v>
      </c>
      <c r="NK51" s="402"/>
      <c r="NL51" s="402"/>
      <c r="NM51" s="402"/>
      <c r="NN51" s="402">
        <v>0</v>
      </c>
      <c r="NO51" s="402"/>
      <c r="NP51" s="402"/>
      <c r="NQ51" s="402"/>
      <c r="NR51" s="402">
        <v>0</v>
      </c>
      <c r="NS51" s="402"/>
      <c r="NT51" s="402"/>
      <c r="NU51" s="402"/>
      <c r="NV51" s="402">
        <v>0</v>
      </c>
      <c r="NW51" s="402">
        <v>156.19999999999999</v>
      </c>
      <c r="NX51" s="402">
        <v>87.603710000000007</v>
      </c>
      <c r="NY51" s="402">
        <v>70.643900000000002</v>
      </c>
      <c r="NZ51" s="402">
        <v>85.556099999999986</v>
      </c>
      <c r="OA51" s="402">
        <v>66.8</v>
      </c>
      <c r="OB51" s="402">
        <v>85.482579999999999</v>
      </c>
      <c r="OC51" s="402">
        <v>42.523220000000002</v>
      </c>
      <c r="OD51" s="402">
        <v>24.276779999999995</v>
      </c>
      <c r="OE51" s="402">
        <v>17.600000000000001</v>
      </c>
      <c r="OF51" s="402">
        <v>15.56043</v>
      </c>
      <c r="OG51" s="402">
        <v>15.91408</v>
      </c>
      <c r="OH51" s="402">
        <v>1.6859200000000012</v>
      </c>
      <c r="OI51" s="402">
        <v>56.2</v>
      </c>
      <c r="OJ51" s="402">
        <v>60.427019999999999</v>
      </c>
      <c r="OK51" s="402">
        <v>60.427019999999999</v>
      </c>
      <c r="OL51" s="402">
        <v>-4.227019999999996</v>
      </c>
      <c r="OM51" s="402">
        <v>6.5</v>
      </c>
      <c r="ON51" s="402">
        <v>6.39</v>
      </c>
      <c r="OO51" s="402">
        <v>6.39</v>
      </c>
      <c r="OP51" s="402">
        <v>0.11000000000000032</v>
      </c>
      <c r="OQ51" s="402">
        <v>299.2</v>
      </c>
      <c r="OR51" s="402">
        <v>0</v>
      </c>
      <c r="OS51" s="402"/>
      <c r="OT51" s="402">
        <v>299.2</v>
      </c>
      <c r="OU51" s="402"/>
      <c r="OV51" s="402"/>
      <c r="OW51" s="402"/>
      <c r="OX51" s="402">
        <v>0</v>
      </c>
      <c r="OY51" s="402"/>
      <c r="OZ51" s="402"/>
      <c r="PA51" s="402"/>
      <c r="PB51" s="402">
        <v>0</v>
      </c>
      <c r="PC51" s="402">
        <v>29.1</v>
      </c>
      <c r="PD51" s="402">
        <v>30</v>
      </c>
      <c r="PE51" s="402">
        <v>30</v>
      </c>
      <c r="PF51" s="402">
        <v>-0.89999999999999858</v>
      </c>
      <c r="PG51" s="402"/>
      <c r="PH51" s="402"/>
      <c r="PI51" s="402"/>
      <c r="PJ51" s="402">
        <v>0</v>
      </c>
      <c r="PK51" s="402">
        <v>15</v>
      </c>
      <c r="PL51" s="402">
        <v>13</v>
      </c>
      <c r="PM51" s="402">
        <v>13</v>
      </c>
      <c r="PN51" s="402">
        <v>2</v>
      </c>
      <c r="PO51" s="402">
        <v>13.7</v>
      </c>
      <c r="PP51" s="402">
        <v>15</v>
      </c>
      <c r="PQ51" s="402">
        <v>15</v>
      </c>
      <c r="PR51" s="402">
        <v>-1.3000000000000007</v>
      </c>
      <c r="PS51" s="402">
        <v>3</v>
      </c>
      <c r="PT51" s="402">
        <v>2.7989999999999999</v>
      </c>
      <c r="PU51" s="402">
        <v>2.7989999999999999</v>
      </c>
      <c r="PV51" s="402">
        <v>0.20100000000000007</v>
      </c>
      <c r="PW51" s="402">
        <v>1.5</v>
      </c>
      <c r="PX51" s="402">
        <v>1.4</v>
      </c>
      <c r="PY51" s="402">
        <v>1.4</v>
      </c>
      <c r="PZ51" s="402">
        <v>0.10000000000000009</v>
      </c>
      <c r="QA51" s="402">
        <v>1.1000000000000001</v>
      </c>
      <c r="QB51" s="402">
        <v>1.2</v>
      </c>
      <c r="QC51" s="402">
        <v>1.2</v>
      </c>
      <c r="QD51" s="402">
        <v>-9.9999999999999867E-2</v>
      </c>
      <c r="QE51" s="402">
        <v>2.1</v>
      </c>
      <c r="QF51" s="402">
        <v>2.2000000000000002</v>
      </c>
      <c r="QG51" s="402">
        <v>2.2000000000000002</v>
      </c>
      <c r="QH51" s="402">
        <v>-0.10000000000000009</v>
      </c>
      <c r="QI51" s="402">
        <v>6.1</v>
      </c>
      <c r="QJ51" s="402">
        <v>7.2</v>
      </c>
      <c r="QK51" s="402">
        <v>7.2</v>
      </c>
      <c r="QL51" s="402">
        <v>-1.1000000000000005</v>
      </c>
      <c r="QM51" s="402">
        <v>11.3</v>
      </c>
      <c r="QN51" s="402">
        <v>11.143700000000001</v>
      </c>
      <c r="QO51" s="402">
        <v>11.143700000000001</v>
      </c>
      <c r="QP51" s="402">
        <v>0.15629999999999988</v>
      </c>
      <c r="QQ51" s="402">
        <v>6.7</v>
      </c>
      <c r="QR51" s="402">
        <v>8</v>
      </c>
      <c r="QS51" s="402">
        <v>8</v>
      </c>
      <c r="QT51" s="402">
        <v>-1.2999999999999998</v>
      </c>
      <c r="QU51" s="402">
        <v>10.4</v>
      </c>
      <c r="QV51" s="402">
        <v>10.752689999999999</v>
      </c>
      <c r="QW51" s="402">
        <v>10.752689999999999</v>
      </c>
      <c r="QX51" s="402">
        <v>-0.35268999999999906</v>
      </c>
      <c r="QY51" s="402">
        <v>6</v>
      </c>
      <c r="QZ51" s="402">
        <v>6.4</v>
      </c>
      <c r="RA51" s="402">
        <v>6.4</v>
      </c>
      <c r="RB51" s="402">
        <v>-0.40000000000000036</v>
      </c>
      <c r="RC51" s="402">
        <v>18</v>
      </c>
      <c r="RD51" s="402">
        <v>16.617789999999999</v>
      </c>
      <c r="RE51" s="402">
        <v>16.617789999999999</v>
      </c>
      <c r="RF51" s="402">
        <v>1.3822100000000006</v>
      </c>
      <c r="RG51" s="402">
        <v>3.6</v>
      </c>
      <c r="RH51" s="402">
        <v>3.6</v>
      </c>
      <c r="RI51" s="402">
        <v>3.6</v>
      </c>
      <c r="RJ51" s="402">
        <v>0</v>
      </c>
      <c r="RK51" s="402">
        <v>5.8</v>
      </c>
      <c r="RL51" s="402">
        <v>6</v>
      </c>
      <c r="RM51" s="402">
        <v>6</v>
      </c>
      <c r="RN51" s="402">
        <v>-0.20000000000000018</v>
      </c>
      <c r="RO51" s="402">
        <v>3.4</v>
      </c>
      <c r="RP51" s="402">
        <v>3.3</v>
      </c>
      <c r="RQ51" s="402">
        <v>3.3</v>
      </c>
      <c r="RR51" s="402">
        <v>0.10000000000000009</v>
      </c>
      <c r="RS51" s="402">
        <v>0.6</v>
      </c>
      <c r="RT51" s="402">
        <v>1.5</v>
      </c>
      <c r="RU51" s="402">
        <v>1.5</v>
      </c>
      <c r="RV51" s="402">
        <v>-0.9</v>
      </c>
      <c r="RW51" s="402">
        <v>5.5</v>
      </c>
      <c r="RX51" s="402">
        <v>5.6</v>
      </c>
      <c r="RY51" s="402">
        <v>5.6</v>
      </c>
      <c r="RZ51" s="402">
        <v>-9.9999999999999645E-2</v>
      </c>
      <c r="SA51" s="402">
        <v>3.6</v>
      </c>
      <c r="SB51" s="402">
        <v>5</v>
      </c>
      <c r="SC51" s="402">
        <v>5</v>
      </c>
      <c r="SD51" s="402">
        <v>-1.4</v>
      </c>
      <c r="SE51" s="402">
        <v>5</v>
      </c>
      <c r="SF51" s="402">
        <v>5.5</v>
      </c>
      <c r="SG51" s="402">
        <v>5.5</v>
      </c>
      <c r="SH51" s="402">
        <v>-0.5</v>
      </c>
      <c r="SI51" s="402">
        <v>5.2</v>
      </c>
      <c r="SJ51" s="402">
        <v>5.7</v>
      </c>
      <c r="SK51" s="402">
        <v>5.7</v>
      </c>
      <c r="SL51" s="402">
        <v>-0.5</v>
      </c>
      <c r="SM51" s="402">
        <v>3.5</v>
      </c>
      <c r="SN51" s="402">
        <v>3.5</v>
      </c>
      <c r="SO51" s="402">
        <v>3.5</v>
      </c>
      <c r="SP51" s="402">
        <v>0</v>
      </c>
      <c r="SQ51" s="402">
        <v>2.5</v>
      </c>
      <c r="SR51" s="402">
        <v>2.5</v>
      </c>
      <c r="SS51" s="402">
        <v>2.5</v>
      </c>
      <c r="ST51" s="402">
        <v>0</v>
      </c>
      <c r="SU51" s="402">
        <v>9.5</v>
      </c>
      <c r="SV51" s="402">
        <v>10</v>
      </c>
      <c r="SW51" s="402">
        <v>10</v>
      </c>
      <c r="SX51" s="402">
        <v>-0.5</v>
      </c>
      <c r="SY51" s="402">
        <v>19.7</v>
      </c>
      <c r="SZ51" s="402">
        <v>12.218959999999999</v>
      </c>
      <c r="TA51" s="402">
        <v>12.218959999999999</v>
      </c>
      <c r="TB51" s="402">
        <v>7.4810400000000001</v>
      </c>
      <c r="TC51" s="402">
        <v>16.899999999999999</v>
      </c>
      <c r="TD51" s="402">
        <v>16.813289999999999</v>
      </c>
      <c r="TE51" s="402">
        <v>16.813289999999999</v>
      </c>
      <c r="TF51" s="402">
        <v>8.6710000000000065E-2</v>
      </c>
      <c r="TG51" s="402">
        <v>20.8</v>
      </c>
      <c r="TH51" s="402">
        <v>19.550339999999998</v>
      </c>
      <c r="TI51" s="402">
        <v>19.550339999999998</v>
      </c>
      <c r="TJ51" s="402">
        <v>1.2496600000000022</v>
      </c>
      <c r="TK51" s="402">
        <v>41.6</v>
      </c>
      <c r="TL51" s="402">
        <v>37.57996</v>
      </c>
      <c r="TM51" s="402">
        <v>37.57996</v>
      </c>
      <c r="TN51" s="402">
        <v>4.0200400000000016</v>
      </c>
      <c r="TO51" s="402">
        <v>18.5</v>
      </c>
      <c r="TP51" s="402">
        <v>19.908080000000002</v>
      </c>
      <c r="TQ51" s="402">
        <v>9.9032499999999999</v>
      </c>
      <c r="TR51" s="402">
        <v>8.5967500000000001</v>
      </c>
      <c r="TS51" s="402">
        <v>6.62</v>
      </c>
      <c r="TT51" s="402">
        <v>8.33</v>
      </c>
      <c r="TU51" s="402">
        <v>8.33</v>
      </c>
      <c r="TV51" s="402">
        <v>-1.71</v>
      </c>
      <c r="TW51" s="402">
        <v>7.8</v>
      </c>
      <c r="TX51" s="402">
        <v>9.6</v>
      </c>
      <c r="TY51" s="402">
        <v>9.6</v>
      </c>
      <c r="TZ51" s="402">
        <v>-1.7999999999999998</v>
      </c>
      <c r="UA51" s="402">
        <v>13.7</v>
      </c>
      <c r="UB51" s="402">
        <v>10.752689999999999</v>
      </c>
      <c r="UC51" s="402">
        <v>10.752689999999999</v>
      </c>
      <c r="UD51" s="402">
        <v>2.9473099999999999</v>
      </c>
      <c r="UE51" s="402">
        <v>21.5</v>
      </c>
      <c r="UF51" s="402">
        <v>15.640269999999999</v>
      </c>
      <c r="UG51" s="402">
        <v>15.640269999999999</v>
      </c>
      <c r="UH51" s="402">
        <v>5.8597300000000008</v>
      </c>
      <c r="UI51" s="402">
        <v>6.4</v>
      </c>
      <c r="UJ51" s="402">
        <v>7</v>
      </c>
      <c r="UK51" s="402">
        <v>7</v>
      </c>
      <c r="UL51" s="402">
        <v>-0.59999999999999964</v>
      </c>
      <c r="UM51" s="402">
        <v>9.1</v>
      </c>
      <c r="UN51" s="402">
        <v>9</v>
      </c>
      <c r="UO51" s="402">
        <v>9</v>
      </c>
      <c r="UP51" s="402">
        <v>9.9999999999999645E-2</v>
      </c>
      <c r="UQ51" s="402">
        <v>0.5</v>
      </c>
      <c r="UR51" s="402">
        <v>0.54</v>
      </c>
      <c r="US51" s="402">
        <v>0.54</v>
      </c>
      <c r="UT51" s="402">
        <v>-4.0000000000000036E-2</v>
      </c>
      <c r="UU51" s="402">
        <v>0.9</v>
      </c>
      <c r="UV51" s="402">
        <v>1.05</v>
      </c>
      <c r="UW51" s="402">
        <v>1.05</v>
      </c>
      <c r="UX51" s="402">
        <v>-0.15000000000000002</v>
      </c>
      <c r="UY51" s="402">
        <v>0</v>
      </c>
      <c r="UZ51" s="402">
        <v>0</v>
      </c>
      <c r="VA51" s="402">
        <v>0</v>
      </c>
      <c r="VB51" s="402">
        <v>0</v>
      </c>
      <c r="VC51" s="402">
        <v>0</v>
      </c>
      <c r="VD51" s="402">
        <v>0</v>
      </c>
      <c r="VE51" s="402">
        <v>0</v>
      </c>
      <c r="VF51" s="402">
        <v>0</v>
      </c>
      <c r="VG51" s="402">
        <v>0</v>
      </c>
      <c r="VH51" s="402">
        <v>0</v>
      </c>
      <c r="VI51" s="402">
        <v>0</v>
      </c>
      <c r="VJ51" s="402">
        <v>0</v>
      </c>
      <c r="VK51" s="402">
        <v>0</v>
      </c>
      <c r="VL51" s="402">
        <v>0</v>
      </c>
      <c r="VM51" s="402">
        <v>0</v>
      </c>
      <c r="VN51" s="402">
        <v>0</v>
      </c>
      <c r="VO51" s="402">
        <v>0</v>
      </c>
      <c r="VP51" s="402">
        <v>0</v>
      </c>
      <c r="VQ51" s="402">
        <v>0</v>
      </c>
      <c r="VR51" s="402">
        <v>0</v>
      </c>
      <c r="VS51" s="402">
        <v>0</v>
      </c>
      <c r="VT51" s="402">
        <v>0</v>
      </c>
      <c r="VU51" s="402">
        <v>0</v>
      </c>
      <c r="VV51" s="402">
        <v>0</v>
      </c>
      <c r="VW51" s="402">
        <v>21</v>
      </c>
      <c r="VX51" s="402">
        <v>18.555</v>
      </c>
      <c r="VY51" s="402">
        <v>18.555</v>
      </c>
      <c r="VZ51" s="402">
        <v>2.4450000000000003</v>
      </c>
      <c r="WA51" s="402">
        <v>55.6</v>
      </c>
      <c r="WB51" s="402">
        <v>59</v>
      </c>
      <c r="WC51" s="402">
        <v>56.7</v>
      </c>
      <c r="WD51" s="402">
        <v>-1.1000000000000014</v>
      </c>
      <c r="WE51" s="402">
        <v>7.7</v>
      </c>
      <c r="WF51" s="402"/>
      <c r="WG51" s="402">
        <v>5.7</v>
      </c>
      <c r="WH51" s="402">
        <v>2</v>
      </c>
      <c r="WI51" s="402">
        <v>11.9</v>
      </c>
      <c r="WJ51" s="402"/>
      <c r="WK51" s="402">
        <v>7.516</v>
      </c>
      <c r="WL51" s="402">
        <v>4.3840000000000003</v>
      </c>
      <c r="WM51" s="402">
        <v>22.8</v>
      </c>
      <c r="WN51" s="402">
        <v>24.023</v>
      </c>
      <c r="WO51" s="402">
        <v>24.023</v>
      </c>
      <c r="WP51" s="402">
        <v>-1.222999999999999</v>
      </c>
      <c r="WQ51" s="402">
        <v>41.7</v>
      </c>
      <c r="WR51" s="402"/>
      <c r="WS51" s="402">
        <v>41.247999999999998</v>
      </c>
      <c r="WT51" s="402">
        <v>0.45200000000000529</v>
      </c>
      <c r="XB51" s="408">
        <v>0.83333333333333337</v>
      </c>
      <c r="XC51" s="402">
        <v>7320.9310000000005</v>
      </c>
      <c r="XD51" s="402">
        <v>7296.4971299999988</v>
      </c>
      <c r="XE51" s="402">
        <v>24.433870000001662</v>
      </c>
      <c r="XF51" s="402">
        <v>7320.9310000000014</v>
      </c>
      <c r="XG51" s="402">
        <v>7296.4971299999988</v>
      </c>
      <c r="XH51" s="402">
        <v>24.433870000002571</v>
      </c>
      <c r="XI51" s="379">
        <f t="shared" si="0"/>
        <v>0.83333333333333337</v>
      </c>
    </row>
    <row r="52" spans="2:634" ht="15" customHeight="1" x14ac:dyDescent="0.2">
      <c r="B52" s="67">
        <v>0.85416666666666663</v>
      </c>
      <c r="C52" s="400">
        <v>600.70000000000005</v>
      </c>
      <c r="D52" s="400">
        <v>606.06573000000003</v>
      </c>
      <c r="E52" s="400">
        <v>606.06573000000003</v>
      </c>
      <c r="F52" s="400">
        <v>-5.365729999999985</v>
      </c>
      <c r="G52" s="400">
        <v>203.2</v>
      </c>
      <c r="H52" s="400">
        <v>193.12809999999999</v>
      </c>
      <c r="I52" s="400">
        <v>193.12809999999999</v>
      </c>
      <c r="J52" s="400">
        <v>10.071899999999999</v>
      </c>
      <c r="K52" s="400"/>
      <c r="L52" s="400"/>
      <c r="M52" s="400"/>
      <c r="N52" s="400">
        <v>0</v>
      </c>
      <c r="O52" s="400">
        <v>200.4</v>
      </c>
      <c r="P52" s="400">
        <v>123.09141</v>
      </c>
      <c r="Q52" s="400">
        <v>165.71437</v>
      </c>
      <c r="R52" s="400">
        <v>34.685630000000003</v>
      </c>
      <c r="S52" s="400">
        <v>99.3</v>
      </c>
      <c r="T52" s="400">
        <v>76.263339999999999</v>
      </c>
      <c r="U52" s="400">
        <v>92.194699999999997</v>
      </c>
      <c r="V52" s="400">
        <v>7.1052999999999997</v>
      </c>
      <c r="W52" s="400">
        <v>65.900000000000006</v>
      </c>
      <c r="X52" s="400">
        <v>65.984009999999998</v>
      </c>
      <c r="Y52" s="400">
        <v>71.789140000000003</v>
      </c>
      <c r="Z52" s="400">
        <v>-5.8891399999999976</v>
      </c>
      <c r="AA52" s="400">
        <v>63.3</v>
      </c>
      <c r="AB52" s="400">
        <v>67.593350000000001</v>
      </c>
      <c r="AC52" s="400">
        <v>67.593350000000001</v>
      </c>
      <c r="AD52" s="400">
        <v>-4.2933500000000038</v>
      </c>
      <c r="AE52" s="400">
        <v>19</v>
      </c>
      <c r="AF52" s="400">
        <v>27.49391</v>
      </c>
      <c r="AG52" s="400">
        <v>29.912759999999999</v>
      </c>
      <c r="AH52" s="400">
        <v>-10.912759999999999</v>
      </c>
      <c r="AI52" s="400">
        <v>0.4</v>
      </c>
      <c r="AJ52" s="400">
        <v>0.6</v>
      </c>
      <c r="AK52" s="400">
        <v>0.6</v>
      </c>
      <c r="AL52" s="400">
        <v>-0.19999999999999996</v>
      </c>
      <c r="AM52" s="400"/>
      <c r="AN52" s="400"/>
      <c r="AO52" s="400"/>
      <c r="AP52" s="400">
        <v>0</v>
      </c>
      <c r="AQ52" s="400"/>
      <c r="AR52" s="400"/>
      <c r="AS52" s="400">
        <v>0</v>
      </c>
      <c r="AT52" s="400">
        <v>0</v>
      </c>
      <c r="AU52" s="400"/>
      <c r="AV52" s="400"/>
      <c r="AW52" s="400"/>
      <c r="AX52" s="400">
        <v>0</v>
      </c>
      <c r="AY52" s="400"/>
      <c r="AZ52" s="400"/>
      <c r="BA52" s="400"/>
      <c r="BB52" s="400">
        <v>0</v>
      </c>
      <c r="BC52" s="400">
        <v>143.6</v>
      </c>
      <c r="BD52" s="400">
        <v>149.11167</v>
      </c>
      <c r="BE52" s="400">
        <v>158.72166999999999</v>
      </c>
      <c r="BF52" s="400">
        <v>-15.121669999999995</v>
      </c>
      <c r="BG52" s="400">
        <v>146.30000000000001</v>
      </c>
      <c r="BH52" s="400">
        <v>149.11167</v>
      </c>
      <c r="BI52" s="400">
        <v>158.72166999999999</v>
      </c>
      <c r="BJ52" s="400">
        <v>-12.421669999999978</v>
      </c>
      <c r="BK52" s="400">
        <v>147.6</v>
      </c>
      <c r="BL52" s="400">
        <v>149.11167</v>
      </c>
      <c r="BM52" s="400">
        <v>158.72166999999999</v>
      </c>
      <c r="BN52" s="400">
        <v>-11.121669999999995</v>
      </c>
      <c r="BO52" s="400">
        <v>0</v>
      </c>
      <c r="BP52" s="400">
        <v>0</v>
      </c>
      <c r="BQ52" s="400">
        <v>0</v>
      </c>
      <c r="BR52" s="400">
        <v>0</v>
      </c>
      <c r="BS52" s="400">
        <v>0</v>
      </c>
      <c r="BT52" s="400">
        <v>0</v>
      </c>
      <c r="BU52" s="400">
        <v>0</v>
      </c>
      <c r="BV52" s="400">
        <v>0</v>
      </c>
      <c r="BW52" s="400">
        <v>95.6</v>
      </c>
      <c r="BX52" s="400">
        <v>67.8</v>
      </c>
      <c r="BY52" s="400">
        <v>97</v>
      </c>
      <c r="BZ52" s="400">
        <v>-1.4000000000000057</v>
      </c>
      <c r="CA52" s="400">
        <v>72.900000000000006</v>
      </c>
      <c r="CB52" s="400">
        <v>73.019549999999995</v>
      </c>
      <c r="CC52" s="400">
        <v>73.019549999999995</v>
      </c>
      <c r="CD52" s="400">
        <v>-0.11954999999998961</v>
      </c>
      <c r="CE52" s="400">
        <v>23.7</v>
      </c>
      <c r="CF52" s="400">
        <v>16.95936</v>
      </c>
      <c r="CG52" s="400">
        <v>16.95936</v>
      </c>
      <c r="CH52" s="400">
        <v>6.7406399999999991</v>
      </c>
      <c r="CI52" s="400">
        <v>84.427999999999997</v>
      </c>
      <c r="CJ52" s="400">
        <v>87.870279999999994</v>
      </c>
      <c r="CK52" s="400">
        <v>88.961449999999999</v>
      </c>
      <c r="CL52" s="400">
        <v>-4.533450000000002</v>
      </c>
      <c r="CM52" s="400">
        <v>104.798</v>
      </c>
      <c r="CN52" s="400">
        <v>98</v>
      </c>
      <c r="CO52" s="400">
        <v>98</v>
      </c>
      <c r="CP52" s="400">
        <v>6.7980000000000018</v>
      </c>
      <c r="CQ52" s="400">
        <v>32.85</v>
      </c>
      <c r="CR52" s="400">
        <v>36.466239999999999</v>
      </c>
      <c r="CS52" s="400">
        <v>25.338909999999998</v>
      </c>
      <c r="CT52" s="400">
        <v>7.5110900000000029</v>
      </c>
      <c r="CU52" s="400">
        <v>7.8</v>
      </c>
      <c r="CV52" s="400">
        <v>3.8533499999999998</v>
      </c>
      <c r="CW52" s="400">
        <v>3.8533499999999998</v>
      </c>
      <c r="CX52" s="400">
        <v>3.94665</v>
      </c>
      <c r="CY52" s="400"/>
      <c r="CZ52" s="400">
        <v>4.1034499999999996</v>
      </c>
      <c r="DA52" s="400">
        <v>4.1034499999999996</v>
      </c>
      <c r="DB52" s="400">
        <v>-4.1034499999999996</v>
      </c>
      <c r="DC52" s="400">
        <v>43.08</v>
      </c>
      <c r="DD52" s="400">
        <v>43.80059</v>
      </c>
      <c r="DE52" s="400">
        <v>43.80059</v>
      </c>
      <c r="DF52" s="400">
        <v>-0.7205900000000014</v>
      </c>
      <c r="DG52" s="400">
        <v>3.2519999999999998</v>
      </c>
      <c r="DH52" s="400">
        <v>3.2822300000000002</v>
      </c>
      <c r="DI52" s="400">
        <v>3.2822300000000002</v>
      </c>
      <c r="DJ52" s="400">
        <v>-3.0230000000000423E-2</v>
      </c>
      <c r="DK52" s="400">
        <v>3.5129999999999999</v>
      </c>
      <c r="DL52" s="400">
        <v>3.0992700000000002</v>
      </c>
      <c r="DM52" s="400">
        <v>3.0992700000000002</v>
      </c>
      <c r="DN52" s="400">
        <v>0.41372999999999971</v>
      </c>
      <c r="DO52" s="400"/>
      <c r="DP52" s="400"/>
      <c r="DQ52" s="400"/>
      <c r="DR52" s="400">
        <v>0</v>
      </c>
      <c r="DS52" s="400"/>
      <c r="DT52" s="400"/>
      <c r="DU52" s="400"/>
      <c r="DV52" s="400">
        <v>0</v>
      </c>
      <c r="DW52" s="400"/>
      <c r="DX52" s="400"/>
      <c r="DY52" s="400"/>
      <c r="DZ52" s="400">
        <v>0</v>
      </c>
      <c r="EA52" s="400"/>
      <c r="EB52" s="400"/>
      <c r="EC52" s="400"/>
      <c r="ED52" s="400">
        <v>0</v>
      </c>
      <c r="EE52" s="400"/>
      <c r="EF52" s="400"/>
      <c r="EG52" s="400"/>
      <c r="EH52" s="400">
        <v>0</v>
      </c>
      <c r="EI52" s="400"/>
      <c r="EJ52" s="400"/>
      <c r="EK52" s="400"/>
      <c r="EL52" s="400">
        <v>0</v>
      </c>
      <c r="EM52" s="400">
        <v>88.7</v>
      </c>
      <c r="EN52" s="400">
        <v>85</v>
      </c>
      <c r="EO52" s="400">
        <v>85</v>
      </c>
      <c r="EP52" s="400">
        <v>3.7000000000000028</v>
      </c>
      <c r="EQ52" s="400"/>
      <c r="ER52" s="400"/>
      <c r="ES52" s="400"/>
      <c r="ET52" s="400">
        <v>0</v>
      </c>
      <c r="EU52" s="400">
        <v>60</v>
      </c>
      <c r="EV52" s="400">
        <v>77.948049999999995</v>
      </c>
      <c r="EW52" s="400">
        <v>77.948049999999995</v>
      </c>
      <c r="EX52" s="400">
        <v>-17.948049999999995</v>
      </c>
      <c r="EY52" s="400">
        <v>221.4</v>
      </c>
      <c r="EZ52" s="400">
        <v>258.26756</v>
      </c>
      <c r="FA52" s="400">
        <v>202.94220000000001</v>
      </c>
      <c r="FB52" s="400">
        <v>18.457799999999992</v>
      </c>
      <c r="FC52" s="400">
        <v>9.9</v>
      </c>
      <c r="FD52" s="400">
        <v>8</v>
      </c>
      <c r="FE52" s="400">
        <v>8</v>
      </c>
      <c r="FF52" s="400">
        <v>1.9000000000000004</v>
      </c>
      <c r="FG52" s="400">
        <v>4.8</v>
      </c>
      <c r="FH52" s="400">
        <v>5.67</v>
      </c>
      <c r="FI52" s="400">
        <v>5.67</v>
      </c>
      <c r="FJ52" s="400">
        <v>-0.87000000000000011</v>
      </c>
      <c r="FK52" s="400"/>
      <c r="FL52" s="400"/>
      <c r="FM52" s="400">
        <v>88.088409999999996</v>
      </c>
      <c r="FN52" s="400">
        <v>-88.088409999999996</v>
      </c>
      <c r="FO52" s="400">
        <v>0</v>
      </c>
      <c r="FP52" s="400">
        <v>0</v>
      </c>
      <c r="FQ52" s="400">
        <v>0</v>
      </c>
      <c r="FR52" s="400">
        <v>0</v>
      </c>
      <c r="FS52" s="400">
        <v>103.3</v>
      </c>
      <c r="FT52" s="400">
        <v>110.41591</v>
      </c>
      <c r="FU52" s="400">
        <v>110.41591</v>
      </c>
      <c r="FV52" s="400">
        <v>-7.1159099999999995</v>
      </c>
      <c r="FW52" s="400">
        <v>7.1</v>
      </c>
      <c r="FX52" s="400">
        <v>3.8466300000000002</v>
      </c>
      <c r="FY52" s="400">
        <v>3.8466300000000002</v>
      </c>
      <c r="FZ52" s="400">
        <v>3.2533699999999994</v>
      </c>
      <c r="GA52" s="400"/>
      <c r="GB52" s="400"/>
      <c r="GC52" s="400"/>
      <c r="GD52" s="400">
        <v>0</v>
      </c>
      <c r="GE52" s="400">
        <v>0</v>
      </c>
      <c r="GF52" s="400">
        <v>0</v>
      </c>
      <c r="GG52" s="400">
        <v>21.477250000000002</v>
      </c>
      <c r="GH52" s="400">
        <v>-21.477250000000002</v>
      </c>
      <c r="GI52" s="400">
        <v>88.6</v>
      </c>
      <c r="GJ52" s="400">
        <v>95</v>
      </c>
      <c r="GK52" s="400">
        <v>133.61748</v>
      </c>
      <c r="GL52" s="400">
        <v>-45.017480000000006</v>
      </c>
      <c r="GM52" s="400"/>
      <c r="GN52" s="400"/>
      <c r="GO52" s="400"/>
      <c r="GP52" s="400">
        <v>0</v>
      </c>
      <c r="GQ52" s="400"/>
      <c r="GR52" s="400"/>
      <c r="GS52" s="400"/>
      <c r="GT52" s="400">
        <v>0</v>
      </c>
      <c r="GU52" s="400"/>
      <c r="GV52" s="400"/>
      <c r="GW52" s="400"/>
      <c r="GX52" s="400">
        <v>0</v>
      </c>
      <c r="GY52" s="400"/>
      <c r="GZ52" s="400"/>
      <c r="HA52" s="400"/>
      <c r="HB52" s="400">
        <v>0</v>
      </c>
      <c r="HC52" s="400"/>
      <c r="HD52" s="400"/>
      <c r="HE52" s="400"/>
      <c r="HF52" s="400">
        <v>0</v>
      </c>
      <c r="HG52" s="400">
        <v>171.4</v>
      </c>
      <c r="HH52" s="400">
        <v>178.51884999999999</v>
      </c>
      <c r="HI52" s="400">
        <v>178.51884999999999</v>
      </c>
      <c r="HJ52" s="400">
        <v>-7.1188499999999806</v>
      </c>
      <c r="HK52" s="400">
        <v>170.1</v>
      </c>
      <c r="HL52" s="400">
        <v>178.51884999999999</v>
      </c>
      <c r="HM52" s="400">
        <v>178.51884999999999</v>
      </c>
      <c r="HN52" s="400">
        <v>-8.418849999999992</v>
      </c>
      <c r="HO52" s="400">
        <v>189.7</v>
      </c>
      <c r="HP52" s="400">
        <v>178.51884999999999</v>
      </c>
      <c r="HQ52" s="400">
        <v>178.51884999999999</v>
      </c>
      <c r="HR52" s="400">
        <v>11.181150000000002</v>
      </c>
      <c r="HS52" s="400"/>
      <c r="HT52" s="400"/>
      <c r="HU52" s="400"/>
      <c r="HV52" s="400">
        <v>0</v>
      </c>
      <c r="HW52" s="400"/>
      <c r="HX52" s="400"/>
      <c r="HY52" s="400"/>
      <c r="HZ52" s="400">
        <v>0</v>
      </c>
      <c r="IA52" s="400"/>
      <c r="IB52" s="400"/>
      <c r="IC52" s="400"/>
      <c r="ID52" s="400">
        <v>0</v>
      </c>
      <c r="IE52" s="400">
        <v>268.8</v>
      </c>
      <c r="IF52" s="400">
        <v>267.77828</v>
      </c>
      <c r="IG52" s="400">
        <v>267.77828</v>
      </c>
      <c r="IH52" s="400">
        <v>1.0217200000000162</v>
      </c>
      <c r="II52" s="400">
        <v>74.2</v>
      </c>
      <c r="IJ52" s="400">
        <v>69.971130000000002</v>
      </c>
      <c r="IK52" s="400">
        <v>69.971130000000002</v>
      </c>
      <c r="IL52" s="400">
        <v>4.2288700000000006</v>
      </c>
      <c r="IM52" s="400">
        <v>35.700000000000003</v>
      </c>
      <c r="IN52" s="400">
        <v>34.985570000000003</v>
      </c>
      <c r="IO52" s="400">
        <v>34.985570000000003</v>
      </c>
      <c r="IP52" s="400">
        <v>0.71443000000000012</v>
      </c>
      <c r="IQ52" s="400">
        <v>0</v>
      </c>
      <c r="IR52" s="400">
        <v>0</v>
      </c>
      <c r="IS52" s="400">
        <v>0</v>
      </c>
      <c r="IT52" s="400">
        <v>0</v>
      </c>
      <c r="IU52" s="400">
        <v>43.4</v>
      </c>
      <c r="IV52" s="400">
        <v>68.17</v>
      </c>
      <c r="IW52" s="400">
        <v>68.17</v>
      </c>
      <c r="IX52" s="400">
        <v>-24.770000000000003</v>
      </c>
      <c r="IY52" s="400">
        <v>45.4</v>
      </c>
      <c r="IZ52" s="400">
        <v>60.96</v>
      </c>
      <c r="JA52" s="400">
        <v>60.96</v>
      </c>
      <c r="JB52" s="400">
        <v>-15.560000000000002</v>
      </c>
      <c r="JC52" s="400">
        <v>6.5</v>
      </c>
      <c r="JD52" s="400">
        <v>10.87</v>
      </c>
      <c r="JE52" s="400">
        <v>10.87</v>
      </c>
      <c r="JF52" s="400">
        <v>-4.3699999999999992</v>
      </c>
      <c r="JG52" s="400">
        <v>4.5999999999999996</v>
      </c>
      <c r="JH52" s="400">
        <v>2.88</v>
      </c>
      <c r="JI52" s="400">
        <v>2.88</v>
      </c>
      <c r="JJ52" s="400">
        <v>1.7199999999999998</v>
      </c>
      <c r="JK52" s="400">
        <v>6.9</v>
      </c>
      <c r="JL52" s="400">
        <v>6.8787000000000003</v>
      </c>
      <c r="JM52" s="400">
        <v>6.8787000000000003</v>
      </c>
      <c r="JN52" s="400">
        <v>2.1300000000000097E-2</v>
      </c>
      <c r="JO52" s="400">
        <v>13.7</v>
      </c>
      <c r="JP52" s="400">
        <v>15.021509999999999</v>
      </c>
      <c r="JQ52" s="400">
        <v>15.021509999999999</v>
      </c>
      <c r="JR52" s="400">
        <v>-1.32151</v>
      </c>
      <c r="JS52" s="400">
        <v>120.6</v>
      </c>
      <c r="JT52" s="400">
        <v>134.39950999999999</v>
      </c>
      <c r="JU52" s="400">
        <v>87.954849999999993</v>
      </c>
      <c r="JV52" s="400">
        <v>32.645150000000001</v>
      </c>
      <c r="JW52" s="400"/>
      <c r="JX52" s="400"/>
      <c r="JY52" s="400"/>
      <c r="JZ52" s="400">
        <v>0</v>
      </c>
      <c r="KA52" s="400"/>
      <c r="KB52" s="400"/>
      <c r="KC52" s="400"/>
      <c r="KD52" s="400">
        <v>0</v>
      </c>
      <c r="KE52" s="400"/>
      <c r="KF52" s="400"/>
      <c r="KG52" s="400"/>
      <c r="KH52" s="400">
        <v>0</v>
      </c>
      <c r="KI52" s="400"/>
      <c r="KJ52" s="400"/>
      <c r="KK52" s="400"/>
      <c r="KL52" s="400">
        <v>0</v>
      </c>
      <c r="KM52" s="400">
        <v>80</v>
      </c>
      <c r="KN52" s="400">
        <v>79.443969999999993</v>
      </c>
      <c r="KO52" s="400">
        <v>85.082300000000004</v>
      </c>
      <c r="KP52" s="400">
        <v>-5.0823000000000036</v>
      </c>
      <c r="KQ52" s="400"/>
      <c r="KR52" s="400"/>
      <c r="KS52" s="400"/>
      <c r="KT52" s="400">
        <v>0</v>
      </c>
      <c r="KU52" s="400">
        <v>181.8</v>
      </c>
      <c r="KV52" s="400">
        <v>194.44479000000001</v>
      </c>
      <c r="KW52" s="400">
        <v>194.44479000000001</v>
      </c>
      <c r="KX52" s="400">
        <v>-12.64479</v>
      </c>
      <c r="KY52" s="400">
        <v>196.7</v>
      </c>
      <c r="KZ52" s="400">
        <v>194.44479000000001</v>
      </c>
      <c r="LA52" s="400">
        <v>194.44479000000001</v>
      </c>
      <c r="LB52" s="400">
        <v>2.2552099999999768</v>
      </c>
      <c r="LC52" s="400">
        <v>203.4</v>
      </c>
      <c r="LD52" s="400">
        <v>194.44479000000001</v>
      </c>
      <c r="LE52" s="400">
        <v>194.44479000000001</v>
      </c>
      <c r="LF52" s="400">
        <v>8.9552099999999939</v>
      </c>
      <c r="LG52" s="400">
        <v>290.2</v>
      </c>
      <c r="LH52" s="400">
        <v>291.66717999999997</v>
      </c>
      <c r="LI52" s="400">
        <v>291.66717999999997</v>
      </c>
      <c r="LJ52" s="400">
        <v>-1.4671799999999848</v>
      </c>
      <c r="LK52" s="400">
        <v>206.2</v>
      </c>
      <c r="LL52" s="400">
        <v>209.70738</v>
      </c>
      <c r="LM52" s="400">
        <v>209.70738</v>
      </c>
      <c r="LN52" s="400">
        <v>-3.5073800000000119</v>
      </c>
      <c r="LO52" s="400">
        <v>106.8</v>
      </c>
      <c r="LP52" s="400">
        <v>104.85369</v>
      </c>
      <c r="LQ52" s="400">
        <v>104.85369</v>
      </c>
      <c r="LR52" s="400">
        <v>1.9463099999999969</v>
      </c>
      <c r="LS52" s="400">
        <v>302</v>
      </c>
      <c r="LT52" s="400">
        <v>484.31378000000001</v>
      </c>
      <c r="LU52" s="400">
        <v>316.52776999999998</v>
      </c>
      <c r="LV52" s="400">
        <v>-14.527769999999975</v>
      </c>
      <c r="LW52" s="400">
        <v>3.3</v>
      </c>
      <c r="LX52" s="400">
        <v>3.2402199999999999</v>
      </c>
      <c r="LY52" s="400">
        <v>3.2402199999999999</v>
      </c>
      <c r="LZ52" s="400">
        <v>5.9779999999999944E-2</v>
      </c>
      <c r="MA52" s="400">
        <v>183.8</v>
      </c>
      <c r="MB52" s="400">
        <v>170</v>
      </c>
      <c r="MC52" s="400">
        <v>185.73103</v>
      </c>
      <c r="MD52" s="400">
        <v>-1.9310299999999927</v>
      </c>
      <c r="ME52" s="400">
        <v>184.1</v>
      </c>
      <c r="MF52" s="400">
        <v>170</v>
      </c>
      <c r="MG52" s="400">
        <v>185.73103</v>
      </c>
      <c r="MH52" s="400">
        <v>-1.6310300000000097</v>
      </c>
      <c r="MI52" s="400">
        <v>186.3</v>
      </c>
      <c r="MJ52" s="400">
        <v>217.19309000000001</v>
      </c>
      <c r="MK52" s="400">
        <v>185.73103</v>
      </c>
      <c r="ML52" s="400">
        <v>0.5689700000000073</v>
      </c>
      <c r="MM52" s="400">
        <v>190.1</v>
      </c>
      <c r="MN52" s="400">
        <v>189.51328000000001</v>
      </c>
      <c r="MO52" s="400">
        <v>189.51328000000001</v>
      </c>
      <c r="MP52" s="400">
        <v>0.58671999999998548</v>
      </c>
      <c r="MQ52" s="400">
        <v>103.8</v>
      </c>
      <c r="MR52" s="400">
        <v>94.756640000000004</v>
      </c>
      <c r="MS52" s="400">
        <v>94.756640000000004</v>
      </c>
      <c r="MT52" s="400">
        <v>9.0433599999999927</v>
      </c>
      <c r="MU52" s="400"/>
      <c r="MV52" s="400"/>
      <c r="MW52" s="400"/>
      <c r="MX52" s="400">
        <v>0</v>
      </c>
      <c r="MY52" s="400"/>
      <c r="MZ52" s="400"/>
      <c r="NA52" s="400"/>
      <c r="NB52" s="400">
        <v>0</v>
      </c>
      <c r="NC52" s="400"/>
      <c r="ND52" s="400"/>
      <c r="NE52" s="400"/>
      <c r="NF52" s="400">
        <v>0</v>
      </c>
      <c r="NG52" s="400"/>
      <c r="NH52" s="400"/>
      <c r="NI52" s="400"/>
      <c r="NJ52" s="400">
        <v>0</v>
      </c>
      <c r="NK52" s="400"/>
      <c r="NL52" s="400"/>
      <c r="NM52" s="400"/>
      <c r="NN52" s="400">
        <v>0</v>
      </c>
      <c r="NO52" s="400"/>
      <c r="NP52" s="400"/>
      <c r="NQ52" s="400"/>
      <c r="NR52" s="400">
        <v>0</v>
      </c>
      <c r="NS52" s="400"/>
      <c r="NT52" s="400"/>
      <c r="NU52" s="400"/>
      <c r="NV52" s="400">
        <v>0</v>
      </c>
      <c r="NW52" s="400">
        <v>136.80000000000001</v>
      </c>
      <c r="NX52" s="400">
        <v>71.472080000000005</v>
      </c>
      <c r="NY52" s="400">
        <v>127.84235</v>
      </c>
      <c r="NZ52" s="400">
        <v>8.9576500000000152</v>
      </c>
      <c r="OA52" s="400">
        <v>66.5</v>
      </c>
      <c r="OB52" s="400">
        <v>85.482579999999999</v>
      </c>
      <c r="OC52" s="400">
        <v>51.861910000000002</v>
      </c>
      <c r="OD52" s="400">
        <v>14.638089999999998</v>
      </c>
      <c r="OE52" s="400">
        <v>17.600000000000001</v>
      </c>
      <c r="OF52" s="400">
        <v>15.56043</v>
      </c>
      <c r="OG52" s="400">
        <v>15.91408</v>
      </c>
      <c r="OH52" s="400">
        <v>1.6859200000000012</v>
      </c>
      <c r="OI52" s="400">
        <v>54.9</v>
      </c>
      <c r="OJ52" s="400">
        <v>60.427019999999999</v>
      </c>
      <c r="OK52" s="400">
        <v>60.427019999999999</v>
      </c>
      <c r="OL52" s="400">
        <v>-5.5270200000000003</v>
      </c>
      <c r="OM52" s="400">
        <v>6.5</v>
      </c>
      <c r="ON52" s="400">
        <v>6.39</v>
      </c>
      <c r="OO52" s="400">
        <v>6.39</v>
      </c>
      <c r="OP52" s="400">
        <v>0.11000000000000032</v>
      </c>
      <c r="OQ52" s="400">
        <v>230.8</v>
      </c>
      <c r="OR52" s="400">
        <v>0</v>
      </c>
      <c r="OS52" s="400"/>
      <c r="OT52" s="400">
        <v>230.8</v>
      </c>
      <c r="OU52" s="400"/>
      <c r="OV52" s="400"/>
      <c r="OW52" s="400"/>
      <c r="OX52" s="400">
        <v>0</v>
      </c>
      <c r="OY52" s="400"/>
      <c r="OZ52" s="400"/>
      <c r="PA52" s="400"/>
      <c r="PB52" s="400">
        <v>0</v>
      </c>
      <c r="PC52" s="400">
        <v>29.1</v>
      </c>
      <c r="PD52" s="400">
        <v>30</v>
      </c>
      <c r="PE52" s="400">
        <v>30</v>
      </c>
      <c r="PF52" s="400">
        <v>-0.89999999999999858</v>
      </c>
      <c r="PG52" s="400"/>
      <c r="PH52" s="400"/>
      <c r="PI52" s="400"/>
      <c r="PJ52" s="400">
        <v>0</v>
      </c>
      <c r="PK52" s="400">
        <v>15</v>
      </c>
      <c r="PL52" s="400">
        <v>13</v>
      </c>
      <c r="PM52" s="400">
        <v>13</v>
      </c>
      <c r="PN52" s="400">
        <v>2</v>
      </c>
      <c r="PO52" s="400">
        <v>13.6</v>
      </c>
      <c r="PP52" s="400">
        <v>15</v>
      </c>
      <c r="PQ52" s="400">
        <v>15</v>
      </c>
      <c r="PR52" s="400">
        <v>-1.4000000000000004</v>
      </c>
      <c r="PS52" s="400">
        <v>3</v>
      </c>
      <c r="PT52" s="400">
        <v>2.7989999999999999</v>
      </c>
      <c r="PU52" s="400">
        <v>2.7989999999999999</v>
      </c>
      <c r="PV52" s="400">
        <v>0.20100000000000007</v>
      </c>
      <c r="PW52" s="400">
        <v>1.5</v>
      </c>
      <c r="PX52" s="400">
        <v>1.4</v>
      </c>
      <c r="PY52" s="400">
        <v>1.4</v>
      </c>
      <c r="PZ52" s="400">
        <v>0.10000000000000009</v>
      </c>
      <c r="QA52" s="400">
        <v>1.1000000000000001</v>
      </c>
      <c r="QB52" s="400">
        <v>1.2</v>
      </c>
      <c r="QC52" s="400">
        <v>1.2</v>
      </c>
      <c r="QD52" s="400">
        <v>-9.9999999999999867E-2</v>
      </c>
      <c r="QE52" s="400">
        <v>2.1</v>
      </c>
      <c r="QF52" s="400">
        <v>2.2000000000000002</v>
      </c>
      <c r="QG52" s="400">
        <v>2.2000000000000002</v>
      </c>
      <c r="QH52" s="400">
        <v>-0.10000000000000009</v>
      </c>
      <c r="QI52" s="400">
        <v>6.1</v>
      </c>
      <c r="QJ52" s="400">
        <v>7.2</v>
      </c>
      <c r="QK52" s="400">
        <v>7.2</v>
      </c>
      <c r="QL52" s="400">
        <v>-1.1000000000000005</v>
      </c>
      <c r="QM52" s="400">
        <v>11.3</v>
      </c>
      <c r="QN52" s="400">
        <v>11.143700000000001</v>
      </c>
      <c r="QO52" s="400">
        <v>11.143700000000001</v>
      </c>
      <c r="QP52" s="400">
        <v>0.15629999999999988</v>
      </c>
      <c r="QQ52" s="400">
        <v>7.3</v>
      </c>
      <c r="QR52" s="400">
        <v>8</v>
      </c>
      <c r="QS52" s="400">
        <v>8</v>
      </c>
      <c r="QT52" s="400">
        <v>-0.70000000000000018</v>
      </c>
      <c r="QU52" s="400">
        <v>10.3</v>
      </c>
      <c r="QV52" s="400">
        <v>10.752689999999999</v>
      </c>
      <c r="QW52" s="400">
        <v>10.752689999999999</v>
      </c>
      <c r="QX52" s="400">
        <v>-0.4526899999999987</v>
      </c>
      <c r="QY52" s="400">
        <v>6</v>
      </c>
      <c r="QZ52" s="400">
        <v>6.4</v>
      </c>
      <c r="RA52" s="400">
        <v>6.4</v>
      </c>
      <c r="RB52" s="400">
        <v>-0.40000000000000036</v>
      </c>
      <c r="RC52" s="400">
        <v>17.899999999999999</v>
      </c>
      <c r="RD52" s="400">
        <v>16.617789999999999</v>
      </c>
      <c r="RE52" s="400">
        <v>16.617789999999999</v>
      </c>
      <c r="RF52" s="400">
        <v>1.2822099999999992</v>
      </c>
      <c r="RG52" s="400">
        <v>3.6</v>
      </c>
      <c r="RH52" s="400">
        <v>3.6</v>
      </c>
      <c r="RI52" s="400">
        <v>3.6</v>
      </c>
      <c r="RJ52" s="400">
        <v>0</v>
      </c>
      <c r="RK52" s="400">
        <v>5.8</v>
      </c>
      <c r="RL52" s="400">
        <v>6</v>
      </c>
      <c r="RM52" s="400">
        <v>6</v>
      </c>
      <c r="RN52" s="400">
        <v>-0.20000000000000018</v>
      </c>
      <c r="RO52" s="400">
        <v>3.4</v>
      </c>
      <c r="RP52" s="400">
        <v>3.3</v>
      </c>
      <c r="RQ52" s="400">
        <v>3.3</v>
      </c>
      <c r="RR52" s="400">
        <v>0.10000000000000009</v>
      </c>
      <c r="RS52" s="400">
        <v>0.6</v>
      </c>
      <c r="RT52" s="400">
        <v>1.5</v>
      </c>
      <c r="RU52" s="400">
        <v>1.5</v>
      </c>
      <c r="RV52" s="400">
        <v>-0.9</v>
      </c>
      <c r="RW52" s="400">
        <v>5.5</v>
      </c>
      <c r="RX52" s="400">
        <v>5.6</v>
      </c>
      <c r="RY52" s="400">
        <v>5.6</v>
      </c>
      <c r="RZ52" s="400">
        <v>-9.9999999999999645E-2</v>
      </c>
      <c r="SA52" s="400">
        <v>3.6</v>
      </c>
      <c r="SB52" s="400">
        <v>5</v>
      </c>
      <c r="SC52" s="400">
        <v>5</v>
      </c>
      <c r="SD52" s="400">
        <v>-1.4</v>
      </c>
      <c r="SE52" s="400">
        <v>5</v>
      </c>
      <c r="SF52" s="400">
        <v>5.5</v>
      </c>
      <c r="SG52" s="400">
        <v>5.5</v>
      </c>
      <c r="SH52" s="400">
        <v>-0.5</v>
      </c>
      <c r="SI52" s="400">
        <v>5.2</v>
      </c>
      <c r="SJ52" s="400">
        <v>5.7</v>
      </c>
      <c r="SK52" s="400">
        <v>5.7</v>
      </c>
      <c r="SL52" s="400">
        <v>-0.5</v>
      </c>
      <c r="SM52" s="400">
        <v>3.5</v>
      </c>
      <c r="SN52" s="400">
        <v>3.5</v>
      </c>
      <c r="SO52" s="400">
        <v>3.5</v>
      </c>
      <c r="SP52" s="400">
        <v>0</v>
      </c>
      <c r="SQ52" s="400">
        <v>2.5</v>
      </c>
      <c r="SR52" s="400">
        <v>2.5</v>
      </c>
      <c r="SS52" s="400">
        <v>2.5</v>
      </c>
      <c r="ST52" s="400">
        <v>0</v>
      </c>
      <c r="SU52" s="400">
        <v>9.5</v>
      </c>
      <c r="SV52" s="400">
        <v>10</v>
      </c>
      <c r="SW52" s="400">
        <v>10</v>
      </c>
      <c r="SX52" s="400">
        <v>-0.5</v>
      </c>
      <c r="SY52" s="400">
        <v>19.7</v>
      </c>
      <c r="SZ52" s="400">
        <v>12.218959999999999</v>
      </c>
      <c r="TA52" s="400">
        <v>12.218959999999999</v>
      </c>
      <c r="TB52" s="400">
        <v>7.4810400000000001</v>
      </c>
      <c r="TC52" s="400">
        <v>16.899999999999999</v>
      </c>
      <c r="TD52" s="400">
        <v>16.813289999999999</v>
      </c>
      <c r="TE52" s="400">
        <v>16.813289999999999</v>
      </c>
      <c r="TF52" s="400">
        <v>8.6710000000000065E-2</v>
      </c>
      <c r="TG52" s="400">
        <v>20.6</v>
      </c>
      <c r="TH52" s="400">
        <v>19.550339999999998</v>
      </c>
      <c r="TI52" s="400">
        <v>19.550339999999998</v>
      </c>
      <c r="TJ52" s="400">
        <v>1.0496600000000029</v>
      </c>
      <c r="TK52" s="400">
        <v>39.5</v>
      </c>
      <c r="TL52" s="400">
        <v>37.57996</v>
      </c>
      <c r="TM52" s="400">
        <v>37.57996</v>
      </c>
      <c r="TN52" s="400">
        <v>1.9200400000000002</v>
      </c>
      <c r="TO52" s="400">
        <v>18.5</v>
      </c>
      <c r="TP52" s="400">
        <v>19.908080000000002</v>
      </c>
      <c r="TQ52" s="400">
        <v>12.078150000000001</v>
      </c>
      <c r="TR52" s="400">
        <v>6.4218499999999992</v>
      </c>
      <c r="TS52" s="400">
        <v>7</v>
      </c>
      <c r="TT52" s="400">
        <v>8.33</v>
      </c>
      <c r="TU52" s="400">
        <v>8.33</v>
      </c>
      <c r="TV52" s="400">
        <v>-1.33</v>
      </c>
      <c r="TW52" s="400">
        <v>7.6</v>
      </c>
      <c r="TX52" s="400">
        <v>9.6</v>
      </c>
      <c r="TY52" s="400">
        <v>9.6</v>
      </c>
      <c r="TZ52" s="400">
        <v>-2</v>
      </c>
      <c r="UA52" s="400">
        <v>13.2</v>
      </c>
      <c r="UB52" s="400">
        <v>10.752689999999999</v>
      </c>
      <c r="UC52" s="400">
        <v>10.752689999999999</v>
      </c>
      <c r="UD52" s="400">
        <v>2.4473099999999999</v>
      </c>
      <c r="UE52" s="400">
        <v>21.5</v>
      </c>
      <c r="UF52" s="400">
        <v>15.640269999999999</v>
      </c>
      <c r="UG52" s="400">
        <v>15.640269999999999</v>
      </c>
      <c r="UH52" s="400">
        <v>5.8597300000000008</v>
      </c>
      <c r="UI52" s="400">
        <v>7.8</v>
      </c>
      <c r="UJ52" s="400">
        <v>7</v>
      </c>
      <c r="UK52" s="400">
        <v>7</v>
      </c>
      <c r="UL52" s="400">
        <v>0.79999999999999982</v>
      </c>
      <c r="UM52" s="400">
        <v>8.8000000000000007</v>
      </c>
      <c r="UN52" s="400">
        <v>9</v>
      </c>
      <c r="UO52" s="400">
        <v>9</v>
      </c>
      <c r="UP52" s="400">
        <v>-0.19999999999999929</v>
      </c>
      <c r="UQ52" s="400">
        <v>0.5</v>
      </c>
      <c r="UR52" s="400">
        <v>0.54</v>
      </c>
      <c r="US52" s="400">
        <v>0.54</v>
      </c>
      <c r="UT52" s="400">
        <v>-4.0000000000000036E-2</v>
      </c>
      <c r="UU52" s="400">
        <v>0.9</v>
      </c>
      <c r="UV52" s="400">
        <v>1.05</v>
      </c>
      <c r="UW52" s="400">
        <v>1.05</v>
      </c>
      <c r="UX52" s="400">
        <v>-0.15000000000000002</v>
      </c>
      <c r="UY52" s="400">
        <v>0</v>
      </c>
      <c r="UZ52" s="400">
        <v>0</v>
      </c>
      <c r="VA52" s="400">
        <v>0</v>
      </c>
      <c r="VB52" s="400">
        <v>0</v>
      </c>
      <c r="VC52" s="400">
        <v>0</v>
      </c>
      <c r="VD52" s="400">
        <v>0</v>
      </c>
      <c r="VE52" s="400">
        <v>0</v>
      </c>
      <c r="VF52" s="400">
        <v>0</v>
      </c>
      <c r="VG52" s="400">
        <v>0</v>
      </c>
      <c r="VH52" s="400">
        <v>0</v>
      </c>
      <c r="VI52" s="400">
        <v>0</v>
      </c>
      <c r="VJ52" s="400">
        <v>0</v>
      </c>
      <c r="VK52" s="400">
        <v>0</v>
      </c>
      <c r="VL52" s="400">
        <v>0</v>
      </c>
      <c r="VM52" s="400">
        <v>0</v>
      </c>
      <c r="VN52" s="400">
        <v>0</v>
      </c>
      <c r="VO52" s="400">
        <v>0</v>
      </c>
      <c r="VP52" s="400">
        <v>0</v>
      </c>
      <c r="VQ52" s="400">
        <v>0</v>
      </c>
      <c r="VR52" s="400">
        <v>0</v>
      </c>
      <c r="VS52" s="400">
        <v>0</v>
      </c>
      <c r="VT52" s="400">
        <v>0</v>
      </c>
      <c r="VU52" s="400">
        <v>0</v>
      </c>
      <c r="VV52" s="400">
        <v>0</v>
      </c>
      <c r="VW52" s="400">
        <v>22.5</v>
      </c>
      <c r="VX52" s="400">
        <v>17.757000000000001</v>
      </c>
      <c r="VY52" s="400">
        <v>17.757000000000001</v>
      </c>
      <c r="VZ52" s="400">
        <v>4.7429999999999986</v>
      </c>
      <c r="WA52" s="400">
        <v>59.6</v>
      </c>
      <c r="WB52" s="400">
        <v>58.4</v>
      </c>
      <c r="WC52" s="400">
        <v>53.695999999999998</v>
      </c>
      <c r="WD52" s="400">
        <v>5.9040000000000035</v>
      </c>
      <c r="WE52" s="400">
        <v>4.7</v>
      </c>
      <c r="WF52" s="400"/>
      <c r="WG52" s="400">
        <v>5.8730000000000002</v>
      </c>
      <c r="WH52" s="400">
        <v>-1.173</v>
      </c>
      <c r="WI52" s="400">
        <v>8.1999999999999993</v>
      </c>
      <c r="WJ52" s="400"/>
      <c r="WK52" s="400">
        <v>7.9489999999999998</v>
      </c>
      <c r="WL52" s="400">
        <v>0.25099999999999945</v>
      </c>
      <c r="WM52" s="400">
        <v>22.3</v>
      </c>
      <c r="WN52" s="400">
        <v>23.140999999999998</v>
      </c>
      <c r="WO52" s="400">
        <v>23.140999999999998</v>
      </c>
      <c r="WP52" s="400">
        <v>-0.84099999999999753</v>
      </c>
      <c r="WQ52" s="400">
        <v>37</v>
      </c>
      <c r="WR52" s="400"/>
      <c r="WS52" s="400">
        <v>37.773000000000003</v>
      </c>
      <c r="WT52" s="400">
        <v>-0.77300000000000324</v>
      </c>
      <c r="XB52" s="409">
        <v>0.85416666666666663</v>
      </c>
      <c r="XC52" s="400">
        <v>7337.3210000000017</v>
      </c>
      <c r="XD52" s="400">
        <v>7241.1809599999988</v>
      </c>
      <c r="XE52" s="400">
        <v>96.140040000002955</v>
      </c>
      <c r="XF52" s="400">
        <v>7337.3210000000036</v>
      </c>
      <c r="XG52" s="400">
        <v>7241.1809599999988</v>
      </c>
      <c r="XH52" s="400">
        <v>96.140040000004774</v>
      </c>
      <c r="XI52" s="379">
        <f t="shared" si="0"/>
        <v>0.85416666666666663</v>
      </c>
    </row>
    <row r="53" spans="2:634" ht="15" customHeight="1" x14ac:dyDescent="0.2">
      <c r="B53" s="71">
        <v>0.875</v>
      </c>
      <c r="C53" s="402">
        <v>603.4</v>
      </c>
      <c r="D53" s="402">
        <v>606.06573000000003</v>
      </c>
      <c r="E53" s="402">
        <v>606.06573000000003</v>
      </c>
      <c r="F53" s="402">
        <v>-2.6657300000000532</v>
      </c>
      <c r="G53" s="402">
        <v>204.6</v>
      </c>
      <c r="H53" s="402">
        <v>193.12809999999999</v>
      </c>
      <c r="I53" s="402">
        <v>193.12809999999999</v>
      </c>
      <c r="J53" s="402">
        <v>11.471900000000005</v>
      </c>
      <c r="K53" s="402"/>
      <c r="L53" s="402"/>
      <c r="M53" s="402"/>
      <c r="N53" s="402">
        <v>0</v>
      </c>
      <c r="O53" s="402">
        <v>242.4</v>
      </c>
      <c r="P53" s="402">
        <v>122.81547</v>
      </c>
      <c r="Q53" s="402">
        <v>164.09513000000001</v>
      </c>
      <c r="R53" s="402">
        <v>78.304869999999994</v>
      </c>
      <c r="S53" s="402">
        <v>81.7</v>
      </c>
      <c r="T53" s="402">
        <v>76.263339999999999</v>
      </c>
      <c r="U53" s="402">
        <v>91.304450000000003</v>
      </c>
      <c r="V53" s="402">
        <v>-9.6044499999999999</v>
      </c>
      <c r="W53" s="402">
        <v>66.099999999999994</v>
      </c>
      <c r="X53" s="402">
        <v>65.984009999999998</v>
      </c>
      <c r="Y53" s="402">
        <v>72.068460000000002</v>
      </c>
      <c r="Z53" s="402">
        <v>-5.9684600000000074</v>
      </c>
      <c r="AA53" s="402">
        <v>63.8</v>
      </c>
      <c r="AB53" s="402">
        <v>67.593350000000001</v>
      </c>
      <c r="AC53" s="402">
        <v>67.593350000000001</v>
      </c>
      <c r="AD53" s="402">
        <v>-3.7933500000000038</v>
      </c>
      <c r="AE53" s="402">
        <v>28.4</v>
      </c>
      <c r="AF53" s="402">
        <v>27.49391</v>
      </c>
      <c r="AG53" s="402">
        <v>30.029140000000002</v>
      </c>
      <c r="AH53" s="402">
        <v>-1.6291400000000031</v>
      </c>
      <c r="AI53" s="402">
        <v>0.3</v>
      </c>
      <c r="AJ53" s="402">
        <v>0.6</v>
      </c>
      <c r="AK53" s="402">
        <v>0.6</v>
      </c>
      <c r="AL53" s="402">
        <v>-0.3</v>
      </c>
      <c r="AM53" s="402"/>
      <c r="AN53" s="402"/>
      <c r="AO53" s="402"/>
      <c r="AP53" s="402">
        <v>0</v>
      </c>
      <c r="AQ53" s="402"/>
      <c r="AR53" s="402"/>
      <c r="AS53" s="402">
        <v>0</v>
      </c>
      <c r="AT53" s="402">
        <v>0</v>
      </c>
      <c r="AU53" s="402"/>
      <c r="AV53" s="402"/>
      <c r="AW53" s="402"/>
      <c r="AX53" s="402">
        <v>0</v>
      </c>
      <c r="AY53" s="402"/>
      <c r="AZ53" s="402"/>
      <c r="BA53" s="402"/>
      <c r="BB53" s="402">
        <v>0</v>
      </c>
      <c r="BC53" s="402">
        <v>144.5</v>
      </c>
      <c r="BD53" s="402">
        <v>149.11167</v>
      </c>
      <c r="BE53" s="402">
        <v>158.72166999999999</v>
      </c>
      <c r="BF53" s="402">
        <v>-14.221669999999989</v>
      </c>
      <c r="BG53" s="402">
        <v>147.1</v>
      </c>
      <c r="BH53" s="402">
        <v>149.11167</v>
      </c>
      <c r="BI53" s="402">
        <v>158.72166999999999</v>
      </c>
      <c r="BJ53" s="402">
        <v>-11.621669999999995</v>
      </c>
      <c r="BK53" s="402">
        <v>148.4</v>
      </c>
      <c r="BL53" s="402">
        <v>149.11167</v>
      </c>
      <c r="BM53" s="402">
        <v>158.72166999999999</v>
      </c>
      <c r="BN53" s="402">
        <v>-10.321669999999983</v>
      </c>
      <c r="BO53" s="402">
        <v>0</v>
      </c>
      <c r="BP53" s="402">
        <v>0</v>
      </c>
      <c r="BQ53" s="402">
        <v>0</v>
      </c>
      <c r="BR53" s="402">
        <v>0</v>
      </c>
      <c r="BS53" s="402">
        <v>0</v>
      </c>
      <c r="BT53" s="402">
        <v>0</v>
      </c>
      <c r="BU53" s="402">
        <v>0</v>
      </c>
      <c r="BV53" s="402">
        <v>0</v>
      </c>
      <c r="BW53" s="402">
        <v>59.3</v>
      </c>
      <c r="BX53" s="402">
        <v>55.1</v>
      </c>
      <c r="BY53" s="402">
        <v>80</v>
      </c>
      <c r="BZ53" s="402">
        <v>-20.700000000000003</v>
      </c>
      <c r="CA53" s="402">
        <v>72.900000000000006</v>
      </c>
      <c r="CB53" s="402">
        <v>73.019549999999995</v>
      </c>
      <c r="CC53" s="402">
        <v>73.019549999999995</v>
      </c>
      <c r="CD53" s="402">
        <v>-0.11954999999998961</v>
      </c>
      <c r="CE53" s="402">
        <v>20.100000000000001</v>
      </c>
      <c r="CF53" s="402">
        <v>16.95936</v>
      </c>
      <c r="CG53" s="402">
        <v>16.95936</v>
      </c>
      <c r="CH53" s="402">
        <v>3.1406400000000012</v>
      </c>
      <c r="CI53" s="402">
        <v>85.156999999999996</v>
      </c>
      <c r="CJ53" s="402">
        <v>87.870279999999994</v>
      </c>
      <c r="CK53" s="402">
        <v>85.512169999999998</v>
      </c>
      <c r="CL53" s="402">
        <v>-0.3551700000000011</v>
      </c>
      <c r="CM53" s="402">
        <v>105.33499999999999</v>
      </c>
      <c r="CN53" s="402">
        <v>98</v>
      </c>
      <c r="CO53" s="402">
        <v>98</v>
      </c>
      <c r="CP53" s="402">
        <v>7.3349999999999937</v>
      </c>
      <c r="CQ53" s="402">
        <v>32.832999999999998</v>
      </c>
      <c r="CR53" s="402">
        <v>36.466239999999999</v>
      </c>
      <c r="CS53" s="402">
        <v>25.241610000000001</v>
      </c>
      <c r="CT53" s="402">
        <v>7.591389999999997</v>
      </c>
      <c r="CU53" s="402">
        <v>8</v>
      </c>
      <c r="CV53" s="402">
        <v>3.8533499999999998</v>
      </c>
      <c r="CW53" s="402">
        <v>3.8533499999999998</v>
      </c>
      <c r="CX53" s="402">
        <v>4.1466500000000002</v>
      </c>
      <c r="CY53" s="402"/>
      <c r="CZ53" s="402">
        <v>4.1034499999999996</v>
      </c>
      <c r="DA53" s="402">
        <v>4.1034499999999996</v>
      </c>
      <c r="DB53" s="402">
        <v>-4.1034499999999996</v>
      </c>
      <c r="DC53" s="402">
        <v>41.68</v>
      </c>
      <c r="DD53" s="402">
        <v>43.80059</v>
      </c>
      <c r="DE53" s="402">
        <v>43.80059</v>
      </c>
      <c r="DF53" s="402">
        <v>-2.12059</v>
      </c>
      <c r="DG53" s="402">
        <v>3.2559999999999998</v>
      </c>
      <c r="DH53" s="402">
        <v>3.2822300000000002</v>
      </c>
      <c r="DI53" s="402">
        <v>3.2822300000000002</v>
      </c>
      <c r="DJ53" s="402">
        <v>-2.623000000000042E-2</v>
      </c>
      <c r="DK53" s="402">
        <v>3.5209999999999999</v>
      </c>
      <c r="DL53" s="402">
        <v>3.0992700000000002</v>
      </c>
      <c r="DM53" s="402">
        <v>3.0992700000000002</v>
      </c>
      <c r="DN53" s="402">
        <v>0.42172999999999972</v>
      </c>
      <c r="DO53" s="402"/>
      <c r="DP53" s="402"/>
      <c r="DQ53" s="402"/>
      <c r="DR53" s="402">
        <v>0</v>
      </c>
      <c r="DS53" s="402"/>
      <c r="DT53" s="402"/>
      <c r="DU53" s="402"/>
      <c r="DV53" s="402">
        <v>0</v>
      </c>
      <c r="DW53" s="402"/>
      <c r="DX53" s="402"/>
      <c r="DY53" s="402"/>
      <c r="DZ53" s="402">
        <v>0</v>
      </c>
      <c r="EA53" s="402"/>
      <c r="EB53" s="402"/>
      <c r="EC53" s="402"/>
      <c r="ED53" s="402">
        <v>0</v>
      </c>
      <c r="EE53" s="402"/>
      <c r="EF53" s="402"/>
      <c r="EG53" s="402"/>
      <c r="EH53" s="402">
        <v>0</v>
      </c>
      <c r="EI53" s="402"/>
      <c r="EJ53" s="402"/>
      <c r="EK53" s="402"/>
      <c r="EL53" s="402">
        <v>0</v>
      </c>
      <c r="EM53" s="402">
        <v>89.1</v>
      </c>
      <c r="EN53" s="402">
        <v>85</v>
      </c>
      <c r="EO53" s="402">
        <v>85</v>
      </c>
      <c r="EP53" s="402">
        <v>4.0999999999999943</v>
      </c>
      <c r="EQ53" s="402"/>
      <c r="ER53" s="402"/>
      <c r="ES53" s="402"/>
      <c r="ET53" s="402">
        <v>0</v>
      </c>
      <c r="EU53" s="402">
        <v>60</v>
      </c>
      <c r="EV53" s="402">
        <v>77.948049999999995</v>
      </c>
      <c r="EW53" s="402">
        <v>77.948049999999995</v>
      </c>
      <c r="EX53" s="402">
        <v>-17.948049999999995</v>
      </c>
      <c r="EY53" s="402">
        <v>182.6</v>
      </c>
      <c r="EZ53" s="402">
        <v>259.59433000000001</v>
      </c>
      <c r="FA53" s="402">
        <v>205.40716</v>
      </c>
      <c r="FB53" s="402">
        <v>-22.80716000000001</v>
      </c>
      <c r="FC53" s="402">
        <v>9.9</v>
      </c>
      <c r="FD53" s="402">
        <v>8</v>
      </c>
      <c r="FE53" s="402">
        <v>8</v>
      </c>
      <c r="FF53" s="402">
        <v>1.9000000000000004</v>
      </c>
      <c r="FG53" s="402">
        <v>4.8</v>
      </c>
      <c r="FH53" s="402">
        <v>5.67</v>
      </c>
      <c r="FI53" s="402">
        <v>5.67</v>
      </c>
      <c r="FJ53" s="402">
        <v>-0.87000000000000011</v>
      </c>
      <c r="FK53" s="402"/>
      <c r="FL53" s="402"/>
      <c r="FM53" s="402">
        <v>88.088409999999996</v>
      </c>
      <c r="FN53" s="402">
        <v>-88.088409999999996</v>
      </c>
      <c r="FO53" s="402">
        <v>0</v>
      </c>
      <c r="FP53" s="402">
        <v>0</v>
      </c>
      <c r="FQ53" s="402">
        <v>0</v>
      </c>
      <c r="FR53" s="402">
        <v>0</v>
      </c>
      <c r="FS53" s="402">
        <v>106.8</v>
      </c>
      <c r="FT53" s="402">
        <v>110.41591</v>
      </c>
      <c r="FU53" s="402">
        <v>110.41591</v>
      </c>
      <c r="FV53" s="402">
        <v>-3.6159099999999995</v>
      </c>
      <c r="FW53" s="402">
        <v>6.8</v>
      </c>
      <c r="FX53" s="402">
        <v>3.8466300000000002</v>
      </c>
      <c r="FY53" s="402">
        <v>3.8466300000000002</v>
      </c>
      <c r="FZ53" s="402">
        <v>2.9533699999999996</v>
      </c>
      <c r="GA53" s="402"/>
      <c r="GB53" s="402"/>
      <c r="GC53" s="402"/>
      <c r="GD53" s="402">
        <v>0</v>
      </c>
      <c r="GE53" s="402">
        <v>0</v>
      </c>
      <c r="GF53" s="402">
        <v>0</v>
      </c>
      <c r="GG53" s="402">
        <v>21.477250000000002</v>
      </c>
      <c r="GH53" s="402">
        <v>-21.477250000000002</v>
      </c>
      <c r="GI53" s="402">
        <v>88.7</v>
      </c>
      <c r="GJ53" s="402">
        <v>95</v>
      </c>
      <c r="GK53" s="402">
        <v>133.61748</v>
      </c>
      <c r="GL53" s="402">
        <v>-44.917479999999998</v>
      </c>
      <c r="GM53" s="402"/>
      <c r="GN53" s="402"/>
      <c r="GO53" s="402"/>
      <c r="GP53" s="402">
        <v>0</v>
      </c>
      <c r="GQ53" s="402"/>
      <c r="GR53" s="402"/>
      <c r="GS53" s="402"/>
      <c r="GT53" s="402">
        <v>0</v>
      </c>
      <c r="GU53" s="402"/>
      <c r="GV53" s="402"/>
      <c r="GW53" s="402"/>
      <c r="GX53" s="402">
        <v>0</v>
      </c>
      <c r="GY53" s="402"/>
      <c r="GZ53" s="402"/>
      <c r="HA53" s="402"/>
      <c r="HB53" s="402">
        <v>0</v>
      </c>
      <c r="HC53" s="402"/>
      <c r="HD53" s="402"/>
      <c r="HE53" s="402"/>
      <c r="HF53" s="402">
        <v>0</v>
      </c>
      <c r="HG53" s="402">
        <v>172.1</v>
      </c>
      <c r="HH53" s="402">
        <v>178.52956</v>
      </c>
      <c r="HI53" s="402">
        <v>178.52956</v>
      </c>
      <c r="HJ53" s="402">
        <v>-6.4295600000000093</v>
      </c>
      <c r="HK53" s="402">
        <v>170.6</v>
      </c>
      <c r="HL53" s="402">
        <v>178.52956</v>
      </c>
      <c r="HM53" s="402">
        <v>178.52956</v>
      </c>
      <c r="HN53" s="402">
        <v>-7.9295600000000093</v>
      </c>
      <c r="HO53" s="402">
        <v>190.5</v>
      </c>
      <c r="HP53" s="402">
        <v>178.52956</v>
      </c>
      <c r="HQ53" s="402">
        <v>178.52956</v>
      </c>
      <c r="HR53" s="402">
        <v>11.970439999999996</v>
      </c>
      <c r="HS53" s="402"/>
      <c r="HT53" s="402"/>
      <c r="HU53" s="402"/>
      <c r="HV53" s="402">
        <v>0</v>
      </c>
      <c r="HW53" s="402"/>
      <c r="HX53" s="402"/>
      <c r="HY53" s="402"/>
      <c r="HZ53" s="402">
        <v>0</v>
      </c>
      <c r="IA53" s="402"/>
      <c r="IB53" s="402"/>
      <c r="IC53" s="402"/>
      <c r="ID53" s="402">
        <v>0</v>
      </c>
      <c r="IE53" s="402">
        <v>269.7</v>
      </c>
      <c r="IF53" s="402">
        <v>267.79433</v>
      </c>
      <c r="IG53" s="402">
        <v>267.79433</v>
      </c>
      <c r="IH53" s="402">
        <v>1.9056699999999864</v>
      </c>
      <c r="II53" s="402">
        <v>74.599999999999994</v>
      </c>
      <c r="IJ53" s="402">
        <v>69.971130000000002</v>
      </c>
      <c r="IK53" s="402">
        <v>69.971130000000002</v>
      </c>
      <c r="IL53" s="402">
        <v>4.628869999999992</v>
      </c>
      <c r="IM53" s="402">
        <v>35.799999999999997</v>
      </c>
      <c r="IN53" s="402">
        <v>34.985570000000003</v>
      </c>
      <c r="IO53" s="402">
        <v>34.985570000000003</v>
      </c>
      <c r="IP53" s="402">
        <v>0.81442999999999444</v>
      </c>
      <c r="IQ53" s="402">
        <v>0</v>
      </c>
      <c r="IR53" s="402">
        <v>0</v>
      </c>
      <c r="IS53" s="402">
        <v>0</v>
      </c>
      <c r="IT53" s="402">
        <v>0</v>
      </c>
      <c r="IU53" s="402">
        <v>37.799999999999997</v>
      </c>
      <c r="IV53" s="402">
        <v>68.17</v>
      </c>
      <c r="IW53" s="402">
        <v>68.17</v>
      </c>
      <c r="IX53" s="402">
        <v>-30.370000000000005</v>
      </c>
      <c r="IY53" s="402">
        <v>45.8</v>
      </c>
      <c r="IZ53" s="402">
        <v>60.96</v>
      </c>
      <c r="JA53" s="402">
        <v>60.96</v>
      </c>
      <c r="JB53" s="402">
        <v>-15.160000000000004</v>
      </c>
      <c r="JC53" s="402">
        <v>8.4</v>
      </c>
      <c r="JD53" s="402">
        <v>10.87</v>
      </c>
      <c r="JE53" s="402">
        <v>10.87</v>
      </c>
      <c r="JF53" s="402">
        <v>-2.4699999999999989</v>
      </c>
      <c r="JG53" s="402">
        <v>5.0999999999999996</v>
      </c>
      <c r="JH53" s="402">
        <v>2.88</v>
      </c>
      <c r="JI53" s="402">
        <v>2.88</v>
      </c>
      <c r="JJ53" s="402">
        <v>2.2199999999999998</v>
      </c>
      <c r="JK53" s="402">
        <v>6.9</v>
      </c>
      <c r="JL53" s="402">
        <v>6.8787000000000003</v>
      </c>
      <c r="JM53" s="402">
        <v>6.8787000000000003</v>
      </c>
      <c r="JN53" s="402">
        <v>2.1300000000000097E-2</v>
      </c>
      <c r="JO53" s="402">
        <v>13.7</v>
      </c>
      <c r="JP53" s="402">
        <v>15.021509999999999</v>
      </c>
      <c r="JQ53" s="402">
        <v>15.021509999999999</v>
      </c>
      <c r="JR53" s="402">
        <v>-1.32151</v>
      </c>
      <c r="JS53" s="402">
        <v>120.9</v>
      </c>
      <c r="JT53" s="402">
        <v>120.52668</v>
      </c>
      <c r="JU53" s="402">
        <v>88.753860000000003</v>
      </c>
      <c r="JV53" s="402">
        <v>32.146140000000003</v>
      </c>
      <c r="JW53" s="402"/>
      <c r="JX53" s="402"/>
      <c r="JY53" s="402"/>
      <c r="JZ53" s="402">
        <v>0</v>
      </c>
      <c r="KA53" s="402"/>
      <c r="KB53" s="402"/>
      <c r="KC53" s="402"/>
      <c r="KD53" s="402">
        <v>0</v>
      </c>
      <c r="KE53" s="402"/>
      <c r="KF53" s="402"/>
      <c r="KG53" s="402"/>
      <c r="KH53" s="402">
        <v>0</v>
      </c>
      <c r="KI53" s="402"/>
      <c r="KJ53" s="402"/>
      <c r="KK53" s="402"/>
      <c r="KL53" s="402">
        <v>0</v>
      </c>
      <c r="KM53" s="402">
        <v>80.5</v>
      </c>
      <c r="KN53" s="402">
        <v>75.632869999999997</v>
      </c>
      <c r="KO53" s="402">
        <v>83.59075</v>
      </c>
      <c r="KP53" s="402">
        <v>-3.0907499999999999</v>
      </c>
      <c r="KQ53" s="402"/>
      <c r="KR53" s="402"/>
      <c r="KS53" s="402"/>
      <c r="KT53" s="402">
        <v>0</v>
      </c>
      <c r="KU53" s="402">
        <v>182.5</v>
      </c>
      <c r="KV53" s="402">
        <v>194.44479000000001</v>
      </c>
      <c r="KW53" s="402">
        <v>194.44479000000001</v>
      </c>
      <c r="KX53" s="402">
        <v>-11.944790000000012</v>
      </c>
      <c r="KY53" s="402">
        <v>197.6</v>
      </c>
      <c r="KZ53" s="402">
        <v>194.44479000000001</v>
      </c>
      <c r="LA53" s="402">
        <v>194.44479000000001</v>
      </c>
      <c r="LB53" s="402">
        <v>3.1552099999999825</v>
      </c>
      <c r="LC53" s="402">
        <v>204.4</v>
      </c>
      <c r="LD53" s="402">
        <v>194.44479000000001</v>
      </c>
      <c r="LE53" s="402">
        <v>194.44479000000001</v>
      </c>
      <c r="LF53" s="402">
        <v>9.9552099999999939</v>
      </c>
      <c r="LG53" s="402">
        <v>289.89999999999998</v>
      </c>
      <c r="LH53" s="402">
        <v>291.66717999999997</v>
      </c>
      <c r="LI53" s="402">
        <v>291.66717999999997</v>
      </c>
      <c r="LJ53" s="402">
        <v>-1.7671799999999962</v>
      </c>
      <c r="LK53" s="402">
        <v>205.8</v>
      </c>
      <c r="LL53" s="402">
        <v>209.70738</v>
      </c>
      <c r="LM53" s="402">
        <v>209.70738</v>
      </c>
      <c r="LN53" s="402">
        <v>-3.9073799999999892</v>
      </c>
      <c r="LO53" s="402">
        <v>107.4</v>
      </c>
      <c r="LP53" s="402">
        <v>104.85369</v>
      </c>
      <c r="LQ53" s="402">
        <v>104.85369</v>
      </c>
      <c r="LR53" s="402">
        <v>2.5463100000000054</v>
      </c>
      <c r="LS53" s="402">
        <v>319.2</v>
      </c>
      <c r="LT53" s="402">
        <v>484.31378000000001</v>
      </c>
      <c r="LU53" s="402">
        <v>319.2989</v>
      </c>
      <c r="LV53" s="402">
        <v>-9.8900000000014643E-2</v>
      </c>
      <c r="LW53" s="402">
        <v>3.4</v>
      </c>
      <c r="LX53" s="402">
        <v>3.2402199999999999</v>
      </c>
      <c r="LY53" s="402">
        <v>3.2402199999999999</v>
      </c>
      <c r="LZ53" s="402">
        <v>0.15978000000000003</v>
      </c>
      <c r="MA53" s="402">
        <v>184.3</v>
      </c>
      <c r="MB53" s="402">
        <v>170</v>
      </c>
      <c r="MC53" s="402">
        <v>185.73103</v>
      </c>
      <c r="MD53" s="402">
        <v>-1.4310299999999927</v>
      </c>
      <c r="ME53" s="402">
        <v>185.1</v>
      </c>
      <c r="MF53" s="402">
        <v>170</v>
      </c>
      <c r="MG53" s="402">
        <v>185.73103</v>
      </c>
      <c r="MH53" s="402">
        <v>-0.63103000000000975</v>
      </c>
      <c r="MI53" s="402">
        <v>186.8</v>
      </c>
      <c r="MJ53" s="402">
        <v>217.19309000000001</v>
      </c>
      <c r="MK53" s="402">
        <v>185.73103</v>
      </c>
      <c r="ML53" s="402">
        <v>1.0689700000000073</v>
      </c>
      <c r="MM53" s="402">
        <v>190.6</v>
      </c>
      <c r="MN53" s="402">
        <v>189.51328000000001</v>
      </c>
      <c r="MO53" s="402">
        <v>189.51328000000001</v>
      </c>
      <c r="MP53" s="402">
        <v>1.0867199999999855</v>
      </c>
      <c r="MQ53" s="402">
        <v>103.9</v>
      </c>
      <c r="MR53" s="402">
        <v>94.756640000000004</v>
      </c>
      <c r="MS53" s="402">
        <v>94.756640000000004</v>
      </c>
      <c r="MT53" s="402">
        <v>9.1433600000000013</v>
      </c>
      <c r="MU53" s="402"/>
      <c r="MV53" s="402"/>
      <c r="MW53" s="402"/>
      <c r="MX53" s="402">
        <v>0</v>
      </c>
      <c r="MY53" s="402"/>
      <c r="MZ53" s="402"/>
      <c r="NA53" s="402"/>
      <c r="NB53" s="402">
        <v>0</v>
      </c>
      <c r="NC53" s="402"/>
      <c r="ND53" s="402"/>
      <c r="NE53" s="402"/>
      <c r="NF53" s="402">
        <v>0</v>
      </c>
      <c r="NG53" s="402"/>
      <c r="NH53" s="402"/>
      <c r="NI53" s="402"/>
      <c r="NJ53" s="402">
        <v>0</v>
      </c>
      <c r="NK53" s="402"/>
      <c r="NL53" s="402"/>
      <c r="NM53" s="402"/>
      <c r="NN53" s="402">
        <v>0</v>
      </c>
      <c r="NO53" s="402"/>
      <c r="NP53" s="402"/>
      <c r="NQ53" s="402"/>
      <c r="NR53" s="402">
        <v>0</v>
      </c>
      <c r="NS53" s="402"/>
      <c r="NT53" s="402"/>
      <c r="NU53" s="402"/>
      <c r="NV53" s="402">
        <v>0</v>
      </c>
      <c r="NW53" s="402">
        <v>98.7</v>
      </c>
      <c r="NX53" s="402">
        <v>71.748009999999994</v>
      </c>
      <c r="NY53" s="402">
        <v>118.05609</v>
      </c>
      <c r="NZ53" s="402">
        <v>-19.356089999999995</v>
      </c>
      <c r="OA53" s="402">
        <v>66.900000000000006</v>
      </c>
      <c r="OB53" s="402">
        <v>85.482579999999999</v>
      </c>
      <c r="OC53" s="402">
        <v>50.725450000000002</v>
      </c>
      <c r="OD53" s="402">
        <v>16.174550000000004</v>
      </c>
      <c r="OE53" s="402">
        <v>17.600000000000001</v>
      </c>
      <c r="OF53" s="402">
        <v>15.56043</v>
      </c>
      <c r="OG53" s="402">
        <v>15.91408</v>
      </c>
      <c r="OH53" s="402">
        <v>1.6859200000000012</v>
      </c>
      <c r="OI53" s="402">
        <v>56.9</v>
      </c>
      <c r="OJ53" s="402">
        <v>60.427019999999999</v>
      </c>
      <c r="OK53" s="402">
        <v>60.427019999999999</v>
      </c>
      <c r="OL53" s="402">
        <v>-3.5270200000000003</v>
      </c>
      <c r="OM53" s="402">
        <v>6.5</v>
      </c>
      <c r="ON53" s="402">
        <v>6.39</v>
      </c>
      <c r="OO53" s="402">
        <v>6.39</v>
      </c>
      <c r="OP53" s="402">
        <v>0.11000000000000032</v>
      </c>
      <c r="OQ53" s="402">
        <v>231</v>
      </c>
      <c r="OR53" s="402">
        <v>0</v>
      </c>
      <c r="OS53" s="402"/>
      <c r="OT53" s="402">
        <v>231</v>
      </c>
      <c r="OU53" s="402"/>
      <c r="OV53" s="402"/>
      <c r="OW53" s="402"/>
      <c r="OX53" s="402">
        <v>0</v>
      </c>
      <c r="OY53" s="402"/>
      <c r="OZ53" s="402"/>
      <c r="PA53" s="402"/>
      <c r="PB53" s="402">
        <v>0</v>
      </c>
      <c r="PC53" s="402">
        <v>29.1</v>
      </c>
      <c r="PD53" s="402">
        <v>30</v>
      </c>
      <c r="PE53" s="402">
        <v>30</v>
      </c>
      <c r="PF53" s="402">
        <v>-0.89999999999999858</v>
      </c>
      <c r="PG53" s="402"/>
      <c r="PH53" s="402"/>
      <c r="PI53" s="402"/>
      <c r="PJ53" s="402">
        <v>0</v>
      </c>
      <c r="PK53" s="402">
        <v>15</v>
      </c>
      <c r="PL53" s="402">
        <v>13</v>
      </c>
      <c r="PM53" s="402">
        <v>13</v>
      </c>
      <c r="PN53" s="402">
        <v>2</v>
      </c>
      <c r="PO53" s="402">
        <v>13.8</v>
      </c>
      <c r="PP53" s="402">
        <v>15</v>
      </c>
      <c r="PQ53" s="402">
        <v>15</v>
      </c>
      <c r="PR53" s="402">
        <v>-1.1999999999999993</v>
      </c>
      <c r="PS53" s="402">
        <v>3</v>
      </c>
      <c r="PT53" s="402">
        <v>2.7989999999999999</v>
      </c>
      <c r="PU53" s="402">
        <v>2.7989999999999999</v>
      </c>
      <c r="PV53" s="402">
        <v>0.20100000000000007</v>
      </c>
      <c r="PW53" s="402">
        <v>1.5</v>
      </c>
      <c r="PX53" s="402">
        <v>1.4</v>
      </c>
      <c r="PY53" s="402">
        <v>1.4</v>
      </c>
      <c r="PZ53" s="402">
        <v>0.10000000000000009</v>
      </c>
      <c r="QA53" s="402">
        <v>1.1000000000000001</v>
      </c>
      <c r="QB53" s="402">
        <v>1.2</v>
      </c>
      <c r="QC53" s="402">
        <v>1.2</v>
      </c>
      <c r="QD53" s="402">
        <v>-9.9999999999999867E-2</v>
      </c>
      <c r="QE53" s="402">
        <v>2.1</v>
      </c>
      <c r="QF53" s="402">
        <v>2.2000000000000002</v>
      </c>
      <c r="QG53" s="402">
        <v>2.2000000000000002</v>
      </c>
      <c r="QH53" s="402">
        <v>-0.10000000000000009</v>
      </c>
      <c r="QI53" s="402">
        <v>6.8</v>
      </c>
      <c r="QJ53" s="402">
        <v>7.2</v>
      </c>
      <c r="QK53" s="402">
        <v>7.2</v>
      </c>
      <c r="QL53" s="402">
        <v>-0.40000000000000036</v>
      </c>
      <c r="QM53" s="402">
        <v>11.3</v>
      </c>
      <c r="QN53" s="402">
        <v>11.143700000000001</v>
      </c>
      <c r="QO53" s="402">
        <v>11.143700000000001</v>
      </c>
      <c r="QP53" s="402">
        <v>0.15629999999999988</v>
      </c>
      <c r="QQ53" s="402">
        <v>7.4</v>
      </c>
      <c r="QR53" s="402">
        <v>8</v>
      </c>
      <c r="QS53" s="402">
        <v>8</v>
      </c>
      <c r="QT53" s="402">
        <v>-0.59999999999999964</v>
      </c>
      <c r="QU53" s="402">
        <v>10.3</v>
      </c>
      <c r="QV53" s="402">
        <v>10.752689999999999</v>
      </c>
      <c r="QW53" s="402">
        <v>10.752689999999999</v>
      </c>
      <c r="QX53" s="402">
        <v>-0.4526899999999987</v>
      </c>
      <c r="QY53" s="402">
        <v>6</v>
      </c>
      <c r="QZ53" s="402">
        <v>6.4</v>
      </c>
      <c r="RA53" s="402">
        <v>6.4</v>
      </c>
      <c r="RB53" s="402">
        <v>-0.40000000000000036</v>
      </c>
      <c r="RC53" s="402">
        <v>17.8</v>
      </c>
      <c r="RD53" s="402">
        <v>16.617789999999999</v>
      </c>
      <c r="RE53" s="402">
        <v>16.617789999999999</v>
      </c>
      <c r="RF53" s="402">
        <v>1.1822100000000013</v>
      </c>
      <c r="RG53" s="402">
        <v>3.6</v>
      </c>
      <c r="RH53" s="402">
        <v>3.6</v>
      </c>
      <c r="RI53" s="402">
        <v>3.6</v>
      </c>
      <c r="RJ53" s="402">
        <v>0</v>
      </c>
      <c r="RK53" s="402">
        <v>5.8</v>
      </c>
      <c r="RL53" s="402">
        <v>6</v>
      </c>
      <c r="RM53" s="402">
        <v>6</v>
      </c>
      <c r="RN53" s="402">
        <v>-0.20000000000000018</v>
      </c>
      <c r="RO53" s="402">
        <v>3.4</v>
      </c>
      <c r="RP53" s="402">
        <v>3.3</v>
      </c>
      <c r="RQ53" s="402">
        <v>3.3</v>
      </c>
      <c r="RR53" s="402">
        <v>0.10000000000000009</v>
      </c>
      <c r="RS53" s="402">
        <v>0.6</v>
      </c>
      <c r="RT53" s="402">
        <v>1.5</v>
      </c>
      <c r="RU53" s="402">
        <v>1.5</v>
      </c>
      <c r="RV53" s="402">
        <v>-0.9</v>
      </c>
      <c r="RW53" s="402">
        <v>5.5</v>
      </c>
      <c r="RX53" s="402">
        <v>5.6</v>
      </c>
      <c r="RY53" s="402">
        <v>5.6</v>
      </c>
      <c r="RZ53" s="402">
        <v>-9.9999999999999645E-2</v>
      </c>
      <c r="SA53" s="402">
        <v>3.6</v>
      </c>
      <c r="SB53" s="402">
        <v>5</v>
      </c>
      <c r="SC53" s="402">
        <v>5</v>
      </c>
      <c r="SD53" s="402">
        <v>-1.4</v>
      </c>
      <c r="SE53" s="402">
        <v>5</v>
      </c>
      <c r="SF53" s="402">
        <v>5.5</v>
      </c>
      <c r="SG53" s="402">
        <v>5.5</v>
      </c>
      <c r="SH53" s="402">
        <v>-0.5</v>
      </c>
      <c r="SI53" s="402">
        <v>5.2</v>
      </c>
      <c r="SJ53" s="402">
        <v>5.7</v>
      </c>
      <c r="SK53" s="402">
        <v>5.7</v>
      </c>
      <c r="SL53" s="402">
        <v>-0.5</v>
      </c>
      <c r="SM53" s="402">
        <v>3.5</v>
      </c>
      <c r="SN53" s="402">
        <v>3.5</v>
      </c>
      <c r="SO53" s="402">
        <v>3.5</v>
      </c>
      <c r="SP53" s="402">
        <v>0</v>
      </c>
      <c r="SQ53" s="402">
        <v>2.5</v>
      </c>
      <c r="SR53" s="402">
        <v>2.5</v>
      </c>
      <c r="SS53" s="402">
        <v>2.5</v>
      </c>
      <c r="ST53" s="402">
        <v>0</v>
      </c>
      <c r="SU53" s="402">
        <v>9.5</v>
      </c>
      <c r="SV53" s="402">
        <v>10</v>
      </c>
      <c r="SW53" s="402">
        <v>10</v>
      </c>
      <c r="SX53" s="402">
        <v>-0.5</v>
      </c>
      <c r="SY53" s="402">
        <v>19.7</v>
      </c>
      <c r="SZ53" s="402">
        <v>12.218959999999999</v>
      </c>
      <c r="TA53" s="402">
        <v>12.218959999999999</v>
      </c>
      <c r="TB53" s="402">
        <v>7.4810400000000001</v>
      </c>
      <c r="TC53" s="402">
        <v>16.899999999999999</v>
      </c>
      <c r="TD53" s="402">
        <v>16.813289999999999</v>
      </c>
      <c r="TE53" s="402">
        <v>16.813289999999999</v>
      </c>
      <c r="TF53" s="402">
        <v>8.6710000000000065E-2</v>
      </c>
      <c r="TG53" s="402">
        <v>20.7</v>
      </c>
      <c r="TH53" s="402">
        <v>19.550339999999998</v>
      </c>
      <c r="TI53" s="402">
        <v>19.550339999999998</v>
      </c>
      <c r="TJ53" s="402">
        <v>1.1496600000000008</v>
      </c>
      <c r="TK53" s="402">
        <v>39.4</v>
      </c>
      <c r="TL53" s="402">
        <v>37.57996</v>
      </c>
      <c r="TM53" s="402">
        <v>37.57996</v>
      </c>
      <c r="TN53" s="402">
        <v>1.8200399999999988</v>
      </c>
      <c r="TO53" s="402">
        <v>18.5</v>
      </c>
      <c r="TP53" s="402">
        <v>19.908080000000002</v>
      </c>
      <c r="TQ53" s="402">
        <v>11.81348</v>
      </c>
      <c r="TR53" s="402">
        <v>6.6865199999999998</v>
      </c>
      <c r="TS53" s="402">
        <v>8.06</v>
      </c>
      <c r="TT53" s="402">
        <v>8.33</v>
      </c>
      <c r="TU53" s="402">
        <v>8.33</v>
      </c>
      <c r="TV53" s="402">
        <v>-0.26999999999999957</v>
      </c>
      <c r="TW53" s="402">
        <v>8</v>
      </c>
      <c r="TX53" s="402">
        <v>9.6</v>
      </c>
      <c r="TY53" s="402">
        <v>9.6</v>
      </c>
      <c r="TZ53" s="402">
        <v>-1.5999999999999996</v>
      </c>
      <c r="UA53" s="402">
        <v>13</v>
      </c>
      <c r="UB53" s="402">
        <v>10.752689999999999</v>
      </c>
      <c r="UC53" s="402">
        <v>10.752689999999999</v>
      </c>
      <c r="UD53" s="402">
        <v>2.2473100000000006</v>
      </c>
      <c r="UE53" s="402">
        <v>20.9</v>
      </c>
      <c r="UF53" s="402">
        <v>15.640269999999999</v>
      </c>
      <c r="UG53" s="402">
        <v>15.640269999999999</v>
      </c>
      <c r="UH53" s="402">
        <v>5.2597299999999994</v>
      </c>
      <c r="UI53" s="402">
        <v>8</v>
      </c>
      <c r="UJ53" s="402">
        <v>7</v>
      </c>
      <c r="UK53" s="402">
        <v>7</v>
      </c>
      <c r="UL53" s="402">
        <v>1</v>
      </c>
      <c r="UM53" s="402">
        <v>8.6999999999999993</v>
      </c>
      <c r="UN53" s="402">
        <v>9</v>
      </c>
      <c r="UO53" s="402">
        <v>9</v>
      </c>
      <c r="UP53" s="402">
        <v>-0.30000000000000071</v>
      </c>
      <c r="UQ53" s="402">
        <v>0.5</v>
      </c>
      <c r="UR53" s="402">
        <v>0.54</v>
      </c>
      <c r="US53" s="402">
        <v>0.54</v>
      </c>
      <c r="UT53" s="402">
        <v>-4.0000000000000036E-2</v>
      </c>
      <c r="UU53" s="402">
        <v>0.9</v>
      </c>
      <c r="UV53" s="402">
        <v>1.05</v>
      </c>
      <c r="UW53" s="402">
        <v>1.05</v>
      </c>
      <c r="UX53" s="402">
        <v>-0.15000000000000002</v>
      </c>
      <c r="UY53" s="402">
        <v>0</v>
      </c>
      <c r="UZ53" s="402">
        <v>0</v>
      </c>
      <c r="VA53" s="402">
        <v>0</v>
      </c>
      <c r="VB53" s="402">
        <v>0</v>
      </c>
      <c r="VC53" s="402">
        <v>0</v>
      </c>
      <c r="VD53" s="402">
        <v>0</v>
      </c>
      <c r="VE53" s="402">
        <v>0</v>
      </c>
      <c r="VF53" s="402">
        <v>0</v>
      </c>
      <c r="VG53" s="402">
        <v>0</v>
      </c>
      <c r="VH53" s="402">
        <v>0</v>
      </c>
      <c r="VI53" s="402">
        <v>0</v>
      </c>
      <c r="VJ53" s="402">
        <v>0</v>
      </c>
      <c r="VK53" s="402">
        <v>0</v>
      </c>
      <c r="VL53" s="402">
        <v>0</v>
      </c>
      <c r="VM53" s="402">
        <v>0</v>
      </c>
      <c r="VN53" s="402">
        <v>0</v>
      </c>
      <c r="VO53" s="402">
        <v>0</v>
      </c>
      <c r="VP53" s="402">
        <v>0</v>
      </c>
      <c r="VQ53" s="402">
        <v>0</v>
      </c>
      <c r="VR53" s="402">
        <v>0</v>
      </c>
      <c r="VS53" s="402">
        <v>0</v>
      </c>
      <c r="VT53" s="402">
        <v>0</v>
      </c>
      <c r="VU53" s="402">
        <v>0</v>
      </c>
      <c r="VV53" s="402">
        <v>0</v>
      </c>
      <c r="VW53" s="402">
        <v>18.100000000000001</v>
      </c>
      <c r="VX53" s="402">
        <v>16.954999999999998</v>
      </c>
      <c r="VY53" s="402">
        <v>16.954999999999998</v>
      </c>
      <c r="VZ53" s="402">
        <v>1.1450000000000031</v>
      </c>
      <c r="WA53" s="402">
        <v>56.5</v>
      </c>
      <c r="WB53" s="402">
        <v>57.6</v>
      </c>
      <c r="WC53" s="402">
        <v>50.591000000000001</v>
      </c>
      <c r="WD53" s="402">
        <v>5.9089999999999989</v>
      </c>
      <c r="WE53" s="402">
        <v>4.8</v>
      </c>
      <c r="WF53" s="402"/>
      <c r="WG53" s="402">
        <v>5.931</v>
      </c>
      <c r="WH53" s="402">
        <v>-1.1310000000000002</v>
      </c>
      <c r="WI53" s="402">
        <v>10.1</v>
      </c>
      <c r="WJ53" s="402"/>
      <c r="WK53" s="402">
        <v>8.1969999999999992</v>
      </c>
      <c r="WL53" s="402">
        <v>1.9030000000000005</v>
      </c>
      <c r="WM53" s="402">
        <v>20.3</v>
      </c>
      <c r="WN53" s="402">
        <v>22.373999999999999</v>
      </c>
      <c r="WO53" s="402">
        <v>22.373999999999999</v>
      </c>
      <c r="WP53" s="402">
        <v>-2.0739999999999981</v>
      </c>
      <c r="WQ53" s="402">
        <v>38.1</v>
      </c>
      <c r="WR53" s="402"/>
      <c r="WS53" s="402">
        <v>34.298999999999999</v>
      </c>
      <c r="WT53" s="402">
        <v>3.8010000000000019</v>
      </c>
      <c r="XB53" s="408">
        <v>0.875</v>
      </c>
      <c r="XC53" s="402">
        <v>7286.9420000000009</v>
      </c>
      <c r="XD53" s="402">
        <v>7204.0829299999978</v>
      </c>
      <c r="XE53" s="402">
        <v>82.859070000003157</v>
      </c>
      <c r="XF53" s="402">
        <v>7286.9420000000009</v>
      </c>
      <c r="XG53" s="402">
        <v>7204.0829299999978</v>
      </c>
      <c r="XH53" s="402">
        <v>82.859070000003157</v>
      </c>
      <c r="XI53" s="379">
        <f t="shared" si="0"/>
        <v>0.875</v>
      </c>
    </row>
    <row r="54" spans="2:634" ht="15" customHeight="1" x14ac:dyDescent="0.2">
      <c r="B54" s="71">
        <v>0.89583333333333337</v>
      </c>
      <c r="C54" s="402">
        <v>600.70000000000005</v>
      </c>
      <c r="D54" s="402">
        <v>606.06573000000003</v>
      </c>
      <c r="E54" s="402">
        <v>606.06573000000003</v>
      </c>
      <c r="F54" s="402">
        <v>-5.365729999999985</v>
      </c>
      <c r="G54" s="402">
        <v>203.3</v>
      </c>
      <c r="H54" s="402">
        <v>193.12809999999999</v>
      </c>
      <c r="I54" s="402">
        <v>193.12809999999999</v>
      </c>
      <c r="J54" s="402">
        <v>10.171900000000022</v>
      </c>
      <c r="K54" s="402"/>
      <c r="L54" s="402"/>
      <c r="M54" s="402"/>
      <c r="N54" s="402">
        <v>0</v>
      </c>
      <c r="O54" s="402">
        <v>166.6</v>
      </c>
      <c r="P54" s="402">
        <v>125.74370999999999</v>
      </c>
      <c r="Q54" s="402">
        <v>170.44087999999999</v>
      </c>
      <c r="R54" s="402">
        <v>-3.8408799999999985</v>
      </c>
      <c r="S54" s="402">
        <v>97.8</v>
      </c>
      <c r="T54" s="402">
        <v>76.263339999999999</v>
      </c>
      <c r="U54" s="402">
        <v>93.561049999999994</v>
      </c>
      <c r="V54" s="402">
        <v>4.2389500000000027</v>
      </c>
      <c r="W54" s="402">
        <v>64.900000000000006</v>
      </c>
      <c r="X54" s="402">
        <v>65.984009999999998</v>
      </c>
      <c r="Y54" s="402">
        <v>72.37388</v>
      </c>
      <c r="Z54" s="402">
        <v>-7.4738799999999941</v>
      </c>
      <c r="AA54" s="402">
        <v>63.3</v>
      </c>
      <c r="AB54" s="402">
        <v>67.593350000000001</v>
      </c>
      <c r="AC54" s="402">
        <v>67.593350000000001</v>
      </c>
      <c r="AD54" s="402">
        <v>-4.2933500000000038</v>
      </c>
      <c r="AE54" s="402">
        <v>28.8</v>
      </c>
      <c r="AF54" s="402">
        <v>27.49391</v>
      </c>
      <c r="AG54" s="402">
        <v>30.156400000000001</v>
      </c>
      <c r="AH54" s="402">
        <v>-1.3564000000000007</v>
      </c>
      <c r="AI54" s="402">
        <v>0.3</v>
      </c>
      <c r="AJ54" s="402">
        <v>0.6</v>
      </c>
      <c r="AK54" s="402">
        <v>0.6</v>
      </c>
      <c r="AL54" s="402">
        <v>-0.3</v>
      </c>
      <c r="AM54" s="402"/>
      <c r="AN54" s="402"/>
      <c r="AO54" s="402"/>
      <c r="AP54" s="402">
        <v>0</v>
      </c>
      <c r="AQ54" s="402"/>
      <c r="AR54" s="402"/>
      <c r="AS54" s="402">
        <v>0</v>
      </c>
      <c r="AT54" s="402">
        <v>0</v>
      </c>
      <c r="AU54" s="402"/>
      <c r="AV54" s="402"/>
      <c r="AW54" s="402"/>
      <c r="AX54" s="402">
        <v>0</v>
      </c>
      <c r="AY54" s="402"/>
      <c r="AZ54" s="402"/>
      <c r="BA54" s="402"/>
      <c r="BB54" s="402">
        <v>0</v>
      </c>
      <c r="BC54" s="402">
        <v>144</v>
      </c>
      <c r="BD54" s="402">
        <v>149.11167</v>
      </c>
      <c r="BE54" s="402">
        <v>158.72166999999999</v>
      </c>
      <c r="BF54" s="402">
        <v>-14.721669999999989</v>
      </c>
      <c r="BG54" s="402">
        <v>146.9</v>
      </c>
      <c r="BH54" s="402">
        <v>149.11167</v>
      </c>
      <c r="BI54" s="402">
        <v>158.72166999999999</v>
      </c>
      <c r="BJ54" s="402">
        <v>-11.821669999999983</v>
      </c>
      <c r="BK54" s="402">
        <v>148</v>
      </c>
      <c r="BL54" s="402">
        <v>149.11167</v>
      </c>
      <c r="BM54" s="402">
        <v>158.72166999999999</v>
      </c>
      <c r="BN54" s="402">
        <v>-10.721669999999989</v>
      </c>
      <c r="BO54" s="402">
        <v>0</v>
      </c>
      <c r="BP54" s="402">
        <v>0</v>
      </c>
      <c r="BQ54" s="402">
        <v>0</v>
      </c>
      <c r="BR54" s="402">
        <v>0</v>
      </c>
      <c r="BS54" s="402">
        <v>0</v>
      </c>
      <c r="BT54" s="402">
        <v>0</v>
      </c>
      <c r="BU54" s="402">
        <v>0</v>
      </c>
      <c r="BV54" s="402">
        <v>0</v>
      </c>
      <c r="BW54" s="402">
        <v>38.299999999999997</v>
      </c>
      <c r="BX54" s="402">
        <v>48.7</v>
      </c>
      <c r="BY54" s="402">
        <v>65</v>
      </c>
      <c r="BZ54" s="402">
        <v>-26.700000000000003</v>
      </c>
      <c r="CA54" s="402">
        <v>72.5</v>
      </c>
      <c r="CB54" s="402">
        <v>73.019549999999995</v>
      </c>
      <c r="CC54" s="402">
        <v>73.019549999999995</v>
      </c>
      <c r="CD54" s="402">
        <v>-0.51954999999999529</v>
      </c>
      <c r="CE54" s="402">
        <v>26.2</v>
      </c>
      <c r="CF54" s="402">
        <v>16.95936</v>
      </c>
      <c r="CG54" s="402">
        <v>16.95936</v>
      </c>
      <c r="CH54" s="402">
        <v>9.2406399999999991</v>
      </c>
      <c r="CI54" s="402">
        <v>84.712000000000003</v>
      </c>
      <c r="CJ54" s="402">
        <v>87.870279999999994</v>
      </c>
      <c r="CK54" s="402">
        <v>84.601519999999994</v>
      </c>
      <c r="CL54" s="402">
        <v>0.11048000000000968</v>
      </c>
      <c r="CM54" s="402">
        <v>105.327</v>
      </c>
      <c r="CN54" s="402">
        <v>98</v>
      </c>
      <c r="CO54" s="402">
        <v>98</v>
      </c>
      <c r="CP54" s="402">
        <v>7.3269999999999982</v>
      </c>
      <c r="CQ54" s="402">
        <v>32.829000000000001</v>
      </c>
      <c r="CR54" s="402">
        <v>36.466239999999999</v>
      </c>
      <c r="CS54" s="402">
        <v>23.479050000000001</v>
      </c>
      <c r="CT54" s="402">
        <v>9.3499499999999998</v>
      </c>
      <c r="CU54" s="402">
        <v>7.9</v>
      </c>
      <c r="CV54" s="402">
        <v>3.8533499999999998</v>
      </c>
      <c r="CW54" s="402">
        <v>3.8533499999999998</v>
      </c>
      <c r="CX54" s="402">
        <v>4.0466500000000005</v>
      </c>
      <c r="CY54" s="402"/>
      <c r="CZ54" s="402">
        <v>4.1034499999999996</v>
      </c>
      <c r="DA54" s="402">
        <v>4.1034499999999996</v>
      </c>
      <c r="DB54" s="402">
        <v>-4.1034499999999996</v>
      </c>
      <c r="DC54" s="402">
        <v>41.97</v>
      </c>
      <c r="DD54" s="402">
        <v>43.80059</v>
      </c>
      <c r="DE54" s="402">
        <v>43.80059</v>
      </c>
      <c r="DF54" s="402">
        <v>-1.8305900000000008</v>
      </c>
      <c r="DG54" s="402">
        <v>3.25</v>
      </c>
      <c r="DH54" s="402">
        <v>3.2822300000000002</v>
      </c>
      <c r="DI54" s="402">
        <v>3.2822300000000002</v>
      </c>
      <c r="DJ54" s="402">
        <v>-3.2230000000000203E-2</v>
      </c>
      <c r="DK54" s="402">
        <v>3.754</v>
      </c>
      <c r="DL54" s="402">
        <v>3.0992700000000002</v>
      </c>
      <c r="DM54" s="402">
        <v>3.0992700000000002</v>
      </c>
      <c r="DN54" s="402">
        <v>0.65472999999999981</v>
      </c>
      <c r="DO54" s="402"/>
      <c r="DP54" s="402"/>
      <c r="DQ54" s="402"/>
      <c r="DR54" s="402">
        <v>0</v>
      </c>
      <c r="DS54" s="402"/>
      <c r="DT54" s="402"/>
      <c r="DU54" s="402"/>
      <c r="DV54" s="402">
        <v>0</v>
      </c>
      <c r="DW54" s="402"/>
      <c r="DX54" s="402"/>
      <c r="DY54" s="402"/>
      <c r="DZ54" s="402">
        <v>0</v>
      </c>
      <c r="EA54" s="402"/>
      <c r="EB54" s="402"/>
      <c r="EC54" s="402"/>
      <c r="ED54" s="402">
        <v>0</v>
      </c>
      <c r="EE54" s="402"/>
      <c r="EF54" s="402"/>
      <c r="EG54" s="402"/>
      <c r="EH54" s="402">
        <v>0</v>
      </c>
      <c r="EI54" s="402"/>
      <c r="EJ54" s="402"/>
      <c r="EK54" s="402"/>
      <c r="EL54" s="402">
        <v>0</v>
      </c>
      <c r="EM54" s="402">
        <v>89</v>
      </c>
      <c r="EN54" s="402">
        <v>85</v>
      </c>
      <c r="EO54" s="402">
        <v>85</v>
      </c>
      <c r="EP54" s="402">
        <v>4</v>
      </c>
      <c r="EQ54" s="402"/>
      <c r="ER54" s="402"/>
      <c r="ES54" s="402"/>
      <c r="ET54" s="402">
        <v>0</v>
      </c>
      <c r="EU54" s="402">
        <v>90.1</v>
      </c>
      <c r="EV54" s="402">
        <v>77.948049999999995</v>
      </c>
      <c r="EW54" s="402">
        <v>77.948049999999995</v>
      </c>
      <c r="EX54" s="402">
        <v>12.151949999999999</v>
      </c>
      <c r="EY54" s="402">
        <v>163.19999999999999</v>
      </c>
      <c r="EZ54" s="402">
        <v>211.19035</v>
      </c>
      <c r="FA54" s="402">
        <v>204.10713000000001</v>
      </c>
      <c r="FB54" s="402">
        <v>-40.907130000000024</v>
      </c>
      <c r="FC54" s="402">
        <v>10</v>
      </c>
      <c r="FD54" s="402">
        <v>8</v>
      </c>
      <c r="FE54" s="402">
        <v>8</v>
      </c>
      <c r="FF54" s="402">
        <v>2</v>
      </c>
      <c r="FG54" s="402">
        <v>5.3</v>
      </c>
      <c r="FH54" s="402">
        <v>5.67</v>
      </c>
      <c r="FI54" s="402">
        <v>5.67</v>
      </c>
      <c r="FJ54" s="402">
        <v>-0.37000000000000011</v>
      </c>
      <c r="FK54" s="402"/>
      <c r="FL54" s="402"/>
      <c r="FM54" s="402">
        <v>88.088409999999996</v>
      </c>
      <c r="FN54" s="402">
        <v>-88.088409999999996</v>
      </c>
      <c r="FO54" s="402">
        <v>0</v>
      </c>
      <c r="FP54" s="402">
        <v>0</v>
      </c>
      <c r="FQ54" s="402">
        <v>0</v>
      </c>
      <c r="FR54" s="402">
        <v>0</v>
      </c>
      <c r="FS54" s="402">
        <v>102.5</v>
      </c>
      <c r="FT54" s="402">
        <v>110.41591</v>
      </c>
      <c r="FU54" s="402">
        <v>110.41591</v>
      </c>
      <c r="FV54" s="402">
        <v>-7.9159099999999967</v>
      </c>
      <c r="FW54" s="402">
        <v>6.7</v>
      </c>
      <c r="FX54" s="402">
        <v>3.8466300000000002</v>
      </c>
      <c r="FY54" s="402">
        <v>3.8466300000000002</v>
      </c>
      <c r="FZ54" s="402">
        <v>2.85337</v>
      </c>
      <c r="GA54" s="402"/>
      <c r="GB54" s="402"/>
      <c r="GC54" s="402"/>
      <c r="GD54" s="402">
        <v>0</v>
      </c>
      <c r="GE54" s="402">
        <v>0</v>
      </c>
      <c r="GF54" s="402">
        <v>0</v>
      </c>
      <c r="GG54" s="402">
        <v>21.477250000000002</v>
      </c>
      <c r="GH54" s="402">
        <v>-21.477250000000002</v>
      </c>
      <c r="GI54" s="402">
        <v>88.3</v>
      </c>
      <c r="GJ54" s="402">
        <v>95</v>
      </c>
      <c r="GK54" s="402">
        <v>133.61748</v>
      </c>
      <c r="GL54" s="402">
        <v>-45.317480000000003</v>
      </c>
      <c r="GM54" s="402"/>
      <c r="GN54" s="402"/>
      <c r="GO54" s="402"/>
      <c r="GP54" s="402">
        <v>0</v>
      </c>
      <c r="GQ54" s="402"/>
      <c r="GR54" s="402"/>
      <c r="GS54" s="402"/>
      <c r="GT54" s="402">
        <v>0</v>
      </c>
      <c r="GU54" s="402"/>
      <c r="GV54" s="402"/>
      <c r="GW54" s="402"/>
      <c r="GX54" s="402">
        <v>0</v>
      </c>
      <c r="GY54" s="402"/>
      <c r="GZ54" s="402"/>
      <c r="HA54" s="402"/>
      <c r="HB54" s="402">
        <v>0</v>
      </c>
      <c r="HC54" s="402"/>
      <c r="HD54" s="402"/>
      <c r="HE54" s="402"/>
      <c r="HF54" s="402">
        <v>0</v>
      </c>
      <c r="HG54" s="402">
        <v>171.7</v>
      </c>
      <c r="HH54" s="402">
        <v>178.52956</v>
      </c>
      <c r="HI54" s="402">
        <v>178.52956</v>
      </c>
      <c r="HJ54" s="402">
        <v>-6.829560000000015</v>
      </c>
      <c r="HK54" s="402">
        <v>170.3</v>
      </c>
      <c r="HL54" s="402">
        <v>178.52956</v>
      </c>
      <c r="HM54" s="402">
        <v>178.52956</v>
      </c>
      <c r="HN54" s="402">
        <v>-8.2295599999999922</v>
      </c>
      <c r="HO54" s="402">
        <v>190.1</v>
      </c>
      <c r="HP54" s="402">
        <v>178.52956</v>
      </c>
      <c r="HQ54" s="402">
        <v>178.52956</v>
      </c>
      <c r="HR54" s="402">
        <v>11.570439999999991</v>
      </c>
      <c r="HS54" s="402"/>
      <c r="HT54" s="402"/>
      <c r="HU54" s="402"/>
      <c r="HV54" s="402">
        <v>0</v>
      </c>
      <c r="HW54" s="402"/>
      <c r="HX54" s="402"/>
      <c r="HY54" s="402"/>
      <c r="HZ54" s="402">
        <v>0</v>
      </c>
      <c r="IA54" s="402"/>
      <c r="IB54" s="402"/>
      <c r="IC54" s="402"/>
      <c r="ID54" s="402">
        <v>0</v>
      </c>
      <c r="IE54" s="402">
        <v>269.60000000000002</v>
      </c>
      <c r="IF54" s="402">
        <v>267.79433</v>
      </c>
      <c r="IG54" s="402">
        <v>267.79433</v>
      </c>
      <c r="IH54" s="402">
        <v>1.8056700000000205</v>
      </c>
      <c r="II54" s="402">
        <v>74.099999999999994</v>
      </c>
      <c r="IJ54" s="402">
        <v>69.971130000000002</v>
      </c>
      <c r="IK54" s="402">
        <v>69.971130000000002</v>
      </c>
      <c r="IL54" s="402">
        <v>4.128869999999992</v>
      </c>
      <c r="IM54" s="402">
        <v>35.9</v>
      </c>
      <c r="IN54" s="402">
        <v>34.985570000000003</v>
      </c>
      <c r="IO54" s="402">
        <v>34.985570000000003</v>
      </c>
      <c r="IP54" s="402">
        <v>0.91442999999999586</v>
      </c>
      <c r="IQ54" s="402">
        <v>0</v>
      </c>
      <c r="IR54" s="402">
        <v>0</v>
      </c>
      <c r="IS54" s="402">
        <v>0</v>
      </c>
      <c r="IT54" s="402">
        <v>0</v>
      </c>
      <c r="IU54" s="402">
        <v>54.3</v>
      </c>
      <c r="IV54" s="402">
        <v>63.22</v>
      </c>
      <c r="IW54" s="402">
        <v>63.22</v>
      </c>
      <c r="IX54" s="402">
        <v>-8.9200000000000017</v>
      </c>
      <c r="IY54" s="402">
        <v>49.9</v>
      </c>
      <c r="IZ54" s="402">
        <v>58.95</v>
      </c>
      <c r="JA54" s="402">
        <v>58.95</v>
      </c>
      <c r="JB54" s="402">
        <v>-9.0500000000000043</v>
      </c>
      <c r="JC54" s="402">
        <v>7.3</v>
      </c>
      <c r="JD54" s="402">
        <v>9.77</v>
      </c>
      <c r="JE54" s="402">
        <v>9.77</v>
      </c>
      <c r="JF54" s="402">
        <v>-2.4699999999999998</v>
      </c>
      <c r="JG54" s="402">
        <v>4.0999999999999996</v>
      </c>
      <c r="JH54" s="402">
        <v>2.41</v>
      </c>
      <c r="JI54" s="402">
        <v>2.41</v>
      </c>
      <c r="JJ54" s="402">
        <v>1.6899999999999995</v>
      </c>
      <c r="JK54" s="402">
        <v>6.8</v>
      </c>
      <c r="JL54" s="402">
        <v>6.8787000000000003</v>
      </c>
      <c r="JM54" s="402">
        <v>6.8787000000000003</v>
      </c>
      <c r="JN54" s="402">
        <v>-7.8700000000000436E-2</v>
      </c>
      <c r="JO54" s="402">
        <v>10.6</v>
      </c>
      <c r="JP54" s="402">
        <v>15.021509999999999</v>
      </c>
      <c r="JQ54" s="402">
        <v>15.021509999999999</v>
      </c>
      <c r="JR54" s="402">
        <v>-4.4215099999999996</v>
      </c>
      <c r="JS54" s="402">
        <v>120.7</v>
      </c>
      <c r="JT54" s="402">
        <v>95.824389999999994</v>
      </c>
      <c r="JU54" s="402">
        <v>86.882080000000002</v>
      </c>
      <c r="JV54" s="402">
        <v>33.817920000000001</v>
      </c>
      <c r="JW54" s="402"/>
      <c r="JX54" s="402"/>
      <c r="JY54" s="402"/>
      <c r="JZ54" s="402">
        <v>0</v>
      </c>
      <c r="KA54" s="402"/>
      <c r="KB54" s="402"/>
      <c r="KC54" s="402"/>
      <c r="KD54" s="402">
        <v>0</v>
      </c>
      <c r="KE54" s="402"/>
      <c r="KF54" s="402"/>
      <c r="KG54" s="402"/>
      <c r="KH54" s="402">
        <v>0</v>
      </c>
      <c r="KI54" s="402"/>
      <c r="KJ54" s="402"/>
      <c r="KK54" s="402"/>
      <c r="KL54" s="402">
        <v>0</v>
      </c>
      <c r="KM54" s="402">
        <v>79.900000000000006</v>
      </c>
      <c r="KN54" s="402">
        <v>69.644440000000003</v>
      </c>
      <c r="KO54" s="402">
        <v>81.245260000000002</v>
      </c>
      <c r="KP54" s="402">
        <v>-1.3452599999999961</v>
      </c>
      <c r="KQ54" s="402"/>
      <c r="KR54" s="402"/>
      <c r="KS54" s="402"/>
      <c r="KT54" s="402">
        <v>0</v>
      </c>
      <c r="KU54" s="402">
        <v>182.6</v>
      </c>
      <c r="KV54" s="402">
        <v>194.44479000000001</v>
      </c>
      <c r="KW54" s="402">
        <v>194.44479000000001</v>
      </c>
      <c r="KX54" s="402">
        <v>-11.844790000000017</v>
      </c>
      <c r="KY54" s="402">
        <v>197.4</v>
      </c>
      <c r="KZ54" s="402">
        <v>194.44479000000001</v>
      </c>
      <c r="LA54" s="402">
        <v>194.44479000000001</v>
      </c>
      <c r="LB54" s="402">
        <v>2.9552099999999939</v>
      </c>
      <c r="LC54" s="402">
        <v>204.3</v>
      </c>
      <c r="LD54" s="402">
        <v>194.44479000000001</v>
      </c>
      <c r="LE54" s="402">
        <v>194.44479000000001</v>
      </c>
      <c r="LF54" s="402">
        <v>9.8552099999999996</v>
      </c>
      <c r="LG54" s="402">
        <v>291</v>
      </c>
      <c r="LH54" s="402">
        <v>291.66717999999997</v>
      </c>
      <c r="LI54" s="402">
        <v>291.66717999999997</v>
      </c>
      <c r="LJ54" s="402">
        <v>-0.66717999999997346</v>
      </c>
      <c r="LK54" s="402">
        <v>206.6</v>
      </c>
      <c r="LL54" s="402">
        <v>209.70738</v>
      </c>
      <c r="LM54" s="402">
        <v>209.70738</v>
      </c>
      <c r="LN54" s="402">
        <v>-3.1073800000000062</v>
      </c>
      <c r="LO54" s="402">
        <v>107</v>
      </c>
      <c r="LP54" s="402">
        <v>104.85369</v>
      </c>
      <c r="LQ54" s="402">
        <v>104.85369</v>
      </c>
      <c r="LR54" s="402">
        <v>2.1463099999999997</v>
      </c>
      <c r="LS54" s="402">
        <v>318.8</v>
      </c>
      <c r="LT54" s="402">
        <v>297.03660000000002</v>
      </c>
      <c r="LU54" s="402">
        <v>330.79816</v>
      </c>
      <c r="LV54" s="402">
        <v>-11.998159999999984</v>
      </c>
      <c r="LW54" s="402">
        <v>3.2</v>
      </c>
      <c r="LX54" s="402">
        <v>3.2402199999999999</v>
      </c>
      <c r="LY54" s="402">
        <v>3.2402199999999999</v>
      </c>
      <c r="LZ54" s="402">
        <v>-4.02199999999997E-2</v>
      </c>
      <c r="MA54" s="402">
        <v>183.1</v>
      </c>
      <c r="MB54" s="402">
        <v>170</v>
      </c>
      <c r="MC54" s="402">
        <v>185.73103</v>
      </c>
      <c r="MD54" s="402">
        <v>-2.6310300000000097</v>
      </c>
      <c r="ME54" s="402">
        <v>184</v>
      </c>
      <c r="MF54" s="402">
        <v>170</v>
      </c>
      <c r="MG54" s="402">
        <v>185.73103</v>
      </c>
      <c r="MH54" s="402">
        <v>-1.7310300000000041</v>
      </c>
      <c r="MI54" s="402">
        <v>186.1</v>
      </c>
      <c r="MJ54" s="402">
        <v>217.19309000000001</v>
      </c>
      <c r="MK54" s="402">
        <v>185.73103</v>
      </c>
      <c r="ML54" s="402">
        <v>0.36896999999999025</v>
      </c>
      <c r="MM54" s="402">
        <v>190.8</v>
      </c>
      <c r="MN54" s="402">
        <v>189.51328000000001</v>
      </c>
      <c r="MO54" s="402">
        <v>189.51328000000001</v>
      </c>
      <c r="MP54" s="402">
        <v>1.2867200000000025</v>
      </c>
      <c r="MQ54" s="402">
        <v>104.3</v>
      </c>
      <c r="MR54" s="402">
        <v>94.756640000000004</v>
      </c>
      <c r="MS54" s="402">
        <v>94.756640000000004</v>
      </c>
      <c r="MT54" s="402">
        <v>9.5433599999999927</v>
      </c>
      <c r="MU54" s="402"/>
      <c r="MV54" s="402"/>
      <c r="MW54" s="402"/>
      <c r="MX54" s="402">
        <v>0</v>
      </c>
      <c r="MY54" s="402"/>
      <c r="MZ54" s="402"/>
      <c r="NA54" s="402"/>
      <c r="NB54" s="402">
        <v>0</v>
      </c>
      <c r="NC54" s="402"/>
      <c r="ND54" s="402"/>
      <c r="NE54" s="402"/>
      <c r="NF54" s="402">
        <v>0</v>
      </c>
      <c r="NG54" s="402"/>
      <c r="NH54" s="402"/>
      <c r="NI54" s="402"/>
      <c r="NJ54" s="402">
        <v>0</v>
      </c>
      <c r="NK54" s="402"/>
      <c r="NL54" s="402"/>
      <c r="NM54" s="402"/>
      <c r="NN54" s="402">
        <v>0</v>
      </c>
      <c r="NO54" s="402"/>
      <c r="NP54" s="402"/>
      <c r="NQ54" s="402"/>
      <c r="NR54" s="402">
        <v>0</v>
      </c>
      <c r="NS54" s="402"/>
      <c r="NT54" s="402"/>
      <c r="NU54" s="402"/>
      <c r="NV54" s="402">
        <v>0</v>
      </c>
      <c r="NW54" s="402">
        <v>95.5</v>
      </c>
      <c r="NX54" s="402">
        <v>68.819760000000002</v>
      </c>
      <c r="NY54" s="402">
        <v>115.82604000000001</v>
      </c>
      <c r="NZ54" s="402">
        <v>-20.326040000000006</v>
      </c>
      <c r="OA54" s="402">
        <v>66.400000000000006</v>
      </c>
      <c r="OB54" s="402">
        <v>26.347190000000001</v>
      </c>
      <c r="OC54" s="402">
        <v>51.15119</v>
      </c>
      <c r="OD54" s="402">
        <v>15.248810000000006</v>
      </c>
      <c r="OE54" s="402">
        <v>17.600000000000001</v>
      </c>
      <c r="OF54" s="402">
        <v>15.56043</v>
      </c>
      <c r="OG54" s="402">
        <v>15.91408</v>
      </c>
      <c r="OH54" s="402">
        <v>1.6859200000000012</v>
      </c>
      <c r="OI54" s="402">
        <v>57.2</v>
      </c>
      <c r="OJ54" s="402">
        <v>60.427019999999999</v>
      </c>
      <c r="OK54" s="402">
        <v>60.427019999999999</v>
      </c>
      <c r="OL54" s="402">
        <v>-3.227019999999996</v>
      </c>
      <c r="OM54" s="402">
        <v>6.5</v>
      </c>
      <c r="ON54" s="402">
        <v>6.39</v>
      </c>
      <c r="OO54" s="402">
        <v>6.39</v>
      </c>
      <c r="OP54" s="402">
        <v>0.11000000000000032</v>
      </c>
      <c r="OQ54" s="402">
        <v>229.6</v>
      </c>
      <c r="OR54" s="402">
        <v>347.58791000000002</v>
      </c>
      <c r="OS54" s="402"/>
      <c r="OT54" s="402">
        <v>229.6</v>
      </c>
      <c r="OU54" s="402"/>
      <c r="OV54" s="402"/>
      <c r="OW54" s="402"/>
      <c r="OX54" s="402">
        <v>0</v>
      </c>
      <c r="OY54" s="402"/>
      <c r="OZ54" s="402"/>
      <c r="PA54" s="402"/>
      <c r="PB54" s="402">
        <v>0</v>
      </c>
      <c r="PC54" s="402">
        <v>29.2</v>
      </c>
      <c r="PD54" s="402">
        <v>30</v>
      </c>
      <c r="PE54" s="402">
        <v>30</v>
      </c>
      <c r="PF54" s="402">
        <v>-0.80000000000000071</v>
      </c>
      <c r="PG54" s="402"/>
      <c r="PH54" s="402"/>
      <c r="PI54" s="402"/>
      <c r="PJ54" s="402">
        <v>0</v>
      </c>
      <c r="PK54" s="402">
        <v>0</v>
      </c>
      <c r="PL54" s="402">
        <v>13</v>
      </c>
      <c r="PM54" s="402">
        <v>13</v>
      </c>
      <c r="PN54" s="402">
        <v>-13</v>
      </c>
      <c r="PO54" s="402">
        <v>13.6</v>
      </c>
      <c r="PP54" s="402">
        <v>15</v>
      </c>
      <c r="PQ54" s="402">
        <v>15</v>
      </c>
      <c r="PR54" s="402">
        <v>-1.4000000000000004</v>
      </c>
      <c r="PS54" s="402">
        <v>3</v>
      </c>
      <c r="PT54" s="402">
        <v>2.7989999999999999</v>
      </c>
      <c r="PU54" s="402">
        <v>2.7989999999999999</v>
      </c>
      <c r="PV54" s="402">
        <v>0.20100000000000007</v>
      </c>
      <c r="PW54" s="402">
        <v>1.5</v>
      </c>
      <c r="PX54" s="402">
        <v>1.4</v>
      </c>
      <c r="PY54" s="402">
        <v>1.4</v>
      </c>
      <c r="PZ54" s="402">
        <v>0.10000000000000009</v>
      </c>
      <c r="QA54" s="402">
        <v>1.1000000000000001</v>
      </c>
      <c r="QB54" s="402">
        <v>1.2</v>
      </c>
      <c r="QC54" s="402">
        <v>1.2</v>
      </c>
      <c r="QD54" s="402">
        <v>-9.9999999999999867E-2</v>
      </c>
      <c r="QE54" s="402">
        <v>2.1</v>
      </c>
      <c r="QF54" s="402">
        <v>2.2000000000000002</v>
      </c>
      <c r="QG54" s="402">
        <v>2.2000000000000002</v>
      </c>
      <c r="QH54" s="402">
        <v>-0.10000000000000009</v>
      </c>
      <c r="QI54" s="402">
        <v>7.7</v>
      </c>
      <c r="QJ54" s="402">
        <v>7.2</v>
      </c>
      <c r="QK54" s="402">
        <v>7.2</v>
      </c>
      <c r="QL54" s="402">
        <v>0.5</v>
      </c>
      <c r="QM54" s="402">
        <v>11.7</v>
      </c>
      <c r="QN54" s="402">
        <v>11.143700000000001</v>
      </c>
      <c r="QO54" s="402">
        <v>11.143700000000001</v>
      </c>
      <c r="QP54" s="402">
        <v>0.55629999999999846</v>
      </c>
      <c r="QQ54" s="402">
        <v>7.3</v>
      </c>
      <c r="QR54" s="402">
        <v>8</v>
      </c>
      <c r="QS54" s="402">
        <v>8</v>
      </c>
      <c r="QT54" s="402">
        <v>-0.70000000000000018</v>
      </c>
      <c r="QU54" s="402">
        <v>9.8000000000000007</v>
      </c>
      <c r="QV54" s="402">
        <v>10.752689999999999</v>
      </c>
      <c r="QW54" s="402">
        <v>10.752689999999999</v>
      </c>
      <c r="QX54" s="402">
        <v>-0.9526899999999987</v>
      </c>
      <c r="QY54" s="402">
        <v>6</v>
      </c>
      <c r="QZ54" s="402">
        <v>6.4</v>
      </c>
      <c r="RA54" s="402">
        <v>6.4</v>
      </c>
      <c r="RB54" s="402">
        <v>-0.40000000000000036</v>
      </c>
      <c r="RC54" s="402">
        <v>17.8</v>
      </c>
      <c r="RD54" s="402">
        <v>16.617789999999999</v>
      </c>
      <c r="RE54" s="402">
        <v>16.617789999999999</v>
      </c>
      <c r="RF54" s="402">
        <v>1.1822100000000013</v>
      </c>
      <c r="RG54" s="402">
        <v>3.6</v>
      </c>
      <c r="RH54" s="402">
        <v>3.6</v>
      </c>
      <c r="RI54" s="402">
        <v>3.6</v>
      </c>
      <c r="RJ54" s="402">
        <v>0</v>
      </c>
      <c r="RK54" s="402">
        <v>5.8</v>
      </c>
      <c r="RL54" s="402">
        <v>6</v>
      </c>
      <c r="RM54" s="402">
        <v>6</v>
      </c>
      <c r="RN54" s="402">
        <v>-0.20000000000000018</v>
      </c>
      <c r="RO54" s="402">
        <v>3.3</v>
      </c>
      <c r="RP54" s="402">
        <v>3.3</v>
      </c>
      <c r="RQ54" s="402">
        <v>3.3</v>
      </c>
      <c r="RR54" s="402">
        <v>0</v>
      </c>
      <c r="RS54" s="402">
        <v>0.6</v>
      </c>
      <c r="RT54" s="402">
        <v>1.5</v>
      </c>
      <c r="RU54" s="402">
        <v>1.5</v>
      </c>
      <c r="RV54" s="402">
        <v>-0.9</v>
      </c>
      <c r="RW54" s="402">
        <v>5.5</v>
      </c>
      <c r="RX54" s="402">
        <v>5.6</v>
      </c>
      <c r="RY54" s="402">
        <v>5.6</v>
      </c>
      <c r="RZ54" s="402">
        <v>-9.9999999999999645E-2</v>
      </c>
      <c r="SA54" s="402">
        <v>3.6</v>
      </c>
      <c r="SB54" s="402">
        <v>5</v>
      </c>
      <c r="SC54" s="402">
        <v>5</v>
      </c>
      <c r="SD54" s="402">
        <v>-1.4</v>
      </c>
      <c r="SE54" s="402">
        <v>5</v>
      </c>
      <c r="SF54" s="402">
        <v>5.5</v>
      </c>
      <c r="SG54" s="402">
        <v>5.5</v>
      </c>
      <c r="SH54" s="402">
        <v>-0.5</v>
      </c>
      <c r="SI54" s="402">
        <v>5.2</v>
      </c>
      <c r="SJ54" s="402">
        <v>5.7</v>
      </c>
      <c r="SK54" s="402">
        <v>5.7</v>
      </c>
      <c r="SL54" s="402">
        <v>-0.5</v>
      </c>
      <c r="SM54" s="402">
        <v>3.5</v>
      </c>
      <c r="SN54" s="402">
        <v>3.5</v>
      </c>
      <c r="SO54" s="402">
        <v>3.5</v>
      </c>
      <c r="SP54" s="402">
        <v>0</v>
      </c>
      <c r="SQ54" s="402">
        <v>2.4</v>
      </c>
      <c r="SR54" s="402">
        <v>2.5</v>
      </c>
      <c r="SS54" s="402">
        <v>2.5</v>
      </c>
      <c r="ST54" s="402">
        <v>-0.10000000000000009</v>
      </c>
      <c r="SU54" s="402">
        <v>8.9</v>
      </c>
      <c r="SV54" s="402">
        <v>10</v>
      </c>
      <c r="SW54" s="402">
        <v>10</v>
      </c>
      <c r="SX54" s="402">
        <v>-1.0999999999999996</v>
      </c>
      <c r="SY54" s="402">
        <v>19.7</v>
      </c>
      <c r="SZ54" s="402">
        <v>12.218959999999999</v>
      </c>
      <c r="TA54" s="402">
        <v>12.218959999999999</v>
      </c>
      <c r="TB54" s="402">
        <v>7.4810400000000001</v>
      </c>
      <c r="TC54" s="402">
        <v>16.899999999999999</v>
      </c>
      <c r="TD54" s="402">
        <v>16.813289999999999</v>
      </c>
      <c r="TE54" s="402">
        <v>16.813289999999999</v>
      </c>
      <c r="TF54" s="402">
        <v>8.6710000000000065E-2</v>
      </c>
      <c r="TG54" s="402">
        <v>20.5</v>
      </c>
      <c r="TH54" s="402">
        <v>19.550339999999998</v>
      </c>
      <c r="TI54" s="402">
        <v>19.550339999999998</v>
      </c>
      <c r="TJ54" s="402">
        <v>0.9496600000000015</v>
      </c>
      <c r="TK54" s="402">
        <v>39</v>
      </c>
      <c r="TL54" s="402">
        <v>37.57996</v>
      </c>
      <c r="TM54" s="402">
        <v>37.57996</v>
      </c>
      <c r="TN54" s="402">
        <v>1.4200400000000002</v>
      </c>
      <c r="TO54" s="402">
        <v>18.5</v>
      </c>
      <c r="TP54" s="402">
        <v>6.1360099999999997</v>
      </c>
      <c r="TQ54" s="402">
        <v>11.91263</v>
      </c>
      <c r="TR54" s="402">
        <v>6.5873699999999999</v>
      </c>
      <c r="TS54" s="402">
        <v>6.96</v>
      </c>
      <c r="TT54" s="402">
        <v>8.33</v>
      </c>
      <c r="TU54" s="402">
        <v>8.33</v>
      </c>
      <c r="TV54" s="402">
        <v>-1.37</v>
      </c>
      <c r="TW54" s="402">
        <v>8</v>
      </c>
      <c r="TX54" s="402">
        <v>9.6</v>
      </c>
      <c r="TY54" s="402">
        <v>9.6</v>
      </c>
      <c r="TZ54" s="402">
        <v>-1.5999999999999996</v>
      </c>
      <c r="UA54" s="402">
        <v>13</v>
      </c>
      <c r="UB54" s="402">
        <v>10.752689999999999</v>
      </c>
      <c r="UC54" s="402">
        <v>10.752689999999999</v>
      </c>
      <c r="UD54" s="402">
        <v>2.2473100000000006</v>
      </c>
      <c r="UE54" s="402">
        <v>20.9</v>
      </c>
      <c r="UF54" s="402">
        <v>15.640269999999999</v>
      </c>
      <c r="UG54" s="402">
        <v>15.640269999999999</v>
      </c>
      <c r="UH54" s="402">
        <v>5.2597299999999994</v>
      </c>
      <c r="UI54" s="402">
        <v>7.8</v>
      </c>
      <c r="UJ54" s="402">
        <v>7</v>
      </c>
      <c r="UK54" s="402">
        <v>7</v>
      </c>
      <c r="UL54" s="402">
        <v>0.79999999999999982</v>
      </c>
      <c r="UM54" s="402">
        <v>8.9</v>
      </c>
      <c r="UN54" s="402">
        <v>9</v>
      </c>
      <c r="UO54" s="402">
        <v>9</v>
      </c>
      <c r="UP54" s="402">
        <v>-9.9999999999999645E-2</v>
      </c>
      <c r="UQ54" s="402">
        <v>0.5</v>
      </c>
      <c r="UR54" s="402">
        <v>0.54</v>
      </c>
      <c r="US54" s="402">
        <v>0.54</v>
      </c>
      <c r="UT54" s="402">
        <v>-4.0000000000000036E-2</v>
      </c>
      <c r="UU54" s="402">
        <v>0.9</v>
      </c>
      <c r="UV54" s="402">
        <v>1.05</v>
      </c>
      <c r="UW54" s="402">
        <v>1.05</v>
      </c>
      <c r="UX54" s="402">
        <v>-0.15000000000000002</v>
      </c>
      <c r="UY54" s="402">
        <v>0</v>
      </c>
      <c r="UZ54" s="402">
        <v>0</v>
      </c>
      <c r="VA54" s="402">
        <v>0</v>
      </c>
      <c r="VB54" s="402">
        <v>0</v>
      </c>
      <c r="VC54" s="402">
        <v>0</v>
      </c>
      <c r="VD54" s="402">
        <v>0</v>
      </c>
      <c r="VE54" s="402">
        <v>0</v>
      </c>
      <c r="VF54" s="402">
        <v>0</v>
      </c>
      <c r="VG54" s="402">
        <v>0</v>
      </c>
      <c r="VH54" s="402">
        <v>0</v>
      </c>
      <c r="VI54" s="402">
        <v>0</v>
      </c>
      <c r="VJ54" s="402">
        <v>0</v>
      </c>
      <c r="VK54" s="402">
        <v>0</v>
      </c>
      <c r="VL54" s="402">
        <v>0</v>
      </c>
      <c r="VM54" s="402">
        <v>0</v>
      </c>
      <c r="VN54" s="402">
        <v>0</v>
      </c>
      <c r="VO54" s="402">
        <v>0</v>
      </c>
      <c r="VP54" s="402">
        <v>0</v>
      </c>
      <c r="VQ54" s="402">
        <v>0</v>
      </c>
      <c r="VR54" s="402">
        <v>0</v>
      </c>
      <c r="VS54" s="402">
        <v>0</v>
      </c>
      <c r="VT54" s="402">
        <v>0</v>
      </c>
      <c r="VU54" s="402">
        <v>0</v>
      </c>
      <c r="VV54" s="402">
        <v>0</v>
      </c>
      <c r="VW54" s="402">
        <v>23.5</v>
      </c>
      <c r="VX54" s="402">
        <v>16.157</v>
      </c>
      <c r="VY54" s="402">
        <v>16.157</v>
      </c>
      <c r="VZ54" s="402">
        <v>7.343</v>
      </c>
      <c r="WA54" s="402">
        <v>63.3</v>
      </c>
      <c r="WB54" s="402">
        <v>55.7</v>
      </c>
      <c r="WC54" s="402">
        <v>47.551000000000002</v>
      </c>
      <c r="WD54" s="402">
        <v>15.748999999999995</v>
      </c>
      <c r="WE54" s="402">
        <v>6.4</v>
      </c>
      <c r="WF54" s="402"/>
      <c r="WG54" s="402">
        <v>5.5439999999999996</v>
      </c>
      <c r="WH54" s="402">
        <v>0.85600000000000076</v>
      </c>
      <c r="WI54" s="402">
        <v>12.1</v>
      </c>
      <c r="WJ54" s="402"/>
      <c r="WK54" s="402">
        <v>7.8310000000000004</v>
      </c>
      <c r="WL54" s="402">
        <v>4.2689999999999992</v>
      </c>
      <c r="WM54" s="402">
        <v>18.8</v>
      </c>
      <c r="WN54" s="402">
        <v>22.08</v>
      </c>
      <c r="WO54" s="402">
        <v>22.08</v>
      </c>
      <c r="WP54" s="402">
        <v>-3.2799999999999976</v>
      </c>
      <c r="WQ54" s="402">
        <v>30</v>
      </c>
      <c r="WR54" s="402"/>
      <c r="WS54" s="402">
        <v>30.25</v>
      </c>
      <c r="WT54" s="402">
        <v>-0.25</v>
      </c>
      <c r="XB54" s="408">
        <v>0.89583333333333337</v>
      </c>
      <c r="XC54" s="402">
        <v>7207.6019999999999</v>
      </c>
      <c r="XD54" s="402">
        <v>7182.2575499999984</v>
      </c>
      <c r="XE54" s="402">
        <v>25.344450000001416</v>
      </c>
      <c r="XF54" s="402">
        <v>7207.6020000000026</v>
      </c>
      <c r="XG54" s="402">
        <v>7182.2575499999984</v>
      </c>
      <c r="XH54" s="402">
        <v>25.344450000004144</v>
      </c>
      <c r="XI54" s="379">
        <f t="shared" si="0"/>
        <v>0.89583333333333337</v>
      </c>
    </row>
    <row r="55" spans="2:634" ht="15" customHeight="1" x14ac:dyDescent="0.2">
      <c r="B55" s="71">
        <v>0.91666666666666663</v>
      </c>
      <c r="C55" s="402">
        <v>603</v>
      </c>
      <c r="D55" s="402">
        <v>606.06573000000003</v>
      </c>
      <c r="E55" s="402">
        <v>606.06573000000003</v>
      </c>
      <c r="F55" s="402">
        <v>-3.0657300000000305</v>
      </c>
      <c r="G55" s="402">
        <v>202.3</v>
      </c>
      <c r="H55" s="402">
        <v>193.12809999999999</v>
      </c>
      <c r="I55" s="402">
        <v>193.12809999999999</v>
      </c>
      <c r="J55" s="402">
        <v>9.1719000000000221</v>
      </c>
      <c r="K55" s="402"/>
      <c r="L55" s="402"/>
      <c r="M55" s="402"/>
      <c r="N55" s="402">
        <v>0</v>
      </c>
      <c r="O55" s="402">
        <v>122.1</v>
      </c>
      <c r="P55" s="402">
        <v>122.55228</v>
      </c>
      <c r="Q55" s="402">
        <v>164.05966000000001</v>
      </c>
      <c r="R55" s="402">
        <v>-41.959660000000014</v>
      </c>
      <c r="S55" s="402">
        <v>101.2</v>
      </c>
      <c r="T55" s="402">
        <v>71.457560000000001</v>
      </c>
      <c r="U55" s="402">
        <v>90.382040000000003</v>
      </c>
      <c r="V55" s="402">
        <v>10.817959999999999</v>
      </c>
      <c r="W55" s="402">
        <v>64.8</v>
      </c>
      <c r="X55" s="402">
        <v>65.984009999999998</v>
      </c>
      <c r="Y55" s="402">
        <v>70.443860000000001</v>
      </c>
      <c r="Z55" s="402">
        <v>-5.6438600000000037</v>
      </c>
      <c r="AA55" s="402">
        <v>63.5</v>
      </c>
      <c r="AB55" s="402">
        <v>67.593350000000001</v>
      </c>
      <c r="AC55" s="402">
        <v>67.593350000000001</v>
      </c>
      <c r="AD55" s="402">
        <v>-4.0933500000000009</v>
      </c>
      <c r="AE55" s="402">
        <v>27.1</v>
      </c>
      <c r="AF55" s="402">
        <v>27.49391</v>
      </c>
      <c r="AG55" s="402">
        <v>29.352209999999999</v>
      </c>
      <c r="AH55" s="402">
        <v>-2.252209999999998</v>
      </c>
      <c r="AI55" s="402">
        <v>0.3</v>
      </c>
      <c r="AJ55" s="402">
        <v>0.6</v>
      </c>
      <c r="AK55" s="402">
        <v>0.6</v>
      </c>
      <c r="AL55" s="402">
        <v>-0.3</v>
      </c>
      <c r="AM55" s="402"/>
      <c r="AN55" s="402"/>
      <c r="AO55" s="402"/>
      <c r="AP55" s="402">
        <v>0</v>
      </c>
      <c r="AQ55" s="402"/>
      <c r="AR55" s="402"/>
      <c r="AS55" s="402">
        <v>0</v>
      </c>
      <c r="AT55" s="402">
        <v>0</v>
      </c>
      <c r="AU55" s="402"/>
      <c r="AV55" s="402"/>
      <c r="AW55" s="402"/>
      <c r="AX55" s="402">
        <v>0</v>
      </c>
      <c r="AY55" s="402"/>
      <c r="AZ55" s="402"/>
      <c r="BA55" s="402"/>
      <c r="BB55" s="402">
        <v>0</v>
      </c>
      <c r="BC55" s="402">
        <v>143.4</v>
      </c>
      <c r="BD55" s="402">
        <v>149.11167</v>
      </c>
      <c r="BE55" s="402">
        <v>158.72166999999999</v>
      </c>
      <c r="BF55" s="402">
        <v>-15.321669999999983</v>
      </c>
      <c r="BG55" s="402">
        <v>145.80000000000001</v>
      </c>
      <c r="BH55" s="402">
        <v>149.11167</v>
      </c>
      <c r="BI55" s="402">
        <v>158.72166999999999</v>
      </c>
      <c r="BJ55" s="402">
        <v>-12.921669999999978</v>
      </c>
      <c r="BK55" s="402">
        <v>147.4</v>
      </c>
      <c r="BL55" s="402">
        <v>149.11167</v>
      </c>
      <c r="BM55" s="402">
        <v>158.72166999999999</v>
      </c>
      <c r="BN55" s="402">
        <v>-11.321669999999983</v>
      </c>
      <c r="BO55" s="402">
        <v>0</v>
      </c>
      <c r="BP55" s="402">
        <v>0</v>
      </c>
      <c r="BQ55" s="402">
        <v>0</v>
      </c>
      <c r="BR55" s="402">
        <v>0</v>
      </c>
      <c r="BS55" s="402">
        <v>0</v>
      </c>
      <c r="BT55" s="402">
        <v>0</v>
      </c>
      <c r="BU55" s="402">
        <v>0</v>
      </c>
      <c r="BV55" s="402">
        <v>0</v>
      </c>
      <c r="BW55" s="402">
        <v>34</v>
      </c>
      <c r="BX55" s="402">
        <v>44.4</v>
      </c>
      <c r="BY55" s="402">
        <v>54</v>
      </c>
      <c r="BZ55" s="402">
        <v>-20</v>
      </c>
      <c r="CA55" s="402">
        <v>72.8</v>
      </c>
      <c r="CB55" s="402">
        <v>73.019549999999995</v>
      </c>
      <c r="CC55" s="402">
        <v>73.019549999999995</v>
      </c>
      <c r="CD55" s="402">
        <v>-0.21954999999999814</v>
      </c>
      <c r="CE55" s="402">
        <v>26.8</v>
      </c>
      <c r="CF55" s="402">
        <v>16.95936</v>
      </c>
      <c r="CG55" s="402">
        <v>16.95936</v>
      </c>
      <c r="CH55" s="402">
        <v>9.8406400000000005</v>
      </c>
      <c r="CI55" s="402">
        <v>85.603999999999999</v>
      </c>
      <c r="CJ55" s="402">
        <v>87.870279999999994</v>
      </c>
      <c r="CK55" s="402">
        <v>67.565529999999995</v>
      </c>
      <c r="CL55" s="402">
        <v>18.038470000000004</v>
      </c>
      <c r="CM55" s="402">
        <v>105.767</v>
      </c>
      <c r="CN55" s="402">
        <v>98</v>
      </c>
      <c r="CO55" s="402">
        <v>98</v>
      </c>
      <c r="CP55" s="402">
        <v>7.7669999999999959</v>
      </c>
      <c r="CQ55" s="402">
        <v>30.959</v>
      </c>
      <c r="CR55" s="402">
        <v>36.466239999999999</v>
      </c>
      <c r="CS55" s="402">
        <v>20.78463</v>
      </c>
      <c r="CT55" s="402">
        <v>10.17437</v>
      </c>
      <c r="CU55" s="402">
        <v>8</v>
      </c>
      <c r="CV55" s="402">
        <v>3.8533499999999998</v>
      </c>
      <c r="CW55" s="402">
        <v>3.8533499999999998</v>
      </c>
      <c r="CX55" s="402">
        <v>4.1466500000000002</v>
      </c>
      <c r="CY55" s="402"/>
      <c r="CZ55" s="402">
        <v>4.1034499999999996</v>
      </c>
      <c r="DA55" s="402">
        <v>4.1034499999999996</v>
      </c>
      <c r="DB55" s="402">
        <v>-4.1034499999999996</v>
      </c>
      <c r="DC55" s="402">
        <v>42.29</v>
      </c>
      <c r="DD55" s="402">
        <v>43.80059</v>
      </c>
      <c r="DE55" s="402">
        <v>43.80059</v>
      </c>
      <c r="DF55" s="402">
        <v>-1.5105900000000005</v>
      </c>
      <c r="DG55" s="402">
        <v>3.2509999999999999</v>
      </c>
      <c r="DH55" s="402">
        <v>3.2822300000000002</v>
      </c>
      <c r="DI55" s="402">
        <v>3.2822300000000002</v>
      </c>
      <c r="DJ55" s="402">
        <v>-3.1230000000000313E-2</v>
      </c>
      <c r="DK55" s="402">
        <v>3.75</v>
      </c>
      <c r="DL55" s="402">
        <v>3.0992700000000002</v>
      </c>
      <c r="DM55" s="402">
        <v>3.0992700000000002</v>
      </c>
      <c r="DN55" s="402">
        <v>0.65072999999999981</v>
      </c>
      <c r="DO55" s="402"/>
      <c r="DP55" s="402"/>
      <c r="DQ55" s="402"/>
      <c r="DR55" s="402">
        <v>0</v>
      </c>
      <c r="DS55" s="402"/>
      <c r="DT55" s="402"/>
      <c r="DU55" s="402"/>
      <c r="DV55" s="402">
        <v>0</v>
      </c>
      <c r="DW55" s="402"/>
      <c r="DX55" s="402"/>
      <c r="DY55" s="402"/>
      <c r="DZ55" s="402">
        <v>0</v>
      </c>
      <c r="EA55" s="402"/>
      <c r="EB55" s="402"/>
      <c r="EC55" s="402"/>
      <c r="ED55" s="402">
        <v>0</v>
      </c>
      <c r="EE55" s="402"/>
      <c r="EF55" s="402"/>
      <c r="EG55" s="402"/>
      <c r="EH55" s="402">
        <v>0</v>
      </c>
      <c r="EI55" s="402"/>
      <c r="EJ55" s="402"/>
      <c r="EK55" s="402"/>
      <c r="EL55" s="402">
        <v>0</v>
      </c>
      <c r="EM55" s="402">
        <v>88.9</v>
      </c>
      <c r="EN55" s="402">
        <v>85</v>
      </c>
      <c r="EO55" s="402">
        <v>85</v>
      </c>
      <c r="EP55" s="402">
        <v>3.9000000000000057</v>
      </c>
      <c r="EQ55" s="402"/>
      <c r="ER55" s="402"/>
      <c r="ES55" s="402"/>
      <c r="ET55" s="402">
        <v>0</v>
      </c>
      <c r="EU55" s="402">
        <v>91</v>
      </c>
      <c r="EV55" s="402">
        <v>77.948049999999995</v>
      </c>
      <c r="EW55" s="402">
        <v>77.948049999999995</v>
      </c>
      <c r="EX55" s="402">
        <v>13.051950000000005</v>
      </c>
      <c r="EY55" s="402">
        <v>165.9</v>
      </c>
      <c r="EZ55" s="402">
        <v>194.66920999999999</v>
      </c>
      <c r="FA55" s="402">
        <v>190.91416000000001</v>
      </c>
      <c r="FB55" s="402">
        <v>-25.014160000000004</v>
      </c>
      <c r="FC55" s="402">
        <v>10</v>
      </c>
      <c r="FD55" s="402">
        <v>8</v>
      </c>
      <c r="FE55" s="402">
        <v>8</v>
      </c>
      <c r="FF55" s="402">
        <v>2</v>
      </c>
      <c r="FG55" s="402">
        <v>5.6</v>
      </c>
      <c r="FH55" s="402">
        <v>5.67</v>
      </c>
      <c r="FI55" s="402">
        <v>5.67</v>
      </c>
      <c r="FJ55" s="402">
        <v>-7.0000000000000284E-2</v>
      </c>
      <c r="FK55" s="402"/>
      <c r="FL55" s="402"/>
      <c r="FM55" s="402">
        <v>88.088409999999996</v>
      </c>
      <c r="FN55" s="402">
        <v>-88.088409999999996</v>
      </c>
      <c r="FO55" s="402">
        <v>0</v>
      </c>
      <c r="FP55" s="402">
        <v>0</v>
      </c>
      <c r="FQ55" s="402">
        <v>0</v>
      </c>
      <c r="FR55" s="402">
        <v>0</v>
      </c>
      <c r="FS55" s="402">
        <v>102.8</v>
      </c>
      <c r="FT55" s="402">
        <v>110.41591</v>
      </c>
      <c r="FU55" s="402">
        <v>110.41591</v>
      </c>
      <c r="FV55" s="402">
        <v>-7.6159099999999995</v>
      </c>
      <c r="FW55" s="402">
        <v>7</v>
      </c>
      <c r="FX55" s="402">
        <v>3.8466300000000002</v>
      </c>
      <c r="FY55" s="402">
        <v>3.8466300000000002</v>
      </c>
      <c r="FZ55" s="402">
        <v>3.1533699999999998</v>
      </c>
      <c r="GA55" s="402"/>
      <c r="GB55" s="402"/>
      <c r="GC55" s="402"/>
      <c r="GD55" s="402">
        <v>0</v>
      </c>
      <c r="GE55" s="402">
        <v>0</v>
      </c>
      <c r="GF55" s="402">
        <v>0</v>
      </c>
      <c r="GG55" s="402">
        <v>21.477250000000002</v>
      </c>
      <c r="GH55" s="402">
        <v>-21.477250000000002</v>
      </c>
      <c r="GI55" s="402">
        <v>100.5</v>
      </c>
      <c r="GJ55" s="402">
        <v>95</v>
      </c>
      <c r="GK55" s="402">
        <v>133.61748</v>
      </c>
      <c r="GL55" s="402">
        <v>-33.11748</v>
      </c>
      <c r="GM55" s="402"/>
      <c r="GN55" s="402"/>
      <c r="GO55" s="402"/>
      <c r="GP55" s="402">
        <v>0</v>
      </c>
      <c r="GQ55" s="402"/>
      <c r="GR55" s="402"/>
      <c r="GS55" s="402"/>
      <c r="GT55" s="402">
        <v>0</v>
      </c>
      <c r="GU55" s="402"/>
      <c r="GV55" s="402"/>
      <c r="GW55" s="402"/>
      <c r="GX55" s="402">
        <v>0</v>
      </c>
      <c r="GY55" s="402"/>
      <c r="GZ55" s="402"/>
      <c r="HA55" s="402"/>
      <c r="HB55" s="402">
        <v>0</v>
      </c>
      <c r="HC55" s="402"/>
      <c r="HD55" s="402"/>
      <c r="HE55" s="402"/>
      <c r="HF55" s="402">
        <v>0</v>
      </c>
      <c r="HG55" s="402">
        <v>172.2</v>
      </c>
      <c r="HH55" s="402">
        <v>178.52956</v>
      </c>
      <c r="HI55" s="402">
        <v>178.52956</v>
      </c>
      <c r="HJ55" s="402">
        <v>-6.329560000000015</v>
      </c>
      <c r="HK55" s="402">
        <v>170.9</v>
      </c>
      <c r="HL55" s="402">
        <v>178.52956</v>
      </c>
      <c r="HM55" s="402">
        <v>178.52956</v>
      </c>
      <c r="HN55" s="402">
        <v>-7.6295599999999979</v>
      </c>
      <c r="HO55" s="402">
        <v>190.6</v>
      </c>
      <c r="HP55" s="402">
        <v>178.52956</v>
      </c>
      <c r="HQ55" s="402">
        <v>178.52956</v>
      </c>
      <c r="HR55" s="402">
        <v>12.070439999999991</v>
      </c>
      <c r="HS55" s="402"/>
      <c r="HT55" s="402"/>
      <c r="HU55" s="402"/>
      <c r="HV55" s="402">
        <v>0</v>
      </c>
      <c r="HW55" s="402"/>
      <c r="HX55" s="402"/>
      <c r="HY55" s="402"/>
      <c r="HZ55" s="402">
        <v>0</v>
      </c>
      <c r="IA55" s="402"/>
      <c r="IB55" s="402"/>
      <c r="IC55" s="402"/>
      <c r="ID55" s="402">
        <v>0</v>
      </c>
      <c r="IE55" s="402">
        <v>270.60000000000002</v>
      </c>
      <c r="IF55" s="402">
        <v>267.79433</v>
      </c>
      <c r="IG55" s="402">
        <v>267.79433</v>
      </c>
      <c r="IH55" s="402">
        <v>2.8056700000000205</v>
      </c>
      <c r="II55" s="402">
        <v>74.599999999999994</v>
      </c>
      <c r="IJ55" s="402">
        <v>69.971130000000002</v>
      </c>
      <c r="IK55" s="402">
        <v>69.971130000000002</v>
      </c>
      <c r="IL55" s="402">
        <v>4.628869999999992</v>
      </c>
      <c r="IM55" s="402">
        <v>35.9</v>
      </c>
      <c r="IN55" s="402">
        <v>34.985570000000003</v>
      </c>
      <c r="IO55" s="402">
        <v>34.985570000000003</v>
      </c>
      <c r="IP55" s="402">
        <v>0.91442999999999586</v>
      </c>
      <c r="IQ55" s="402">
        <v>0</v>
      </c>
      <c r="IR55" s="402">
        <v>0</v>
      </c>
      <c r="IS55" s="402">
        <v>0</v>
      </c>
      <c r="IT55" s="402">
        <v>0</v>
      </c>
      <c r="IU55" s="402">
        <v>46.8</v>
      </c>
      <c r="IV55" s="402">
        <v>63.22</v>
      </c>
      <c r="IW55" s="402">
        <v>63.22</v>
      </c>
      <c r="IX55" s="402">
        <v>-16.420000000000002</v>
      </c>
      <c r="IY55" s="402">
        <v>51.6</v>
      </c>
      <c r="IZ55" s="402">
        <v>58.95</v>
      </c>
      <c r="JA55" s="402">
        <v>58.95</v>
      </c>
      <c r="JB55" s="402">
        <v>-7.3500000000000014</v>
      </c>
      <c r="JC55" s="402">
        <v>9.4</v>
      </c>
      <c r="JD55" s="402">
        <v>9.77</v>
      </c>
      <c r="JE55" s="402">
        <v>9.77</v>
      </c>
      <c r="JF55" s="402">
        <v>-0.36999999999999922</v>
      </c>
      <c r="JG55" s="402">
        <v>4.2</v>
      </c>
      <c r="JH55" s="402">
        <v>2.41</v>
      </c>
      <c r="JI55" s="402">
        <v>2.41</v>
      </c>
      <c r="JJ55" s="402">
        <v>1.79</v>
      </c>
      <c r="JK55" s="402">
        <v>6.9</v>
      </c>
      <c r="JL55" s="402">
        <v>6.8787000000000003</v>
      </c>
      <c r="JM55" s="402">
        <v>6.8787000000000003</v>
      </c>
      <c r="JN55" s="402">
        <v>2.1300000000000097E-2</v>
      </c>
      <c r="JO55" s="402">
        <v>10.8</v>
      </c>
      <c r="JP55" s="402">
        <v>15.021509999999999</v>
      </c>
      <c r="JQ55" s="402">
        <v>15.021509999999999</v>
      </c>
      <c r="JR55" s="402">
        <v>-4.2215099999999985</v>
      </c>
      <c r="JS55" s="402">
        <v>52</v>
      </c>
      <c r="JT55" s="402">
        <v>99.792929999999998</v>
      </c>
      <c r="JU55" s="402">
        <v>92.206649999999996</v>
      </c>
      <c r="JV55" s="402">
        <v>-40.206649999999996</v>
      </c>
      <c r="JW55" s="402"/>
      <c r="JX55" s="402"/>
      <c r="JY55" s="402"/>
      <c r="JZ55" s="402">
        <v>0</v>
      </c>
      <c r="KA55" s="402"/>
      <c r="KB55" s="402"/>
      <c r="KC55" s="402"/>
      <c r="KD55" s="402">
        <v>0</v>
      </c>
      <c r="KE55" s="402"/>
      <c r="KF55" s="402"/>
      <c r="KG55" s="402"/>
      <c r="KH55" s="402">
        <v>0</v>
      </c>
      <c r="KI55" s="402"/>
      <c r="KJ55" s="402"/>
      <c r="KK55" s="402"/>
      <c r="KL55" s="402">
        <v>0</v>
      </c>
      <c r="KM55" s="402">
        <v>80.400000000000006</v>
      </c>
      <c r="KN55" s="402">
        <v>65.878900000000002</v>
      </c>
      <c r="KO55" s="402">
        <v>77.927310000000006</v>
      </c>
      <c r="KP55" s="402">
        <v>2.4726900000000001</v>
      </c>
      <c r="KQ55" s="402"/>
      <c r="KR55" s="402"/>
      <c r="KS55" s="402"/>
      <c r="KT55" s="402">
        <v>0</v>
      </c>
      <c r="KU55" s="402">
        <v>181.9</v>
      </c>
      <c r="KV55" s="402">
        <v>194.44479000000001</v>
      </c>
      <c r="KW55" s="402">
        <v>194.44479000000001</v>
      </c>
      <c r="KX55" s="402">
        <v>-12.544790000000006</v>
      </c>
      <c r="KY55" s="402">
        <v>196.9</v>
      </c>
      <c r="KZ55" s="402">
        <v>194.44479000000001</v>
      </c>
      <c r="LA55" s="402">
        <v>194.44479000000001</v>
      </c>
      <c r="LB55" s="402">
        <v>2.4552099999999939</v>
      </c>
      <c r="LC55" s="402">
        <v>203.4</v>
      </c>
      <c r="LD55" s="402">
        <v>194.44479000000001</v>
      </c>
      <c r="LE55" s="402">
        <v>194.44479000000001</v>
      </c>
      <c r="LF55" s="402">
        <v>8.9552099999999939</v>
      </c>
      <c r="LG55" s="402">
        <v>290.7</v>
      </c>
      <c r="LH55" s="402">
        <v>291.66717999999997</v>
      </c>
      <c r="LI55" s="402">
        <v>291.66717999999997</v>
      </c>
      <c r="LJ55" s="402">
        <v>-0.96717999999998483</v>
      </c>
      <c r="LK55" s="402">
        <v>206.6</v>
      </c>
      <c r="LL55" s="402">
        <v>209.70738</v>
      </c>
      <c r="LM55" s="402">
        <v>209.70738</v>
      </c>
      <c r="LN55" s="402">
        <v>-3.1073800000000062</v>
      </c>
      <c r="LO55" s="402">
        <v>107</v>
      </c>
      <c r="LP55" s="402">
        <v>104.85369</v>
      </c>
      <c r="LQ55" s="402">
        <v>104.85369</v>
      </c>
      <c r="LR55" s="402">
        <v>2.1463099999999997</v>
      </c>
      <c r="LS55" s="402">
        <v>292.7</v>
      </c>
      <c r="LT55" s="402">
        <v>290.25250999999997</v>
      </c>
      <c r="LU55" s="402">
        <v>344.40535999999997</v>
      </c>
      <c r="LV55" s="402">
        <v>-51.705359999999985</v>
      </c>
      <c r="LW55" s="402">
        <v>3.3</v>
      </c>
      <c r="LX55" s="402">
        <v>3.2402199999999999</v>
      </c>
      <c r="LY55" s="402">
        <v>3.2402199999999999</v>
      </c>
      <c r="LZ55" s="402">
        <v>5.9779999999999944E-2</v>
      </c>
      <c r="MA55" s="402">
        <v>184.6</v>
      </c>
      <c r="MB55" s="402">
        <v>170</v>
      </c>
      <c r="MC55" s="402">
        <v>185.73103</v>
      </c>
      <c r="MD55" s="402">
        <v>-1.1310300000000097</v>
      </c>
      <c r="ME55" s="402">
        <v>185.4</v>
      </c>
      <c r="MF55" s="402">
        <v>170</v>
      </c>
      <c r="MG55" s="402">
        <v>185.73103</v>
      </c>
      <c r="MH55" s="402">
        <v>-0.33102999999999838</v>
      </c>
      <c r="MI55" s="402">
        <v>186.1</v>
      </c>
      <c r="MJ55" s="402">
        <v>217.19309000000001</v>
      </c>
      <c r="MK55" s="402">
        <v>185.73103</v>
      </c>
      <c r="ML55" s="402">
        <v>0.36896999999999025</v>
      </c>
      <c r="MM55" s="402">
        <v>173.4</v>
      </c>
      <c r="MN55" s="402">
        <v>189.51328000000001</v>
      </c>
      <c r="MO55" s="402">
        <v>189.51328000000001</v>
      </c>
      <c r="MP55" s="402">
        <v>-16.113280000000003</v>
      </c>
      <c r="MQ55" s="402">
        <v>100.4</v>
      </c>
      <c r="MR55" s="402">
        <v>94.756640000000004</v>
      </c>
      <c r="MS55" s="402">
        <v>94.756640000000004</v>
      </c>
      <c r="MT55" s="402">
        <v>5.6433600000000013</v>
      </c>
      <c r="MU55" s="402"/>
      <c r="MV55" s="402"/>
      <c r="MW55" s="402"/>
      <c r="MX55" s="402">
        <v>0</v>
      </c>
      <c r="MY55" s="402"/>
      <c r="MZ55" s="402"/>
      <c r="NA55" s="402"/>
      <c r="NB55" s="402">
        <v>0</v>
      </c>
      <c r="NC55" s="402"/>
      <c r="ND55" s="402"/>
      <c r="NE55" s="402"/>
      <c r="NF55" s="402">
        <v>0</v>
      </c>
      <c r="NG55" s="402"/>
      <c r="NH55" s="402"/>
      <c r="NI55" s="402"/>
      <c r="NJ55" s="402">
        <v>0</v>
      </c>
      <c r="NK55" s="402"/>
      <c r="NL55" s="402"/>
      <c r="NM55" s="402"/>
      <c r="NN55" s="402">
        <v>0</v>
      </c>
      <c r="NO55" s="402"/>
      <c r="NP55" s="402"/>
      <c r="NQ55" s="402"/>
      <c r="NR55" s="402">
        <v>0</v>
      </c>
      <c r="NS55" s="402"/>
      <c r="NT55" s="402"/>
      <c r="NU55" s="402"/>
      <c r="NV55" s="402">
        <v>0</v>
      </c>
      <c r="NW55" s="402">
        <v>77.3</v>
      </c>
      <c r="NX55" s="402">
        <v>72.011200000000002</v>
      </c>
      <c r="NY55" s="402">
        <v>107.56945</v>
      </c>
      <c r="NZ55" s="402">
        <v>-30.269450000000006</v>
      </c>
      <c r="OA55" s="402">
        <v>66.7</v>
      </c>
      <c r="OB55" s="402">
        <v>16.261299999999999</v>
      </c>
      <c r="OC55" s="402">
        <v>46.648029999999999</v>
      </c>
      <c r="OD55" s="402">
        <v>20.051970000000004</v>
      </c>
      <c r="OE55" s="402">
        <v>17.8</v>
      </c>
      <c r="OF55" s="402">
        <v>15.56043</v>
      </c>
      <c r="OG55" s="402">
        <v>15.91408</v>
      </c>
      <c r="OH55" s="402">
        <v>1.8859200000000005</v>
      </c>
      <c r="OI55" s="402">
        <v>57.1</v>
      </c>
      <c r="OJ55" s="402">
        <v>60.427019999999999</v>
      </c>
      <c r="OK55" s="402">
        <v>60.427019999999999</v>
      </c>
      <c r="OL55" s="402">
        <v>-3.3270199999999974</v>
      </c>
      <c r="OM55" s="402">
        <v>6.5</v>
      </c>
      <c r="ON55" s="402">
        <v>6.39</v>
      </c>
      <c r="OO55" s="402">
        <v>6.39</v>
      </c>
      <c r="OP55" s="402">
        <v>0.11000000000000032</v>
      </c>
      <c r="OQ55" s="402">
        <v>297.39999999999998</v>
      </c>
      <c r="OR55" s="402">
        <v>337.88425000000001</v>
      </c>
      <c r="OS55" s="402"/>
      <c r="OT55" s="402">
        <v>297.39999999999998</v>
      </c>
      <c r="OU55" s="402"/>
      <c r="OV55" s="402"/>
      <c r="OW55" s="402"/>
      <c r="OX55" s="402">
        <v>0</v>
      </c>
      <c r="OY55" s="402"/>
      <c r="OZ55" s="402"/>
      <c r="PA55" s="402"/>
      <c r="PB55" s="402">
        <v>0</v>
      </c>
      <c r="PC55" s="402">
        <v>29.3</v>
      </c>
      <c r="PD55" s="402">
        <v>30</v>
      </c>
      <c r="PE55" s="402">
        <v>30</v>
      </c>
      <c r="PF55" s="402">
        <v>-0.69999999999999929</v>
      </c>
      <c r="PG55" s="402"/>
      <c r="PH55" s="402"/>
      <c r="PI55" s="402"/>
      <c r="PJ55" s="402">
        <v>0</v>
      </c>
      <c r="PK55" s="402">
        <v>8.1999999999999993</v>
      </c>
      <c r="PL55" s="402">
        <v>13</v>
      </c>
      <c r="PM55" s="402">
        <v>13</v>
      </c>
      <c r="PN55" s="402">
        <v>-4.8000000000000007</v>
      </c>
      <c r="PO55" s="402">
        <v>13.9</v>
      </c>
      <c r="PP55" s="402">
        <v>15</v>
      </c>
      <c r="PQ55" s="402">
        <v>15</v>
      </c>
      <c r="PR55" s="402">
        <v>-1.0999999999999996</v>
      </c>
      <c r="PS55" s="402">
        <v>3</v>
      </c>
      <c r="PT55" s="402">
        <v>2.7989999999999999</v>
      </c>
      <c r="PU55" s="402">
        <v>2.7989999999999999</v>
      </c>
      <c r="PV55" s="402">
        <v>0.20100000000000007</v>
      </c>
      <c r="PW55" s="402">
        <v>1.6</v>
      </c>
      <c r="PX55" s="402">
        <v>1.4</v>
      </c>
      <c r="PY55" s="402">
        <v>1.4</v>
      </c>
      <c r="PZ55" s="402">
        <v>0.20000000000000018</v>
      </c>
      <c r="QA55" s="402">
        <v>1.2</v>
      </c>
      <c r="QB55" s="402">
        <v>1.2</v>
      </c>
      <c r="QC55" s="402">
        <v>1.2</v>
      </c>
      <c r="QD55" s="402">
        <v>0</v>
      </c>
      <c r="QE55" s="402">
        <v>2.1</v>
      </c>
      <c r="QF55" s="402">
        <v>2.2000000000000002</v>
      </c>
      <c r="QG55" s="402">
        <v>2.2000000000000002</v>
      </c>
      <c r="QH55" s="402">
        <v>-0.10000000000000009</v>
      </c>
      <c r="QI55" s="402">
        <v>7.2</v>
      </c>
      <c r="QJ55" s="402">
        <v>7.2</v>
      </c>
      <c r="QK55" s="402">
        <v>7.2</v>
      </c>
      <c r="QL55" s="402">
        <v>0</v>
      </c>
      <c r="QM55" s="402">
        <v>12</v>
      </c>
      <c r="QN55" s="402">
        <v>11.143700000000001</v>
      </c>
      <c r="QO55" s="402">
        <v>11.143700000000001</v>
      </c>
      <c r="QP55" s="402">
        <v>0.85629999999999917</v>
      </c>
      <c r="QQ55" s="402">
        <v>7.4</v>
      </c>
      <c r="QR55" s="402">
        <v>8</v>
      </c>
      <c r="QS55" s="402">
        <v>8</v>
      </c>
      <c r="QT55" s="402">
        <v>-0.59999999999999964</v>
      </c>
      <c r="QU55" s="402">
        <v>9.9</v>
      </c>
      <c r="QV55" s="402">
        <v>10.752689999999999</v>
      </c>
      <c r="QW55" s="402">
        <v>10.752689999999999</v>
      </c>
      <c r="QX55" s="402">
        <v>-0.85268999999999906</v>
      </c>
      <c r="QY55" s="402">
        <v>6</v>
      </c>
      <c r="QZ55" s="402">
        <v>6.4</v>
      </c>
      <c r="RA55" s="402">
        <v>6.4</v>
      </c>
      <c r="RB55" s="402">
        <v>-0.40000000000000036</v>
      </c>
      <c r="RC55" s="402">
        <v>18</v>
      </c>
      <c r="RD55" s="402">
        <v>16.617789999999999</v>
      </c>
      <c r="RE55" s="402">
        <v>16.617789999999999</v>
      </c>
      <c r="RF55" s="402">
        <v>1.3822100000000006</v>
      </c>
      <c r="RG55" s="402">
        <v>3.6</v>
      </c>
      <c r="RH55" s="402">
        <v>3.6</v>
      </c>
      <c r="RI55" s="402">
        <v>3.6</v>
      </c>
      <c r="RJ55" s="402">
        <v>0</v>
      </c>
      <c r="RK55" s="402">
        <v>5.7</v>
      </c>
      <c r="RL55" s="402">
        <v>6</v>
      </c>
      <c r="RM55" s="402">
        <v>6</v>
      </c>
      <c r="RN55" s="402">
        <v>-0.29999999999999982</v>
      </c>
      <c r="RO55" s="402">
        <v>3.2</v>
      </c>
      <c r="RP55" s="402">
        <v>3.3</v>
      </c>
      <c r="RQ55" s="402">
        <v>3.3</v>
      </c>
      <c r="RR55" s="402">
        <v>-9.9999999999999645E-2</v>
      </c>
      <c r="RS55" s="402">
        <v>0.6</v>
      </c>
      <c r="RT55" s="402">
        <v>1.5</v>
      </c>
      <c r="RU55" s="402">
        <v>1.5</v>
      </c>
      <c r="RV55" s="402">
        <v>-0.9</v>
      </c>
      <c r="RW55" s="402">
        <v>5.5</v>
      </c>
      <c r="RX55" s="402">
        <v>5.6</v>
      </c>
      <c r="RY55" s="402">
        <v>5.6</v>
      </c>
      <c r="RZ55" s="402">
        <v>-9.9999999999999645E-2</v>
      </c>
      <c r="SA55" s="402">
        <v>3.6</v>
      </c>
      <c r="SB55" s="402">
        <v>5</v>
      </c>
      <c r="SC55" s="402">
        <v>5</v>
      </c>
      <c r="SD55" s="402">
        <v>-1.4</v>
      </c>
      <c r="SE55" s="402">
        <v>5</v>
      </c>
      <c r="SF55" s="402">
        <v>5.5</v>
      </c>
      <c r="SG55" s="402">
        <v>5.5</v>
      </c>
      <c r="SH55" s="402">
        <v>-0.5</v>
      </c>
      <c r="SI55" s="402">
        <v>5.2</v>
      </c>
      <c r="SJ55" s="402">
        <v>5.7</v>
      </c>
      <c r="SK55" s="402">
        <v>5.7</v>
      </c>
      <c r="SL55" s="402">
        <v>-0.5</v>
      </c>
      <c r="SM55" s="402">
        <v>3.5</v>
      </c>
      <c r="SN55" s="402">
        <v>3.5</v>
      </c>
      <c r="SO55" s="402">
        <v>3.5</v>
      </c>
      <c r="SP55" s="402">
        <v>0</v>
      </c>
      <c r="SQ55" s="402">
        <v>2.4</v>
      </c>
      <c r="SR55" s="402">
        <v>2.5</v>
      </c>
      <c r="SS55" s="402">
        <v>2.5</v>
      </c>
      <c r="ST55" s="402">
        <v>-0.10000000000000009</v>
      </c>
      <c r="SU55" s="402">
        <v>8.9</v>
      </c>
      <c r="SV55" s="402">
        <v>10</v>
      </c>
      <c r="SW55" s="402">
        <v>10</v>
      </c>
      <c r="SX55" s="402">
        <v>-1.0999999999999996</v>
      </c>
      <c r="SY55" s="402">
        <v>19.600000000000001</v>
      </c>
      <c r="SZ55" s="402">
        <v>12.218959999999999</v>
      </c>
      <c r="TA55" s="402">
        <v>12.218959999999999</v>
      </c>
      <c r="TB55" s="402">
        <v>7.3810400000000023</v>
      </c>
      <c r="TC55" s="402">
        <v>16.899999999999999</v>
      </c>
      <c r="TD55" s="402">
        <v>16.813289999999999</v>
      </c>
      <c r="TE55" s="402">
        <v>16.813289999999999</v>
      </c>
      <c r="TF55" s="402">
        <v>8.6710000000000065E-2</v>
      </c>
      <c r="TG55" s="402">
        <v>20.7</v>
      </c>
      <c r="TH55" s="402">
        <v>19.550339999999998</v>
      </c>
      <c r="TI55" s="402">
        <v>19.550339999999998</v>
      </c>
      <c r="TJ55" s="402">
        <v>1.1496600000000008</v>
      </c>
      <c r="TK55" s="402">
        <v>42.5</v>
      </c>
      <c r="TL55" s="402">
        <v>37.57996</v>
      </c>
      <c r="TM55" s="402">
        <v>37.57996</v>
      </c>
      <c r="TN55" s="402">
        <v>4.9200400000000002</v>
      </c>
      <c r="TO55" s="402">
        <v>18.5</v>
      </c>
      <c r="TP55" s="402">
        <v>3.7871000000000001</v>
      </c>
      <c r="TQ55" s="402">
        <v>10.86388</v>
      </c>
      <c r="TR55" s="402">
        <v>7.63612</v>
      </c>
      <c r="TS55" s="402">
        <v>7.08</v>
      </c>
      <c r="TT55" s="402">
        <v>8.33</v>
      </c>
      <c r="TU55" s="402">
        <v>8.33</v>
      </c>
      <c r="TV55" s="402">
        <v>-1.25</v>
      </c>
      <c r="TW55" s="402">
        <v>8.6</v>
      </c>
      <c r="TX55" s="402">
        <v>9.6</v>
      </c>
      <c r="TY55" s="402">
        <v>9.6</v>
      </c>
      <c r="TZ55" s="402">
        <v>-1</v>
      </c>
      <c r="UA55" s="402">
        <v>13.4</v>
      </c>
      <c r="UB55" s="402">
        <v>10.752689999999999</v>
      </c>
      <c r="UC55" s="402">
        <v>10.752689999999999</v>
      </c>
      <c r="UD55" s="402">
        <v>2.6473100000000009</v>
      </c>
      <c r="UE55" s="402">
        <v>21</v>
      </c>
      <c r="UF55" s="402">
        <v>15.640269999999999</v>
      </c>
      <c r="UG55" s="402">
        <v>15.640269999999999</v>
      </c>
      <c r="UH55" s="402">
        <v>5.3597300000000008</v>
      </c>
      <c r="UI55" s="402">
        <v>7.8</v>
      </c>
      <c r="UJ55" s="402">
        <v>7</v>
      </c>
      <c r="UK55" s="402">
        <v>7</v>
      </c>
      <c r="UL55" s="402">
        <v>0.79999999999999982</v>
      </c>
      <c r="UM55" s="402">
        <v>9.1</v>
      </c>
      <c r="UN55" s="402">
        <v>9</v>
      </c>
      <c r="UO55" s="402">
        <v>9</v>
      </c>
      <c r="UP55" s="402">
        <v>9.9999999999999645E-2</v>
      </c>
      <c r="UQ55" s="402">
        <v>0.5</v>
      </c>
      <c r="UR55" s="402">
        <v>0.54</v>
      </c>
      <c r="US55" s="402">
        <v>0.54</v>
      </c>
      <c r="UT55" s="402">
        <v>-4.0000000000000036E-2</v>
      </c>
      <c r="UU55" s="402">
        <v>0.9</v>
      </c>
      <c r="UV55" s="402">
        <v>1.05</v>
      </c>
      <c r="UW55" s="402">
        <v>1.05</v>
      </c>
      <c r="UX55" s="402">
        <v>-0.15000000000000002</v>
      </c>
      <c r="UY55" s="402">
        <v>0</v>
      </c>
      <c r="UZ55" s="402">
        <v>0</v>
      </c>
      <c r="VA55" s="402">
        <v>0</v>
      </c>
      <c r="VB55" s="402">
        <v>0</v>
      </c>
      <c r="VC55" s="402">
        <v>0</v>
      </c>
      <c r="VD55" s="402">
        <v>0</v>
      </c>
      <c r="VE55" s="402">
        <v>0</v>
      </c>
      <c r="VF55" s="402">
        <v>0</v>
      </c>
      <c r="VG55" s="402">
        <v>0</v>
      </c>
      <c r="VH55" s="402">
        <v>0</v>
      </c>
      <c r="VI55" s="402">
        <v>0</v>
      </c>
      <c r="VJ55" s="402">
        <v>0</v>
      </c>
      <c r="VK55" s="402">
        <v>0</v>
      </c>
      <c r="VL55" s="402">
        <v>0</v>
      </c>
      <c r="VM55" s="402">
        <v>0</v>
      </c>
      <c r="VN55" s="402">
        <v>0</v>
      </c>
      <c r="VO55" s="402">
        <v>0</v>
      </c>
      <c r="VP55" s="402">
        <v>0</v>
      </c>
      <c r="VQ55" s="402">
        <v>0</v>
      </c>
      <c r="VR55" s="402">
        <v>0</v>
      </c>
      <c r="VS55" s="402">
        <v>0</v>
      </c>
      <c r="VT55" s="402">
        <v>0</v>
      </c>
      <c r="VU55" s="402">
        <v>0</v>
      </c>
      <c r="VV55" s="402">
        <v>0</v>
      </c>
      <c r="VW55" s="402">
        <v>23.6</v>
      </c>
      <c r="VX55" s="402">
        <v>15.452999999999999</v>
      </c>
      <c r="VY55" s="402">
        <v>15.452999999999999</v>
      </c>
      <c r="VZ55" s="402">
        <v>8.147000000000002</v>
      </c>
      <c r="WA55" s="402">
        <v>65.5</v>
      </c>
      <c r="WB55" s="402">
        <v>53.9</v>
      </c>
      <c r="WC55" s="402">
        <v>45.01</v>
      </c>
      <c r="WD55" s="402">
        <v>20.490000000000002</v>
      </c>
      <c r="WE55" s="402">
        <v>6.8</v>
      </c>
      <c r="WF55" s="402"/>
      <c r="WG55" s="402">
        <v>5.3449999999999998</v>
      </c>
      <c r="WH55" s="402">
        <v>1.4550000000000001</v>
      </c>
      <c r="WI55" s="402">
        <v>12.6</v>
      </c>
      <c r="WJ55" s="402"/>
      <c r="WK55" s="402">
        <v>7.798</v>
      </c>
      <c r="WL55" s="402">
        <v>4.8019999999999996</v>
      </c>
      <c r="WM55" s="402">
        <v>18.399999999999999</v>
      </c>
      <c r="WN55" s="402">
        <v>21.728000000000002</v>
      </c>
      <c r="WO55" s="402">
        <v>21.728000000000002</v>
      </c>
      <c r="WP55" s="402">
        <v>-3.328000000000003</v>
      </c>
      <c r="WQ55" s="402">
        <v>21.2</v>
      </c>
      <c r="WR55" s="402"/>
      <c r="WS55" s="402">
        <v>27.359000000000002</v>
      </c>
      <c r="WT55" s="402">
        <v>-6.1590000000000025</v>
      </c>
      <c r="XB55" s="408">
        <v>0.91666666666666663</v>
      </c>
      <c r="XC55" s="402">
        <v>7119.6010000000006</v>
      </c>
      <c r="XD55" s="402">
        <v>7121.1250499999987</v>
      </c>
      <c r="XE55" s="402">
        <v>-1.5240499999981694</v>
      </c>
      <c r="XF55" s="402">
        <v>7119.6009999999987</v>
      </c>
      <c r="XG55" s="402">
        <v>7121.1250499999987</v>
      </c>
      <c r="XH55" s="402">
        <v>-1.5240499999999884</v>
      </c>
      <c r="XI55" s="379">
        <f t="shared" si="0"/>
        <v>0.91666666666666663</v>
      </c>
    </row>
    <row r="56" spans="2:634" ht="15" customHeight="1" x14ac:dyDescent="0.2">
      <c r="B56" s="71">
        <v>0.9375</v>
      </c>
      <c r="C56" s="402">
        <v>599.70000000000005</v>
      </c>
      <c r="D56" s="402">
        <v>606.06573000000003</v>
      </c>
      <c r="E56" s="402">
        <v>598.87296000000003</v>
      </c>
      <c r="F56" s="402">
        <v>0.82704000000001088</v>
      </c>
      <c r="G56" s="402">
        <v>203.8</v>
      </c>
      <c r="H56" s="402">
        <v>193.12809999999999</v>
      </c>
      <c r="I56" s="402">
        <v>190.83606</v>
      </c>
      <c r="J56" s="402">
        <v>12.963940000000008</v>
      </c>
      <c r="K56" s="402"/>
      <c r="L56" s="402"/>
      <c r="M56" s="402"/>
      <c r="N56" s="402">
        <v>0</v>
      </c>
      <c r="O56" s="402">
        <v>99.4</v>
      </c>
      <c r="P56" s="402">
        <v>100.30706000000001</v>
      </c>
      <c r="Q56" s="402">
        <v>167.20371</v>
      </c>
      <c r="R56" s="402">
        <v>-67.803709999999995</v>
      </c>
      <c r="S56" s="402">
        <v>91.3</v>
      </c>
      <c r="T56" s="402">
        <v>81.069109999999995</v>
      </c>
      <c r="U56" s="402">
        <v>89.002229999999997</v>
      </c>
      <c r="V56" s="402">
        <v>2.2977699999999999</v>
      </c>
      <c r="W56" s="402">
        <v>68.5</v>
      </c>
      <c r="X56" s="402">
        <v>65.984009999999998</v>
      </c>
      <c r="Y56" s="402">
        <v>71.154889999999995</v>
      </c>
      <c r="Z56" s="402">
        <v>-2.6548899999999946</v>
      </c>
      <c r="AA56" s="402">
        <v>63.3</v>
      </c>
      <c r="AB56" s="402">
        <v>67.593350000000001</v>
      </c>
      <c r="AC56" s="402">
        <v>67.593350000000001</v>
      </c>
      <c r="AD56" s="402">
        <v>-4.2933500000000038</v>
      </c>
      <c r="AE56" s="402">
        <v>26.5</v>
      </c>
      <c r="AF56" s="402">
        <v>27.49391</v>
      </c>
      <c r="AG56" s="402">
        <v>29.648479999999999</v>
      </c>
      <c r="AH56" s="402">
        <v>-3.1484799999999993</v>
      </c>
      <c r="AI56" s="402">
        <v>0.3</v>
      </c>
      <c r="AJ56" s="402">
        <v>0.6</v>
      </c>
      <c r="AK56" s="402">
        <v>0.6</v>
      </c>
      <c r="AL56" s="402">
        <v>-0.3</v>
      </c>
      <c r="AM56" s="402"/>
      <c r="AN56" s="402"/>
      <c r="AO56" s="402"/>
      <c r="AP56" s="402">
        <v>0</v>
      </c>
      <c r="AQ56" s="402"/>
      <c r="AR56" s="402"/>
      <c r="AS56" s="402">
        <v>0</v>
      </c>
      <c r="AT56" s="402">
        <v>0</v>
      </c>
      <c r="AU56" s="402"/>
      <c r="AV56" s="402"/>
      <c r="AW56" s="402"/>
      <c r="AX56" s="402">
        <v>0</v>
      </c>
      <c r="AY56" s="402"/>
      <c r="AZ56" s="402"/>
      <c r="BA56" s="402"/>
      <c r="BB56" s="402">
        <v>0</v>
      </c>
      <c r="BC56" s="402">
        <v>143.80000000000001</v>
      </c>
      <c r="BD56" s="402">
        <v>149.11167</v>
      </c>
      <c r="BE56" s="402">
        <v>158.72166999999999</v>
      </c>
      <c r="BF56" s="402">
        <v>-14.921669999999978</v>
      </c>
      <c r="BG56" s="402">
        <v>146.6</v>
      </c>
      <c r="BH56" s="402">
        <v>149.11167</v>
      </c>
      <c r="BI56" s="402">
        <v>158.72166999999999</v>
      </c>
      <c r="BJ56" s="402">
        <v>-12.121669999999995</v>
      </c>
      <c r="BK56" s="402">
        <v>148.19999999999999</v>
      </c>
      <c r="BL56" s="402">
        <v>149.11167</v>
      </c>
      <c r="BM56" s="402">
        <v>158.72166999999999</v>
      </c>
      <c r="BN56" s="402">
        <v>-10.52167</v>
      </c>
      <c r="BO56" s="402">
        <v>0</v>
      </c>
      <c r="BP56" s="402">
        <v>0</v>
      </c>
      <c r="BQ56" s="402">
        <v>0</v>
      </c>
      <c r="BR56" s="402">
        <v>0</v>
      </c>
      <c r="BS56" s="402">
        <v>0</v>
      </c>
      <c r="BT56" s="402">
        <v>0</v>
      </c>
      <c r="BU56" s="402">
        <v>0</v>
      </c>
      <c r="BV56" s="402">
        <v>0</v>
      </c>
      <c r="BW56" s="402">
        <v>32.9</v>
      </c>
      <c r="BX56" s="402">
        <v>45.7</v>
      </c>
      <c r="BY56" s="402">
        <v>44</v>
      </c>
      <c r="BZ56" s="402">
        <v>-11.100000000000001</v>
      </c>
      <c r="CA56" s="402">
        <v>72.8</v>
      </c>
      <c r="CB56" s="402">
        <v>73.019549999999995</v>
      </c>
      <c r="CC56" s="402">
        <v>73.019549999999995</v>
      </c>
      <c r="CD56" s="402">
        <v>-0.21954999999999814</v>
      </c>
      <c r="CE56" s="402">
        <v>25.7</v>
      </c>
      <c r="CF56" s="402">
        <v>16.95936</v>
      </c>
      <c r="CG56" s="402">
        <v>16.95936</v>
      </c>
      <c r="CH56" s="402">
        <v>8.7406399999999991</v>
      </c>
      <c r="CI56" s="402">
        <v>83.578000000000003</v>
      </c>
      <c r="CJ56" s="402">
        <v>85</v>
      </c>
      <c r="CK56" s="402">
        <v>65.375</v>
      </c>
      <c r="CL56" s="402">
        <v>18.203000000000003</v>
      </c>
      <c r="CM56" s="402">
        <v>105.241</v>
      </c>
      <c r="CN56" s="402">
        <v>98</v>
      </c>
      <c r="CO56" s="402">
        <v>98</v>
      </c>
      <c r="CP56" s="402">
        <v>7.2409999999999997</v>
      </c>
      <c r="CQ56" s="402">
        <v>32.877000000000002</v>
      </c>
      <c r="CR56" s="402">
        <v>32.216009999999997</v>
      </c>
      <c r="CS56" s="402">
        <v>30.492760000000001</v>
      </c>
      <c r="CT56" s="402">
        <v>2.3842400000000019</v>
      </c>
      <c r="CU56" s="402">
        <v>8</v>
      </c>
      <c r="CV56" s="402">
        <v>3.8533499999999998</v>
      </c>
      <c r="CW56" s="402">
        <v>3.8533499999999998</v>
      </c>
      <c r="CX56" s="402">
        <v>4.1466500000000002</v>
      </c>
      <c r="CY56" s="402"/>
      <c r="CZ56" s="402">
        <v>4.1034499999999996</v>
      </c>
      <c r="DA56" s="402">
        <v>4.1034499999999996</v>
      </c>
      <c r="DB56" s="402">
        <v>-4.1034499999999996</v>
      </c>
      <c r="DC56" s="402">
        <v>42.06</v>
      </c>
      <c r="DD56" s="402">
        <v>43.80059</v>
      </c>
      <c r="DE56" s="402">
        <v>43.80059</v>
      </c>
      <c r="DF56" s="402">
        <v>-1.7405899999999974</v>
      </c>
      <c r="DG56" s="402">
        <v>3.2509999999999999</v>
      </c>
      <c r="DH56" s="402">
        <v>3.2822300000000002</v>
      </c>
      <c r="DI56" s="402">
        <v>3.2822300000000002</v>
      </c>
      <c r="DJ56" s="402">
        <v>-3.1230000000000313E-2</v>
      </c>
      <c r="DK56" s="402">
        <v>3.7490000000000001</v>
      </c>
      <c r="DL56" s="402">
        <v>3.0992700000000002</v>
      </c>
      <c r="DM56" s="402">
        <v>3.0992700000000002</v>
      </c>
      <c r="DN56" s="402">
        <v>0.64972999999999992</v>
      </c>
      <c r="DO56" s="402"/>
      <c r="DP56" s="402"/>
      <c r="DQ56" s="402"/>
      <c r="DR56" s="402">
        <v>0</v>
      </c>
      <c r="DS56" s="402"/>
      <c r="DT56" s="402"/>
      <c r="DU56" s="402"/>
      <c r="DV56" s="402">
        <v>0</v>
      </c>
      <c r="DW56" s="402"/>
      <c r="DX56" s="402"/>
      <c r="DY56" s="402"/>
      <c r="DZ56" s="402">
        <v>0</v>
      </c>
      <c r="EA56" s="402"/>
      <c r="EB56" s="402"/>
      <c r="EC56" s="402"/>
      <c r="ED56" s="402">
        <v>0</v>
      </c>
      <c r="EE56" s="402"/>
      <c r="EF56" s="402"/>
      <c r="EG56" s="402"/>
      <c r="EH56" s="402">
        <v>0</v>
      </c>
      <c r="EI56" s="402"/>
      <c r="EJ56" s="402"/>
      <c r="EK56" s="402"/>
      <c r="EL56" s="402">
        <v>0</v>
      </c>
      <c r="EM56" s="402">
        <v>88.7</v>
      </c>
      <c r="EN56" s="402">
        <v>85</v>
      </c>
      <c r="EO56" s="402">
        <v>85</v>
      </c>
      <c r="EP56" s="402">
        <v>3.7000000000000028</v>
      </c>
      <c r="EQ56" s="402"/>
      <c r="ER56" s="402"/>
      <c r="ES56" s="402"/>
      <c r="ET56" s="402">
        <v>0</v>
      </c>
      <c r="EU56" s="402">
        <v>90.2</v>
      </c>
      <c r="EV56" s="402">
        <v>77.948049999999995</v>
      </c>
      <c r="EW56" s="402">
        <v>70.736450000000005</v>
      </c>
      <c r="EX56" s="402">
        <v>19.463549999999998</v>
      </c>
      <c r="EY56" s="402">
        <v>167.5</v>
      </c>
      <c r="EZ56" s="402">
        <v>186.00042999999999</v>
      </c>
      <c r="FA56" s="402">
        <v>179.88319000000001</v>
      </c>
      <c r="FB56" s="402">
        <v>-12.383190000000013</v>
      </c>
      <c r="FC56" s="402">
        <v>10</v>
      </c>
      <c r="FD56" s="402">
        <v>8</v>
      </c>
      <c r="FE56" s="402">
        <v>8</v>
      </c>
      <c r="FF56" s="402">
        <v>2</v>
      </c>
      <c r="FG56" s="402">
        <v>5.3</v>
      </c>
      <c r="FH56" s="402">
        <v>5.67</v>
      </c>
      <c r="FI56" s="402">
        <v>5.2008000000000001</v>
      </c>
      <c r="FJ56" s="402">
        <v>9.9199999999999733E-2</v>
      </c>
      <c r="FK56" s="402"/>
      <c r="FL56" s="402"/>
      <c r="FM56" s="402">
        <v>88.088409999999996</v>
      </c>
      <c r="FN56" s="402">
        <v>-88.088409999999996</v>
      </c>
      <c r="FO56" s="402">
        <v>0</v>
      </c>
      <c r="FP56" s="402">
        <v>0</v>
      </c>
      <c r="FQ56" s="402">
        <v>0</v>
      </c>
      <c r="FR56" s="402">
        <v>0</v>
      </c>
      <c r="FS56" s="402">
        <v>106.6</v>
      </c>
      <c r="FT56" s="402">
        <v>110.41591</v>
      </c>
      <c r="FU56" s="402">
        <v>110.41591</v>
      </c>
      <c r="FV56" s="402">
        <v>-3.8159100000000024</v>
      </c>
      <c r="FW56" s="402">
        <v>6.6</v>
      </c>
      <c r="FX56" s="402">
        <v>3.8466300000000002</v>
      </c>
      <c r="FY56" s="402">
        <v>3.8466300000000002</v>
      </c>
      <c r="FZ56" s="402">
        <v>2.7533699999999994</v>
      </c>
      <c r="GA56" s="402"/>
      <c r="GB56" s="402"/>
      <c r="GC56" s="402"/>
      <c r="GD56" s="402">
        <v>0</v>
      </c>
      <c r="GE56" s="402">
        <v>0</v>
      </c>
      <c r="GF56" s="402">
        <v>0</v>
      </c>
      <c r="GG56" s="402">
        <v>21.477250000000002</v>
      </c>
      <c r="GH56" s="402">
        <v>-21.477250000000002</v>
      </c>
      <c r="GI56" s="402">
        <v>100.4</v>
      </c>
      <c r="GJ56" s="402">
        <v>95</v>
      </c>
      <c r="GK56" s="402">
        <v>132.91721999999999</v>
      </c>
      <c r="GL56" s="402">
        <v>-32.51721999999998</v>
      </c>
      <c r="GM56" s="402"/>
      <c r="GN56" s="402"/>
      <c r="GO56" s="402"/>
      <c r="GP56" s="402">
        <v>0</v>
      </c>
      <c r="GQ56" s="402"/>
      <c r="GR56" s="402"/>
      <c r="GS56" s="402"/>
      <c r="GT56" s="402">
        <v>0</v>
      </c>
      <c r="GU56" s="402"/>
      <c r="GV56" s="402"/>
      <c r="GW56" s="402"/>
      <c r="GX56" s="402">
        <v>0</v>
      </c>
      <c r="GY56" s="402"/>
      <c r="GZ56" s="402"/>
      <c r="HA56" s="402"/>
      <c r="HB56" s="402">
        <v>0</v>
      </c>
      <c r="HC56" s="402"/>
      <c r="HD56" s="402"/>
      <c r="HE56" s="402"/>
      <c r="HF56" s="402">
        <v>0</v>
      </c>
      <c r="HG56" s="402">
        <v>171.5</v>
      </c>
      <c r="HH56" s="402">
        <v>178.52956</v>
      </c>
      <c r="HI56" s="402">
        <v>178.52956</v>
      </c>
      <c r="HJ56" s="402">
        <v>-7.0295600000000036</v>
      </c>
      <c r="HK56" s="402">
        <v>170.5</v>
      </c>
      <c r="HL56" s="402">
        <v>178.52956</v>
      </c>
      <c r="HM56" s="402">
        <v>178.52956</v>
      </c>
      <c r="HN56" s="402">
        <v>-8.0295600000000036</v>
      </c>
      <c r="HO56" s="402">
        <v>190.4</v>
      </c>
      <c r="HP56" s="402">
        <v>178.52956</v>
      </c>
      <c r="HQ56" s="402">
        <v>178.52956</v>
      </c>
      <c r="HR56" s="402">
        <v>11.870440000000002</v>
      </c>
      <c r="HS56" s="402"/>
      <c r="HT56" s="402"/>
      <c r="HU56" s="402"/>
      <c r="HV56" s="402">
        <v>0</v>
      </c>
      <c r="HW56" s="402"/>
      <c r="HX56" s="402"/>
      <c r="HY56" s="402"/>
      <c r="HZ56" s="402">
        <v>0</v>
      </c>
      <c r="IA56" s="402"/>
      <c r="IB56" s="402"/>
      <c r="IC56" s="402"/>
      <c r="ID56" s="402">
        <v>0</v>
      </c>
      <c r="IE56" s="402">
        <v>270.10000000000002</v>
      </c>
      <c r="IF56" s="402">
        <v>267.79433</v>
      </c>
      <c r="IG56" s="402">
        <v>267.79433</v>
      </c>
      <c r="IH56" s="402">
        <v>2.3056700000000205</v>
      </c>
      <c r="II56" s="402">
        <v>74.400000000000006</v>
      </c>
      <c r="IJ56" s="402">
        <v>69.971130000000002</v>
      </c>
      <c r="IK56" s="402">
        <v>69.971130000000002</v>
      </c>
      <c r="IL56" s="402">
        <v>4.4288700000000034</v>
      </c>
      <c r="IM56" s="402">
        <v>35.9</v>
      </c>
      <c r="IN56" s="402">
        <v>34.985570000000003</v>
      </c>
      <c r="IO56" s="402">
        <v>34.985570000000003</v>
      </c>
      <c r="IP56" s="402">
        <v>0.91442999999999586</v>
      </c>
      <c r="IQ56" s="402">
        <v>0</v>
      </c>
      <c r="IR56" s="402">
        <v>0</v>
      </c>
      <c r="IS56" s="402">
        <v>0</v>
      </c>
      <c r="IT56" s="402">
        <v>0</v>
      </c>
      <c r="IU56" s="402">
        <v>49.3</v>
      </c>
      <c r="IV56" s="402">
        <v>57.29</v>
      </c>
      <c r="IW56" s="402">
        <v>57.29</v>
      </c>
      <c r="IX56" s="402">
        <v>-7.990000000000002</v>
      </c>
      <c r="IY56" s="402">
        <v>50.2</v>
      </c>
      <c r="IZ56" s="402">
        <v>55.6</v>
      </c>
      <c r="JA56" s="402">
        <v>55.6</v>
      </c>
      <c r="JB56" s="402">
        <v>-5.3999999999999986</v>
      </c>
      <c r="JC56" s="402">
        <v>5.9</v>
      </c>
      <c r="JD56" s="402">
        <v>8.6199999999999992</v>
      </c>
      <c r="JE56" s="402">
        <v>8.6199999999999992</v>
      </c>
      <c r="JF56" s="402">
        <v>-2.7199999999999989</v>
      </c>
      <c r="JG56" s="402">
        <v>1.9</v>
      </c>
      <c r="JH56" s="402">
        <v>1.98</v>
      </c>
      <c r="JI56" s="402">
        <v>1.98</v>
      </c>
      <c r="JJ56" s="402">
        <v>-8.0000000000000071E-2</v>
      </c>
      <c r="JK56" s="402">
        <v>6.8</v>
      </c>
      <c r="JL56" s="402">
        <v>6.8787000000000003</v>
      </c>
      <c r="JM56" s="402">
        <v>6.8787000000000003</v>
      </c>
      <c r="JN56" s="402">
        <v>-7.8700000000000436E-2</v>
      </c>
      <c r="JO56" s="402">
        <v>10.8</v>
      </c>
      <c r="JP56" s="402">
        <v>15.021509999999999</v>
      </c>
      <c r="JQ56" s="402">
        <v>15.021509999999999</v>
      </c>
      <c r="JR56" s="402">
        <v>-4.2215099999999985</v>
      </c>
      <c r="JS56" s="402">
        <v>47.4</v>
      </c>
      <c r="JT56" s="402">
        <v>108.95465</v>
      </c>
      <c r="JU56" s="402">
        <v>101.34166999999999</v>
      </c>
      <c r="JV56" s="402">
        <v>-53.941669999999995</v>
      </c>
      <c r="JW56" s="402"/>
      <c r="JX56" s="402"/>
      <c r="JY56" s="402"/>
      <c r="JZ56" s="402">
        <v>0</v>
      </c>
      <c r="KA56" s="402"/>
      <c r="KB56" s="402"/>
      <c r="KC56" s="402"/>
      <c r="KD56" s="402">
        <v>0</v>
      </c>
      <c r="KE56" s="402"/>
      <c r="KF56" s="402"/>
      <c r="KG56" s="402"/>
      <c r="KH56" s="402">
        <v>0</v>
      </c>
      <c r="KI56" s="402"/>
      <c r="KJ56" s="402"/>
      <c r="KK56" s="402"/>
      <c r="KL56" s="402">
        <v>0</v>
      </c>
      <c r="KM56" s="402">
        <v>79.8</v>
      </c>
      <c r="KN56" s="402">
        <v>64.692059999999998</v>
      </c>
      <c r="KO56" s="402">
        <v>76.746709999999993</v>
      </c>
      <c r="KP56" s="402">
        <v>3.0532900000000041</v>
      </c>
      <c r="KQ56" s="402"/>
      <c r="KR56" s="402"/>
      <c r="KS56" s="402"/>
      <c r="KT56" s="402">
        <v>0</v>
      </c>
      <c r="KU56" s="402">
        <v>181.8</v>
      </c>
      <c r="KV56" s="402">
        <v>194.44479000000001</v>
      </c>
      <c r="KW56" s="402">
        <v>194.44479000000001</v>
      </c>
      <c r="KX56" s="402">
        <v>-12.64479</v>
      </c>
      <c r="KY56" s="402">
        <v>197.5</v>
      </c>
      <c r="KZ56" s="402">
        <v>194.44479000000001</v>
      </c>
      <c r="LA56" s="402">
        <v>194.44479000000001</v>
      </c>
      <c r="LB56" s="402">
        <v>3.0552099999999882</v>
      </c>
      <c r="LC56" s="402">
        <v>203.7</v>
      </c>
      <c r="LD56" s="402">
        <v>194.44479000000001</v>
      </c>
      <c r="LE56" s="402">
        <v>194.44479000000001</v>
      </c>
      <c r="LF56" s="402">
        <v>9.2552099999999768</v>
      </c>
      <c r="LG56" s="402">
        <v>292.2</v>
      </c>
      <c r="LH56" s="402">
        <v>291.66717999999997</v>
      </c>
      <c r="LI56" s="402">
        <v>291.66717999999997</v>
      </c>
      <c r="LJ56" s="402">
        <v>0.53282000000001517</v>
      </c>
      <c r="LK56" s="402">
        <v>207.4</v>
      </c>
      <c r="LL56" s="402">
        <v>209.70738</v>
      </c>
      <c r="LM56" s="402">
        <v>209.70738</v>
      </c>
      <c r="LN56" s="402">
        <v>-2.3073799999999949</v>
      </c>
      <c r="LO56" s="402">
        <v>107.3</v>
      </c>
      <c r="LP56" s="402">
        <v>104.85369</v>
      </c>
      <c r="LQ56" s="402">
        <v>104.85369</v>
      </c>
      <c r="LR56" s="402">
        <v>2.4463099999999969</v>
      </c>
      <c r="LS56" s="402">
        <v>327.3</v>
      </c>
      <c r="LT56" s="402">
        <v>309.51274999999998</v>
      </c>
      <c r="LU56" s="402">
        <v>349.26321000000002</v>
      </c>
      <c r="LV56" s="402">
        <v>-21.963210000000004</v>
      </c>
      <c r="LW56" s="402">
        <v>3.3</v>
      </c>
      <c r="LX56" s="402">
        <v>3.2402199999999999</v>
      </c>
      <c r="LY56" s="402">
        <v>3.2402199999999999</v>
      </c>
      <c r="LZ56" s="402">
        <v>5.9779999999999944E-2</v>
      </c>
      <c r="MA56" s="402">
        <v>183.9</v>
      </c>
      <c r="MB56" s="402">
        <v>170</v>
      </c>
      <c r="MC56" s="402">
        <v>185.73103</v>
      </c>
      <c r="MD56" s="402">
        <v>-1.8310299999999984</v>
      </c>
      <c r="ME56" s="402">
        <v>184.2</v>
      </c>
      <c r="MF56" s="402">
        <v>170</v>
      </c>
      <c r="MG56" s="402">
        <v>185.73103</v>
      </c>
      <c r="MH56" s="402">
        <v>-1.5310300000000154</v>
      </c>
      <c r="MI56" s="402">
        <v>185.8</v>
      </c>
      <c r="MJ56" s="402">
        <v>217.19309000000001</v>
      </c>
      <c r="MK56" s="402">
        <v>185.73103</v>
      </c>
      <c r="ML56" s="402">
        <v>6.8970000000007303E-2</v>
      </c>
      <c r="MM56" s="402">
        <v>136.4</v>
      </c>
      <c r="MN56" s="402">
        <v>189.51328000000001</v>
      </c>
      <c r="MO56" s="402">
        <v>189.51328000000001</v>
      </c>
      <c r="MP56" s="402">
        <v>-53.113280000000003</v>
      </c>
      <c r="MQ56" s="402">
        <v>81.5</v>
      </c>
      <c r="MR56" s="402">
        <v>94.756640000000004</v>
      </c>
      <c r="MS56" s="402">
        <v>94.756640000000004</v>
      </c>
      <c r="MT56" s="402">
        <v>-13.256640000000004</v>
      </c>
      <c r="MU56" s="402"/>
      <c r="MV56" s="402"/>
      <c r="MW56" s="402"/>
      <c r="MX56" s="402">
        <v>0</v>
      </c>
      <c r="MY56" s="402"/>
      <c r="MZ56" s="402"/>
      <c r="NA56" s="402"/>
      <c r="NB56" s="402">
        <v>0</v>
      </c>
      <c r="NC56" s="402"/>
      <c r="ND56" s="402"/>
      <c r="NE56" s="402"/>
      <c r="NF56" s="402">
        <v>0</v>
      </c>
      <c r="NG56" s="402"/>
      <c r="NH56" s="402"/>
      <c r="NI56" s="402"/>
      <c r="NJ56" s="402">
        <v>0</v>
      </c>
      <c r="NK56" s="402"/>
      <c r="NL56" s="402"/>
      <c r="NM56" s="402"/>
      <c r="NN56" s="402">
        <v>0</v>
      </c>
      <c r="NO56" s="402"/>
      <c r="NP56" s="402"/>
      <c r="NQ56" s="402"/>
      <c r="NR56" s="402">
        <v>0</v>
      </c>
      <c r="NS56" s="402"/>
      <c r="NT56" s="402"/>
      <c r="NU56" s="402"/>
      <c r="NV56" s="402">
        <v>0</v>
      </c>
      <c r="NW56" s="402">
        <v>137.1</v>
      </c>
      <c r="NX56" s="402">
        <v>0</v>
      </c>
      <c r="NY56" s="402">
        <v>51.667110000000001</v>
      </c>
      <c r="NZ56" s="402">
        <v>85.432889999999986</v>
      </c>
      <c r="OA56" s="402">
        <v>66.3</v>
      </c>
      <c r="OB56" s="402">
        <v>17.147320000000001</v>
      </c>
      <c r="OC56" s="402">
        <v>42.394590000000001</v>
      </c>
      <c r="OD56" s="402">
        <v>23.905409999999996</v>
      </c>
      <c r="OE56" s="402">
        <v>17.8</v>
      </c>
      <c r="OF56" s="402">
        <v>15.56043</v>
      </c>
      <c r="OG56" s="402">
        <v>15.91408</v>
      </c>
      <c r="OH56" s="402">
        <v>1.8859200000000005</v>
      </c>
      <c r="OI56" s="402">
        <v>56.5</v>
      </c>
      <c r="OJ56" s="402">
        <v>60.427019999999999</v>
      </c>
      <c r="OK56" s="402">
        <v>60.427019999999999</v>
      </c>
      <c r="OL56" s="402">
        <v>-3.9270199999999988</v>
      </c>
      <c r="OM56" s="402">
        <v>6.5</v>
      </c>
      <c r="ON56" s="402">
        <v>6.39</v>
      </c>
      <c r="OO56" s="402">
        <v>6.39</v>
      </c>
      <c r="OP56" s="402">
        <v>0.11000000000000032</v>
      </c>
      <c r="OQ56" s="402">
        <v>293.89999999999998</v>
      </c>
      <c r="OR56" s="402">
        <v>336.9973</v>
      </c>
      <c r="OS56" s="402"/>
      <c r="OT56" s="402">
        <v>293.89999999999998</v>
      </c>
      <c r="OU56" s="402"/>
      <c r="OV56" s="402"/>
      <c r="OW56" s="402"/>
      <c r="OX56" s="402">
        <v>0</v>
      </c>
      <c r="OY56" s="402"/>
      <c r="OZ56" s="402"/>
      <c r="PA56" s="402"/>
      <c r="PB56" s="402">
        <v>0</v>
      </c>
      <c r="PC56" s="402">
        <v>29.3</v>
      </c>
      <c r="PD56" s="402">
        <v>30</v>
      </c>
      <c r="PE56" s="402">
        <v>30</v>
      </c>
      <c r="PF56" s="402">
        <v>-0.69999999999999929</v>
      </c>
      <c r="PG56" s="402"/>
      <c r="PH56" s="402"/>
      <c r="PI56" s="402"/>
      <c r="PJ56" s="402">
        <v>0</v>
      </c>
      <c r="PK56" s="402">
        <v>0</v>
      </c>
      <c r="PL56" s="402">
        <v>13</v>
      </c>
      <c r="PM56" s="402">
        <v>13</v>
      </c>
      <c r="PN56" s="402">
        <v>-13</v>
      </c>
      <c r="PO56" s="402">
        <v>14.1</v>
      </c>
      <c r="PP56" s="402">
        <v>15</v>
      </c>
      <c r="PQ56" s="402">
        <v>15</v>
      </c>
      <c r="PR56" s="402">
        <v>-0.90000000000000036</v>
      </c>
      <c r="PS56" s="402">
        <v>3.2</v>
      </c>
      <c r="PT56" s="402">
        <v>2.7989999999999999</v>
      </c>
      <c r="PU56" s="402">
        <v>2.7989999999999999</v>
      </c>
      <c r="PV56" s="402">
        <v>0.40100000000000025</v>
      </c>
      <c r="PW56" s="402">
        <v>1.6</v>
      </c>
      <c r="PX56" s="402">
        <v>1.4</v>
      </c>
      <c r="PY56" s="402">
        <v>1.4</v>
      </c>
      <c r="PZ56" s="402">
        <v>0.20000000000000018</v>
      </c>
      <c r="QA56" s="402">
        <v>1.2</v>
      </c>
      <c r="QB56" s="402">
        <v>1.2</v>
      </c>
      <c r="QC56" s="402">
        <v>1.2</v>
      </c>
      <c r="QD56" s="402">
        <v>0</v>
      </c>
      <c r="QE56" s="402">
        <v>2.1</v>
      </c>
      <c r="QF56" s="402">
        <v>2.2000000000000002</v>
      </c>
      <c r="QG56" s="402">
        <v>2.2000000000000002</v>
      </c>
      <c r="QH56" s="402">
        <v>-0.10000000000000009</v>
      </c>
      <c r="QI56" s="402">
        <v>6.1</v>
      </c>
      <c r="QJ56" s="402">
        <v>7.2</v>
      </c>
      <c r="QK56" s="402">
        <v>7.2</v>
      </c>
      <c r="QL56" s="402">
        <v>-1.1000000000000005</v>
      </c>
      <c r="QM56" s="402">
        <v>12.2</v>
      </c>
      <c r="QN56" s="402">
        <v>11.143700000000001</v>
      </c>
      <c r="QO56" s="402">
        <v>11.143700000000001</v>
      </c>
      <c r="QP56" s="402">
        <v>1.0562999999999985</v>
      </c>
      <c r="QQ56" s="402">
        <v>7.1</v>
      </c>
      <c r="QR56" s="402">
        <v>8</v>
      </c>
      <c r="QS56" s="402">
        <v>8</v>
      </c>
      <c r="QT56" s="402">
        <v>-0.90000000000000036</v>
      </c>
      <c r="QU56" s="402">
        <v>9.4</v>
      </c>
      <c r="QV56" s="402">
        <v>10.752689999999999</v>
      </c>
      <c r="QW56" s="402">
        <v>10.752689999999999</v>
      </c>
      <c r="QX56" s="402">
        <v>-1.3526899999999991</v>
      </c>
      <c r="QY56" s="402">
        <v>6</v>
      </c>
      <c r="QZ56" s="402">
        <v>6.4</v>
      </c>
      <c r="RA56" s="402">
        <v>6.4</v>
      </c>
      <c r="RB56" s="402">
        <v>-0.40000000000000036</v>
      </c>
      <c r="RC56" s="402">
        <v>18.100000000000001</v>
      </c>
      <c r="RD56" s="402">
        <v>16.617789999999999</v>
      </c>
      <c r="RE56" s="402">
        <v>16.617789999999999</v>
      </c>
      <c r="RF56" s="402">
        <v>1.482210000000002</v>
      </c>
      <c r="RG56" s="402">
        <v>3.6</v>
      </c>
      <c r="RH56" s="402">
        <v>3.6</v>
      </c>
      <c r="RI56" s="402">
        <v>3.6</v>
      </c>
      <c r="RJ56" s="402">
        <v>0</v>
      </c>
      <c r="RK56" s="402">
        <v>5.8</v>
      </c>
      <c r="RL56" s="402">
        <v>6</v>
      </c>
      <c r="RM56" s="402">
        <v>6</v>
      </c>
      <c r="RN56" s="402">
        <v>-0.20000000000000018</v>
      </c>
      <c r="RO56" s="402">
        <v>3.2</v>
      </c>
      <c r="RP56" s="402">
        <v>3.3</v>
      </c>
      <c r="RQ56" s="402">
        <v>3.3</v>
      </c>
      <c r="RR56" s="402">
        <v>-9.9999999999999645E-2</v>
      </c>
      <c r="RS56" s="402">
        <v>0.6</v>
      </c>
      <c r="RT56" s="402">
        <v>1.5</v>
      </c>
      <c r="RU56" s="402">
        <v>1.5</v>
      </c>
      <c r="RV56" s="402">
        <v>-0.9</v>
      </c>
      <c r="RW56" s="402">
        <v>5.5</v>
      </c>
      <c r="RX56" s="402">
        <v>5.6</v>
      </c>
      <c r="RY56" s="402">
        <v>5.6</v>
      </c>
      <c r="RZ56" s="402">
        <v>-9.9999999999999645E-2</v>
      </c>
      <c r="SA56" s="402">
        <v>3.4</v>
      </c>
      <c r="SB56" s="402">
        <v>5</v>
      </c>
      <c r="SC56" s="402">
        <v>5</v>
      </c>
      <c r="SD56" s="402">
        <v>-1.6</v>
      </c>
      <c r="SE56" s="402">
        <v>4.5999999999999996</v>
      </c>
      <c r="SF56" s="402">
        <v>5.5</v>
      </c>
      <c r="SG56" s="402">
        <v>5.5</v>
      </c>
      <c r="SH56" s="402">
        <v>-0.90000000000000036</v>
      </c>
      <c r="SI56" s="402">
        <v>4.8</v>
      </c>
      <c r="SJ56" s="402">
        <v>5.7</v>
      </c>
      <c r="SK56" s="402">
        <v>5.7</v>
      </c>
      <c r="SL56" s="402">
        <v>-0.90000000000000036</v>
      </c>
      <c r="SM56" s="402">
        <v>3.5</v>
      </c>
      <c r="SN56" s="402">
        <v>3.5</v>
      </c>
      <c r="SO56" s="402">
        <v>3.5</v>
      </c>
      <c r="SP56" s="402">
        <v>0</v>
      </c>
      <c r="SQ56" s="402">
        <v>2.4</v>
      </c>
      <c r="SR56" s="402">
        <v>2.5</v>
      </c>
      <c r="SS56" s="402">
        <v>2.5</v>
      </c>
      <c r="ST56" s="402">
        <v>-0.10000000000000009</v>
      </c>
      <c r="SU56" s="402">
        <v>8.9</v>
      </c>
      <c r="SV56" s="402">
        <v>10</v>
      </c>
      <c r="SW56" s="402">
        <v>10</v>
      </c>
      <c r="SX56" s="402">
        <v>-1.0999999999999996</v>
      </c>
      <c r="SY56" s="402">
        <v>19.7</v>
      </c>
      <c r="SZ56" s="402">
        <v>12.218959999999999</v>
      </c>
      <c r="TA56" s="402">
        <v>12.218959999999999</v>
      </c>
      <c r="TB56" s="402">
        <v>7.4810400000000001</v>
      </c>
      <c r="TC56" s="402">
        <v>16.899999999999999</v>
      </c>
      <c r="TD56" s="402">
        <v>16.813289999999999</v>
      </c>
      <c r="TE56" s="402">
        <v>16.813289999999999</v>
      </c>
      <c r="TF56" s="402">
        <v>8.6710000000000065E-2</v>
      </c>
      <c r="TG56" s="402">
        <v>20.6</v>
      </c>
      <c r="TH56" s="402">
        <v>19.550339999999998</v>
      </c>
      <c r="TI56" s="402">
        <v>19.550339999999998</v>
      </c>
      <c r="TJ56" s="402">
        <v>1.0496600000000029</v>
      </c>
      <c r="TK56" s="402">
        <v>43.4</v>
      </c>
      <c r="TL56" s="402">
        <v>37.57996</v>
      </c>
      <c r="TM56" s="402">
        <v>37.57996</v>
      </c>
      <c r="TN56" s="402">
        <v>5.8200399999999988</v>
      </c>
      <c r="TO56" s="402">
        <v>18.5</v>
      </c>
      <c r="TP56" s="402">
        <v>3.9934500000000002</v>
      </c>
      <c r="TQ56" s="402">
        <v>9.8733000000000004</v>
      </c>
      <c r="TR56" s="402">
        <v>8.6266999999999996</v>
      </c>
      <c r="TS56" s="402">
        <v>7.08</v>
      </c>
      <c r="TT56" s="402">
        <v>8.33</v>
      </c>
      <c r="TU56" s="402">
        <v>8.33</v>
      </c>
      <c r="TV56" s="402">
        <v>-1.25</v>
      </c>
      <c r="TW56" s="402">
        <v>8.6999999999999993</v>
      </c>
      <c r="TX56" s="402">
        <v>9.6</v>
      </c>
      <c r="TY56" s="402">
        <v>9.6</v>
      </c>
      <c r="TZ56" s="402">
        <v>-0.90000000000000036</v>
      </c>
      <c r="UA56" s="402">
        <v>13.9</v>
      </c>
      <c r="UB56" s="402">
        <v>10.752689999999999</v>
      </c>
      <c r="UC56" s="402">
        <v>10.752689999999999</v>
      </c>
      <c r="UD56" s="402">
        <v>3.1473100000000009</v>
      </c>
      <c r="UE56" s="402">
        <v>21</v>
      </c>
      <c r="UF56" s="402">
        <v>15.640269999999999</v>
      </c>
      <c r="UG56" s="402">
        <v>15.640269999999999</v>
      </c>
      <c r="UH56" s="402">
        <v>5.3597300000000008</v>
      </c>
      <c r="UI56" s="402">
        <v>7.6</v>
      </c>
      <c r="UJ56" s="402">
        <v>7</v>
      </c>
      <c r="UK56" s="402">
        <v>7</v>
      </c>
      <c r="UL56" s="402">
        <v>0.59999999999999964</v>
      </c>
      <c r="UM56" s="402">
        <v>8.8000000000000007</v>
      </c>
      <c r="UN56" s="402">
        <v>9</v>
      </c>
      <c r="UO56" s="402">
        <v>9</v>
      </c>
      <c r="UP56" s="402">
        <v>-0.19999999999999929</v>
      </c>
      <c r="UQ56" s="402">
        <v>0.5</v>
      </c>
      <c r="UR56" s="402">
        <v>0.54</v>
      </c>
      <c r="US56" s="402">
        <v>0.54</v>
      </c>
      <c r="UT56" s="402">
        <v>-4.0000000000000036E-2</v>
      </c>
      <c r="UU56" s="402">
        <v>0.8</v>
      </c>
      <c r="UV56" s="402">
        <v>1.05</v>
      </c>
      <c r="UW56" s="402">
        <v>1.05</v>
      </c>
      <c r="UX56" s="402">
        <v>-0.25</v>
      </c>
      <c r="UY56" s="402">
        <v>0</v>
      </c>
      <c r="UZ56" s="402">
        <v>0</v>
      </c>
      <c r="VA56" s="402">
        <v>0</v>
      </c>
      <c r="VB56" s="402">
        <v>0</v>
      </c>
      <c r="VC56" s="402">
        <v>0</v>
      </c>
      <c r="VD56" s="402">
        <v>0</v>
      </c>
      <c r="VE56" s="402">
        <v>0</v>
      </c>
      <c r="VF56" s="402">
        <v>0</v>
      </c>
      <c r="VG56" s="402">
        <v>0</v>
      </c>
      <c r="VH56" s="402">
        <v>0</v>
      </c>
      <c r="VI56" s="402">
        <v>0</v>
      </c>
      <c r="VJ56" s="402">
        <v>0</v>
      </c>
      <c r="VK56" s="402">
        <v>0</v>
      </c>
      <c r="VL56" s="402">
        <v>0</v>
      </c>
      <c r="VM56" s="402">
        <v>0</v>
      </c>
      <c r="VN56" s="402">
        <v>0</v>
      </c>
      <c r="VO56" s="402">
        <v>0</v>
      </c>
      <c r="VP56" s="402">
        <v>0</v>
      </c>
      <c r="VQ56" s="402">
        <v>0</v>
      </c>
      <c r="VR56" s="402">
        <v>0</v>
      </c>
      <c r="VS56" s="402">
        <v>0</v>
      </c>
      <c r="VT56" s="402">
        <v>0</v>
      </c>
      <c r="VU56" s="402">
        <v>0</v>
      </c>
      <c r="VV56" s="402">
        <v>0</v>
      </c>
      <c r="VW56" s="402">
        <v>17.899999999999999</v>
      </c>
      <c r="VX56" s="402">
        <v>15.013999999999999</v>
      </c>
      <c r="VY56" s="402">
        <v>15.013999999999999</v>
      </c>
      <c r="VZ56" s="402">
        <v>2.8859999999999992</v>
      </c>
      <c r="WA56" s="402">
        <v>58.5</v>
      </c>
      <c r="WB56" s="402">
        <v>51.9</v>
      </c>
      <c r="WC56" s="402">
        <v>44.091000000000001</v>
      </c>
      <c r="WD56" s="402">
        <v>14.408999999999999</v>
      </c>
      <c r="WE56" s="402">
        <v>7.3</v>
      </c>
      <c r="WF56" s="402"/>
      <c r="WG56" s="402">
        <v>5.7409999999999997</v>
      </c>
      <c r="WH56" s="402">
        <v>1.5590000000000002</v>
      </c>
      <c r="WI56" s="402">
        <v>12.5</v>
      </c>
      <c r="WJ56" s="402"/>
      <c r="WK56" s="402">
        <v>8.657</v>
      </c>
      <c r="WL56" s="402">
        <v>3.843</v>
      </c>
      <c r="WM56" s="402">
        <v>13.4</v>
      </c>
      <c r="WN56" s="402">
        <v>21.396000000000001</v>
      </c>
      <c r="WO56" s="402">
        <v>21.396000000000001</v>
      </c>
      <c r="WP56" s="402">
        <v>-7.9960000000000004</v>
      </c>
      <c r="WQ56" s="402">
        <v>14.7</v>
      </c>
      <c r="WR56" s="402"/>
      <c r="WS56" s="402">
        <v>27.265999999999998</v>
      </c>
      <c r="WT56" s="402">
        <v>-12.565999999999999</v>
      </c>
      <c r="XB56" s="408">
        <v>0.9375</v>
      </c>
      <c r="XC56" s="402">
        <v>7080.6359999999995</v>
      </c>
      <c r="XD56" s="402">
        <v>7032.7952599999981</v>
      </c>
      <c r="XE56" s="402">
        <v>47.84074000000146</v>
      </c>
      <c r="XF56" s="402">
        <v>7080.6360000000004</v>
      </c>
      <c r="XG56" s="402">
        <v>7032.7952599999981</v>
      </c>
      <c r="XH56" s="402">
        <v>47.84074000000237</v>
      </c>
      <c r="XI56" s="379">
        <f t="shared" si="0"/>
        <v>0.9375</v>
      </c>
    </row>
    <row r="57" spans="2:634" ht="15" customHeight="1" x14ac:dyDescent="0.2">
      <c r="B57" s="71">
        <v>0.95833333333333337</v>
      </c>
      <c r="C57" s="402">
        <v>599.79999999999995</v>
      </c>
      <c r="D57" s="402">
        <v>606.06573000000003</v>
      </c>
      <c r="E57" s="402">
        <v>581.18931999999995</v>
      </c>
      <c r="F57" s="402">
        <v>18.610680000000002</v>
      </c>
      <c r="G57" s="402">
        <v>203.9</v>
      </c>
      <c r="H57" s="402">
        <v>193.12809999999999</v>
      </c>
      <c r="I57" s="402">
        <v>185.20102</v>
      </c>
      <c r="J57" s="402">
        <v>18.698980000000006</v>
      </c>
      <c r="K57" s="402"/>
      <c r="L57" s="402"/>
      <c r="M57" s="402"/>
      <c r="N57" s="402">
        <v>0</v>
      </c>
      <c r="O57" s="402">
        <v>80</v>
      </c>
      <c r="P57" s="402">
        <v>125.54443000000001</v>
      </c>
      <c r="Q57" s="402">
        <v>145.09446</v>
      </c>
      <c r="R57" s="402">
        <v>-65.094459999999998</v>
      </c>
      <c r="S57" s="402">
        <v>87.4</v>
      </c>
      <c r="T57" s="402">
        <v>63.2577</v>
      </c>
      <c r="U57" s="402">
        <v>78.816289999999995</v>
      </c>
      <c r="V57" s="402">
        <v>8.5837100000000106</v>
      </c>
      <c r="W57" s="402">
        <v>71</v>
      </c>
      <c r="X57" s="402">
        <v>60.848149999999997</v>
      </c>
      <c r="Y57" s="402">
        <v>68.749589999999998</v>
      </c>
      <c r="Z57" s="402">
        <v>2.2504100000000022</v>
      </c>
      <c r="AA57" s="402">
        <v>63.4</v>
      </c>
      <c r="AB57" s="402">
        <v>62.332230000000003</v>
      </c>
      <c r="AC57" s="402">
        <v>67.593350000000001</v>
      </c>
      <c r="AD57" s="402">
        <v>-4.1933500000000024</v>
      </c>
      <c r="AE57" s="402">
        <v>25.4</v>
      </c>
      <c r="AF57" s="402">
        <v>25.353919999999999</v>
      </c>
      <c r="AG57" s="402">
        <v>28.646249999999998</v>
      </c>
      <c r="AH57" s="402">
        <v>-3.2462499999999999</v>
      </c>
      <c r="AI57" s="402">
        <v>0.3</v>
      </c>
      <c r="AJ57" s="402">
        <v>0.6</v>
      </c>
      <c r="AK57" s="402">
        <v>0.6</v>
      </c>
      <c r="AL57" s="402">
        <v>-0.3</v>
      </c>
      <c r="AM57" s="402"/>
      <c r="AN57" s="402"/>
      <c r="AO57" s="402"/>
      <c r="AP57" s="402">
        <v>0</v>
      </c>
      <c r="AQ57" s="402"/>
      <c r="AR57" s="402"/>
      <c r="AS57" s="402">
        <v>0</v>
      </c>
      <c r="AT57" s="402">
        <v>0</v>
      </c>
      <c r="AU57" s="402"/>
      <c r="AV57" s="402"/>
      <c r="AW57" s="402"/>
      <c r="AX57" s="402">
        <v>0</v>
      </c>
      <c r="AY57" s="402"/>
      <c r="AZ57" s="402"/>
      <c r="BA57" s="402"/>
      <c r="BB57" s="402">
        <v>0</v>
      </c>
      <c r="BC57" s="402">
        <v>144.30000000000001</v>
      </c>
      <c r="BD57" s="402">
        <v>149.11167</v>
      </c>
      <c r="BE57" s="402">
        <v>158.72166999999999</v>
      </c>
      <c r="BF57" s="402">
        <v>-14.421669999999978</v>
      </c>
      <c r="BG57" s="402">
        <v>146.5</v>
      </c>
      <c r="BH57" s="402">
        <v>149.11167</v>
      </c>
      <c r="BI57" s="402">
        <v>158.72166999999999</v>
      </c>
      <c r="BJ57" s="402">
        <v>-12.221669999999989</v>
      </c>
      <c r="BK57" s="402">
        <v>148</v>
      </c>
      <c r="BL57" s="402">
        <v>149.11167</v>
      </c>
      <c r="BM57" s="402">
        <v>158.72166999999999</v>
      </c>
      <c r="BN57" s="402">
        <v>-10.721669999999989</v>
      </c>
      <c r="BO57" s="402">
        <v>0</v>
      </c>
      <c r="BP57" s="402">
        <v>0</v>
      </c>
      <c r="BQ57" s="402">
        <v>0</v>
      </c>
      <c r="BR57" s="402">
        <v>0</v>
      </c>
      <c r="BS57" s="402">
        <v>0</v>
      </c>
      <c r="BT57" s="402">
        <v>0</v>
      </c>
      <c r="BU57" s="402">
        <v>0</v>
      </c>
      <c r="BV57" s="402">
        <v>0</v>
      </c>
      <c r="BW57" s="402">
        <v>28.6</v>
      </c>
      <c r="BX57" s="402">
        <v>44.6</v>
      </c>
      <c r="BY57" s="402">
        <v>38</v>
      </c>
      <c r="BZ57" s="402">
        <v>-9.3999999999999986</v>
      </c>
      <c r="CA57" s="402">
        <v>72.900000000000006</v>
      </c>
      <c r="CB57" s="402">
        <v>73.019549999999995</v>
      </c>
      <c r="CC57" s="402">
        <v>73.019549999999995</v>
      </c>
      <c r="CD57" s="402">
        <v>-0.11954999999998961</v>
      </c>
      <c r="CE57" s="402">
        <v>27.1</v>
      </c>
      <c r="CF57" s="402">
        <v>16.95936</v>
      </c>
      <c r="CG57" s="402">
        <v>16.95936</v>
      </c>
      <c r="CH57" s="402">
        <v>10.140640000000001</v>
      </c>
      <c r="CI57" s="402">
        <v>20.437999999999999</v>
      </c>
      <c r="CJ57" s="402">
        <v>85</v>
      </c>
      <c r="CK57" s="402">
        <v>65.375</v>
      </c>
      <c r="CL57" s="402">
        <v>-44.936999999999998</v>
      </c>
      <c r="CM57" s="402">
        <v>105.367</v>
      </c>
      <c r="CN57" s="402">
        <v>98</v>
      </c>
      <c r="CO57" s="402">
        <v>98</v>
      </c>
      <c r="CP57" s="402">
        <v>7.3670000000000044</v>
      </c>
      <c r="CQ57" s="402">
        <v>13.432</v>
      </c>
      <c r="CR57" s="402">
        <v>36.466239999999999</v>
      </c>
      <c r="CS57" s="402">
        <v>26.221789999999999</v>
      </c>
      <c r="CT57" s="402">
        <v>-12.789789999999998</v>
      </c>
      <c r="CU57" s="402">
        <v>8</v>
      </c>
      <c r="CV57" s="402">
        <v>3.8533499999999998</v>
      </c>
      <c r="CW57" s="402">
        <v>3.8533499999999998</v>
      </c>
      <c r="CX57" s="402">
        <v>4.1466500000000002</v>
      </c>
      <c r="CY57" s="402"/>
      <c r="CZ57" s="402">
        <v>4.1034499999999996</v>
      </c>
      <c r="DA57" s="402">
        <v>4.1034499999999996</v>
      </c>
      <c r="DB57" s="402">
        <v>-4.1034499999999996</v>
      </c>
      <c r="DC57" s="402">
        <v>42.71</v>
      </c>
      <c r="DD57" s="402">
        <v>43.80059</v>
      </c>
      <c r="DE57" s="402">
        <v>43.80059</v>
      </c>
      <c r="DF57" s="402">
        <v>-1.0905899999999988</v>
      </c>
      <c r="DG57" s="402">
        <v>3.2530000000000001</v>
      </c>
      <c r="DH57" s="402">
        <v>3.2822300000000002</v>
      </c>
      <c r="DI57" s="402">
        <v>3.2822300000000002</v>
      </c>
      <c r="DJ57" s="402">
        <v>-2.9230000000000089E-2</v>
      </c>
      <c r="DK57" s="402">
        <v>3.7509999999999999</v>
      </c>
      <c r="DL57" s="402">
        <v>3.0992700000000002</v>
      </c>
      <c r="DM57" s="402">
        <v>3.0992700000000002</v>
      </c>
      <c r="DN57" s="402">
        <v>0.6517299999999997</v>
      </c>
      <c r="DO57" s="402"/>
      <c r="DP57" s="402"/>
      <c r="DQ57" s="402"/>
      <c r="DR57" s="402">
        <v>0</v>
      </c>
      <c r="DS57" s="402"/>
      <c r="DT57" s="402"/>
      <c r="DU57" s="402"/>
      <c r="DV57" s="402">
        <v>0</v>
      </c>
      <c r="DW57" s="402"/>
      <c r="DX57" s="402"/>
      <c r="DY57" s="402"/>
      <c r="DZ57" s="402">
        <v>0</v>
      </c>
      <c r="EA57" s="402"/>
      <c r="EB57" s="402"/>
      <c r="EC57" s="402"/>
      <c r="ED57" s="402">
        <v>0</v>
      </c>
      <c r="EE57" s="402"/>
      <c r="EF57" s="402"/>
      <c r="EG57" s="402"/>
      <c r="EH57" s="402">
        <v>0</v>
      </c>
      <c r="EI57" s="402"/>
      <c r="EJ57" s="402"/>
      <c r="EK57" s="402"/>
      <c r="EL57" s="402">
        <v>0</v>
      </c>
      <c r="EM57" s="402">
        <v>85.7</v>
      </c>
      <c r="EN57" s="402">
        <v>85</v>
      </c>
      <c r="EO57" s="402">
        <v>85</v>
      </c>
      <c r="EP57" s="402">
        <v>0.70000000000000284</v>
      </c>
      <c r="EQ57" s="402"/>
      <c r="ER57" s="402"/>
      <c r="ES57" s="402"/>
      <c r="ET57" s="402">
        <v>0</v>
      </c>
      <c r="EU57" s="402">
        <v>89.8</v>
      </c>
      <c r="EV57" s="402">
        <v>61.371879999999997</v>
      </c>
      <c r="EW57" s="402">
        <v>49.786799999999999</v>
      </c>
      <c r="EX57" s="402">
        <v>40.013199999999998</v>
      </c>
      <c r="EY57" s="402">
        <v>165.9</v>
      </c>
      <c r="EZ57" s="402">
        <v>170.10801000000001</v>
      </c>
      <c r="FA57" s="402">
        <v>171.89842999999999</v>
      </c>
      <c r="FB57" s="402">
        <v>-5.9984299999999848</v>
      </c>
      <c r="FC57" s="402">
        <v>10</v>
      </c>
      <c r="FD57" s="402">
        <v>8</v>
      </c>
      <c r="FE57" s="402">
        <v>8</v>
      </c>
      <c r="FF57" s="402">
        <v>2</v>
      </c>
      <c r="FG57" s="402">
        <v>5.4</v>
      </c>
      <c r="FH57" s="402">
        <v>4.5915100000000004</v>
      </c>
      <c r="FI57" s="402">
        <v>3.8377599999999998</v>
      </c>
      <c r="FJ57" s="402">
        <v>1.5622400000000005</v>
      </c>
      <c r="FK57" s="402"/>
      <c r="FL57" s="402"/>
      <c r="FM57" s="402">
        <v>88.088409999999996</v>
      </c>
      <c r="FN57" s="402">
        <v>-88.088409999999996</v>
      </c>
      <c r="FO57" s="402">
        <v>0</v>
      </c>
      <c r="FP57" s="402">
        <v>0</v>
      </c>
      <c r="FQ57" s="402">
        <v>0</v>
      </c>
      <c r="FR57" s="402">
        <v>0</v>
      </c>
      <c r="FS57" s="402">
        <v>105.1</v>
      </c>
      <c r="FT57" s="402">
        <v>110.41591</v>
      </c>
      <c r="FU57" s="402">
        <v>110.41591</v>
      </c>
      <c r="FV57" s="402">
        <v>-5.3159100000000024</v>
      </c>
      <c r="FW57" s="402">
        <v>7.4</v>
      </c>
      <c r="FX57" s="402">
        <v>3.8466300000000002</v>
      </c>
      <c r="FY57" s="402">
        <v>3.8466300000000002</v>
      </c>
      <c r="FZ57" s="402">
        <v>3.5533700000000001</v>
      </c>
      <c r="GA57" s="402"/>
      <c r="GB57" s="402"/>
      <c r="GC57" s="402"/>
      <c r="GD57" s="402">
        <v>0</v>
      </c>
      <c r="GE57" s="402">
        <v>0</v>
      </c>
      <c r="GF57" s="402">
        <v>0</v>
      </c>
      <c r="GG57" s="402">
        <v>21.477250000000002</v>
      </c>
      <c r="GH57" s="402">
        <v>-21.477250000000002</v>
      </c>
      <c r="GI57" s="402">
        <v>100.5</v>
      </c>
      <c r="GJ57" s="402">
        <v>95</v>
      </c>
      <c r="GK57" s="402">
        <v>126.22494</v>
      </c>
      <c r="GL57" s="402">
        <v>-25.724940000000004</v>
      </c>
      <c r="GM57" s="402"/>
      <c r="GN57" s="402"/>
      <c r="GO57" s="402"/>
      <c r="GP57" s="402">
        <v>0</v>
      </c>
      <c r="GQ57" s="402"/>
      <c r="GR57" s="402"/>
      <c r="GS57" s="402"/>
      <c r="GT57" s="402">
        <v>0</v>
      </c>
      <c r="GU57" s="402"/>
      <c r="GV57" s="402"/>
      <c r="GW57" s="402"/>
      <c r="GX57" s="402">
        <v>0</v>
      </c>
      <c r="GY57" s="402"/>
      <c r="GZ57" s="402"/>
      <c r="HA57" s="402"/>
      <c r="HB57" s="402">
        <v>0</v>
      </c>
      <c r="HC57" s="402"/>
      <c r="HD57" s="402"/>
      <c r="HE57" s="402"/>
      <c r="HF57" s="402">
        <v>0</v>
      </c>
      <c r="HG57" s="402">
        <v>171.5</v>
      </c>
      <c r="HH57" s="402">
        <v>178.51884999999999</v>
      </c>
      <c r="HI57" s="402">
        <v>178.51884999999999</v>
      </c>
      <c r="HJ57" s="402">
        <v>-7.0188499999999863</v>
      </c>
      <c r="HK57" s="402">
        <v>170.3</v>
      </c>
      <c r="HL57" s="402">
        <v>178.51884999999999</v>
      </c>
      <c r="HM57" s="402">
        <v>178.51884999999999</v>
      </c>
      <c r="HN57" s="402">
        <v>-8.2188499999999749</v>
      </c>
      <c r="HO57" s="402">
        <v>189.8</v>
      </c>
      <c r="HP57" s="402">
        <v>178.51884999999999</v>
      </c>
      <c r="HQ57" s="402">
        <v>178.51884999999999</v>
      </c>
      <c r="HR57" s="402">
        <v>11.281150000000025</v>
      </c>
      <c r="HS57" s="402"/>
      <c r="HT57" s="402"/>
      <c r="HU57" s="402"/>
      <c r="HV57" s="402">
        <v>0</v>
      </c>
      <c r="HW57" s="402"/>
      <c r="HX57" s="402"/>
      <c r="HY57" s="402"/>
      <c r="HZ57" s="402">
        <v>0</v>
      </c>
      <c r="IA57" s="402"/>
      <c r="IB57" s="402"/>
      <c r="IC57" s="402"/>
      <c r="ID57" s="402">
        <v>0</v>
      </c>
      <c r="IE57" s="402">
        <v>269.7</v>
      </c>
      <c r="IF57" s="402">
        <v>267.77828</v>
      </c>
      <c r="IG57" s="402">
        <v>267.77828</v>
      </c>
      <c r="IH57" s="402">
        <v>1.9217199999999934</v>
      </c>
      <c r="II57" s="402">
        <v>74.3</v>
      </c>
      <c r="IJ57" s="402">
        <v>69.971130000000002</v>
      </c>
      <c r="IK57" s="402">
        <v>69.971130000000002</v>
      </c>
      <c r="IL57" s="402">
        <v>4.3288699999999949</v>
      </c>
      <c r="IM57" s="402">
        <v>35.799999999999997</v>
      </c>
      <c r="IN57" s="402">
        <v>34.985570000000003</v>
      </c>
      <c r="IO57" s="402">
        <v>34.985570000000003</v>
      </c>
      <c r="IP57" s="402">
        <v>0.81442999999999444</v>
      </c>
      <c r="IQ57" s="402">
        <v>0</v>
      </c>
      <c r="IR57" s="402">
        <v>0</v>
      </c>
      <c r="IS57" s="402">
        <v>0</v>
      </c>
      <c r="IT57" s="402">
        <v>0</v>
      </c>
      <c r="IU57" s="402">
        <v>44.3</v>
      </c>
      <c r="IV57" s="402">
        <v>57.29</v>
      </c>
      <c r="IW57" s="402">
        <v>57.29</v>
      </c>
      <c r="IX57" s="402">
        <v>-12.990000000000002</v>
      </c>
      <c r="IY57" s="402">
        <v>54.8</v>
      </c>
      <c r="IZ57" s="402">
        <v>55.6</v>
      </c>
      <c r="JA57" s="402">
        <v>55.6</v>
      </c>
      <c r="JB57" s="402">
        <v>-0.80000000000000426</v>
      </c>
      <c r="JC57" s="402">
        <v>8.6999999999999993</v>
      </c>
      <c r="JD57" s="402">
        <v>8.6199999999999992</v>
      </c>
      <c r="JE57" s="402">
        <v>8.6199999999999992</v>
      </c>
      <c r="JF57" s="402">
        <v>8.0000000000000071E-2</v>
      </c>
      <c r="JG57" s="402">
        <v>3.9</v>
      </c>
      <c r="JH57" s="402">
        <v>1.98</v>
      </c>
      <c r="JI57" s="402">
        <v>1.98</v>
      </c>
      <c r="JJ57" s="402">
        <v>1.92</v>
      </c>
      <c r="JK57" s="402">
        <v>6.8</v>
      </c>
      <c r="JL57" s="402">
        <v>6.8787000000000003</v>
      </c>
      <c r="JM57" s="402">
        <v>6.8787000000000003</v>
      </c>
      <c r="JN57" s="402">
        <v>-7.8700000000000436E-2</v>
      </c>
      <c r="JO57" s="402">
        <v>10.7</v>
      </c>
      <c r="JP57" s="402">
        <v>15.021509999999999</v>
      </c>
      <c r="JQ57" s="402">
        <v>15.021509999999999</v>
      </c>
      <c r="JR57" s="402">
        <v>-4.32151</v>
      </c>
      <c r="JS57" s="402">
        <v>46.6</v>
      </c>
      <c r="JT57" s="402">
        <v>95.81174</v>
      </c>
      <c r="JU57" s="402">
        <v>92.445400000000006</v>
      </c>
      <c r="JV57" s="402">
        <v>-45.845400000000005</v>
      </c>
      <c r="JW57" s="402"/>
      <c r="JX57" s="402"/>
      <c r="JY57" s="402"/>
      <c r="JZ57" s="402">
        <v>0</v>
      </c>
      <c r="KA57" s="402"/>
      <c r="KB57" s="402"/>
      <c r="KC57" s="402"/>
      <c r="KD57" s="402">
        <v>0</v>
      </c>
      <c r="KE57" s="402"/>
      <c r="KF57" s="402"/>
      <c r="KG57" s="402"/>
      <c r="KH57" s="402">
        <v>0</v>
      </c>
      <c r="KI57" s="402"/>
      <c r="KJ57" s="402"/>
      <c r="KK57" s="402"/>
      <c r="KL57" s="402">
        <v>0</v>
      </c>
      <c r="KM57" s="402">
        <v>80</v>
      </c>
      <c r="KN57" s="402">
        <v>60.677140000000001</v>
      </c>
      <c r="KO57" s="402">
        <v>73.410089999999997</v>
      </c>
      <c r="KP57" s="402">
        <v>6.5899100000000033</v>
      </c>
      <c r="KQ57" s="402"/>
      <c r="KR57" s="402"/>
      <c r="KS57" s="402"/>
      <c r="KT57" s="402">
        <v>0</v>
      </c>
      <c r="KU57" s="402">
        <v>182.8</v>
      </c>
      <c r="KV57" s="402">
        <v>194.44479000000001</v>
      </c>
      <c r="KW57" s="402">
        <v>194.44479000000001</v>
      </c>
      <c r="KX57" s="402">
        <v>-11.64479</v>
      </c>
      <c r="KY57" s="402">
        <v>196.7</v>
      </c>
      <c r="KZ57" s="402">
        <v>194.44479000000001</v>
      </c>
      <c r="LA57" s="402">
        <v>194.44479000000001</v>
      </c>
      <c r="LB57" s="402">
        <v>2.2552099999999768</v>
      </c>
      <c r="LC57" s="402">
        <v>202.4</v>
      </c>
      <c r="LD57" s="402">
        <v>194.44479000000001</v>
      </c>
      <c r="LE57" s="402">
        <v>194.44479000000001</v>
      </c>
      <c r="LF57" s="402">
        <v>7.9552099999999939</v>
      </c>
      <c r="LG57" s="402">
        <v>293</v>
      </c>
      <c r="LH57" s="402">
        <v>291.66717999999997</v>
      </c>
      <c r="LI57" s="402">
        <v>291.66717999999997</v>
      </c>
      <c r="LJ57" s="402">
        <v>1.3328200000000265</v>
      </c>
      <c r="LK57" s="402">
        <v>207.6</v>
      </c>
      <c r="LL57" s="402">
        <v>209.70738</v>
      </c>
      <c r="LM57" s="402">
        <v>209.70738</v>
      </c>
      <c r="LN57" s="402">
        <v>-2.1073800000000062</v>
      </c>
      <c r="LO57" s="402">
        <v>107.2</v>
      </c>
      <c r="LP57" s="402">
        <v>104.85369</v>
      </c>
      <c r="LQ57" s="402">
        <v>104.85369</v>
      </c>
      <c r="LR57" s="402">
        <v>2.3463100000000026</v>
      </c>
      <c r="LS57" s="402">
        <v>253.3</v>
      </c>
      <c r="LT57" s="402">
        <v>216.26776000000001</v>
      </c>
      <c r="LU57" s="402">
        <v>328.27726999999999</v>
      </c>
      <c r="LV57" s="402">
        <v>-74.977269999999976</v>
      </c>
      <c r="LW57" s="402">
        <v>3.4</v>
      </c>
      <c r="LX57" s="402">
        <v>3.2402199999999999</v>
      </c>
      <c r="LY57" s="402">
        <v>3.2402199999999999</v>
      </c>
      <c r="LZ57" s="402">
        <v>0.15978000000000003</v>
      </c>
      <c r="MA57" s="402">
        <v>183.6</v>
      </c>
      <c r="MB57" s="402">
        <v>170</v>
      </c>
      <c r="MC57" s="402">
        <v>185.73103</v>
      </c>
      <c r="MD57" s="402">
        <v>-2.1310300000000097</v>
      </c>
      <c r="ME57" s="402">
        <v>183.7</v>
      </c>
      <c r="MF57" s="402">
        <v>170</v>
      </c>
      <c r="MG57" s="402">
        <v>185.73103</v>
      </c>
      <c r="MH57" s="402">
        <v>-2.0310300000000154</v>
      </c>
      <c r="MI57" s="402">
        <v>185.3</v>
      </c>
      <c r="MJ57" s="402">
        <v>217.19309000000001</v>
      </c>
      <c r="MK57" s="402">
        <v>185.73103</v>
      </c>
      <c r="ML57" s="402">
        <v>-0.4310299999999927</v>
      </c>
      <c r="MM57" s="402">
        <v>136.5</v>
      </c>
      <c r="MN57" s="402">
        <v>187.39834999999999</v>
      </c>
      <c r="MO57" s="402">
        <v>189.51328000000001</v>
      </c>
      <c r="MP57" s="402">
        <v>-53.013280000000009</v>
      </c>
      <c r="MQ57" s="402">
        <v>81.3</v>
      </c>
      <c r="MR57" s="402">
        <v>93.699179999999998</v>
      </c>
      <c r="MS57" s="402">
        <v>94.756640000000004</v>
      </c>
      <c r="MT57" s="402">
        <v>-13.456640000000007</v>
      </c>
      <c r="MU57" s="402"/>
      <c r="MV57" s="402"/>
      <c r="MW57" s="402"/>
      <c r="MX57" s="402">
        <v>0</v>
      </c>
      <c r="MY57" s="402"/>
      <c r="MZ57" s="402"/>
      <c r="NA57" s="402"/>
      <c r="NB57" s="402">
        <v>0</v>
      </c>
      <c r="NC57" s="402"/>
      <c r="ND57" s="402"/>
      <c r="NE57" s="402"/>
      <c r="NF57" s="402">
        <v>0</v>
      </c>
      <c r="NG57" s="402"/>
      <c r="NH57" s="402"/>
      <c r="NI57" s="402"/>
      <c r="NJ57" s="402">
        <v>0</v>
      </c>
      <c r="NK57" s="402"/>
      <c r="NL57" s="402"/>
      <c r="NM57" s="402"/>
      <c r="NN57" s="402">
        <v>0</v>
      </c>
      <c r="NO57" s="402"/>
      <c r="NP57" s="402"/>
      <c r="NQ57" s="402"/>
      <c r="NR57" s="402">
        <v>0</v>
      </c>
      <c r="NS57" s="402"/>
      <c r="NT57" s="402"/>
      <c r="NU57" s="402"/>
      <c r="NV57" s="402">
        <v>0</v>
      </c>
      <c r="NW57" s="402">
        <v>86.5</v>
      </c>
      <c r="NX57" s="402">
        <v>0</v>
      </c>
      <c r="NY57" s="402">
        <v>20.470829999999999</v>
      </c>
      <c r="NZ57" s="402">
        <v>66.029169999999993</v>
      </c>
      <c r="OA57" s="402">
        <v>40</v>
      </c>
      <c r="OB57" s="402">
        <v>16.261299999999999</v>
      </c>
      <c r="OC57" s="402">
        <v>42.167999999999999</v>
      </c>
      <c r="OD57" s="402">
        <v>-2.1679999999999993</v>
      </c>
      <c r="OE57" s="402">
        <v>17.8</v>
      </c>
      <c r="OF57" s="402">
        <v>15.56043</v>
      </c>
      <c r="OG57" s="402">
        <v>15.91408</v>
      </c>
      <c r="OH57" s="402">
        <v>1.8859200000000005</v>
      </c>
      <c r="OI57" s="402">
        <v>55.4</v>
      </c>
      <c r="OJ57" s="402">
        <v>60.427019999999999</v>
      </c>
      <c r="OK57" s="402">
        <v>60.427019999999999</v>
      </c>
      <c r="OL57" s="402">
        <v>-5.0270200000000003</v>
      </c>
      <c r="OM57" s="402">
        <v>6.5</v>
      </c>
      <c r="ON57" s="402">
        <v>6.39</v>
      </c>
      <c r="OO57" s="402">
        <v>6.39</v>
      </c>
      <c r="OP57" s="402">
        <v>0.11000000000000032</v>
      </c>
      <c r="OQ57" s="402">
        <v>294.7</v>
      </c>
      <c r="OR57" s="402">
        <v>322.80693000000002</v>
      </c>
      <c r="OS57" s="402"/>
      <c r="OT57" s="402">
        <v>294.7</v>
      </c>
      <c r="OU57" s="402"/>
      <c r="OV57" s="402"/>
      <c r="OW57" s="402"/>
      <c r="OX57" s="402">
        <v>0</v>
      </c>
      <c r="OY57" s="402"/>
      <c r="OZ57" s="402"/>
      <c r="PA57" s="402"/>
      <c r="PB57" s="402">
        <v>0</v>
      </c>
      <c r="PC57" s="402">
        <v>29.3</v>
      </c>
      <c r="PD57" s="402">
        <v>30</v>
      </c>
      <c r="PE57" s="402">
        <v>30</v>
      </c>
      <c r="PF57" s="402">
        <v>-0.69999999999999929</v>
      </c>
      <c r="PG57" s="402"/>
      <c r="PH57" s="402"/>
      <c r="PI57" s="402"/>
      <c r="PJ57" s="402">
        <v>0</v>
      </c>
      <c r="PK57" s="402">
        <v>7</v>
      </c>
      <c r="PL57" s="402">
        <v>13</v>
      </c>
      <c r="PM57" s="402">
        <v>13</v>
      </c>
      <c r="PN57" s="402">
        <v>-6</v>
      </c>
      <c r="PO57" s="402">
        <v>12.6</v>
      </c>
      <c r="PP57" s="402">
        <v>15</v>
      </c>
      <c r="PQ57" s="402">
        <v>15</v>
      </c>
      <c r="PR57" s="402">
        <v>-2.4000000000000004</v>
      </c>
      <c r="PS57" s="402">
        <v>3.2</v>
      </c>
      <c r="PT57" s="402">
        <v>2.7989999999999999</v>
      </c>
      <c r="PU57" s="402">
        <v>2.7989999999999999</v>
      </c>
      <c r="PV57" s="402">
        <v>0.40100000000000025</v>
      </c>
      <c r="PW57" s="402">
        <v>1.6</v>
      </c>
      <c r="PX57" s="402">
        <v>1.4</v>
      </c>
      <c r="PY57" s="402">
        <v>1.4</v>
      </c>
      <c r="PZ57" s="402">
        <v>0.20000000000000018</v>
      </c>
      <c r="QA57" s="402">
        <v>1.2</v>
      </c>
      <c r="QB57" s="402">
        <v>1.2</v>
      </c>
      <c r="QC57" s="402">
        <v>1.2</v>
      </c>
      <c r="QD57" s="402">
        <v>0</v>
      </c>
      <c r="QE57" s="402">
        <v>2.1</v>
      </c>
      <c r="QF57" s="402">
        <v>2.2000000000000002</v>
      </c>
      <c r="QG57" s="402">
        <v>2.2000000000000002</v>
      </c>
      <c r="QH57" s="402">
        <v>-0.10000000000000009</v>
      </c>
      <c r="QI57" s="402">
        <v>6.8</v>
      </c>
      <c r="QJ57" s="402">
        <v>7.2</v>
      </c>
      <c r="QK57" s="402">
        <v>7.2</v>
      </c>
      <c r="QL57" s="402">
        <v>-0.40000000000000036</v>
      </c>
      <c r="QM57" s="402">
        <v>12.2</v>
      </c>
      <c r="QN57" s="402">
        <v>11.143700000000001</v>
      </c>
      <c r="QO57" s="402">
        <v>11.143700000000001</v>
      </c>
      <c r="QP57" s="402">
        <v>1.0562999999999985</v>
      </c>
      <c r="QQ57" s="402">
        <v>7</v>
      </c>
      <c r="QR57" s="402">
        <v>8</v>
      </c>
      <c r="QS57" s="402">
        <v>8</v>
      </c>
      <c r="QT57" s="402">
        <v>-1</v>
      </c>
      <c r="QU57" s="402">
        <v>9.4</v>
      </c>
      <c r="QV57" s="402">
        <v>10.752689999999999</v>
      </c>
      <c r="QW57" s="402">
        <v>10.752689999999999</v>
      </c>
      <c r="QX57" s="402">
        <v>-1.3526899999999991</v>
      </c>
      <c r="QY57" s="402">
        <v>6</v>
      </c>
      <c r="QZ57" s="402">
        <v>6.4</v>
      </c>
      <c r="RA57" s="402">
        <v>6.4</v>
      </c>
      <c r="RB57" s="402">
        <v>-0.40000000000000036</v>
      </c>
      <c r="RC57" s="402">
        <v>18.100000000000001</v>
      </c>
      <c r="RD57" s="402">
        <v>16.617789999999999</v>
      </c>
      <c r="RE57" s="402">
        <v>16.617789999999999</v>
      </c>
      <c r="RF57" s="402">
        <v>1.482210000000002</v>
      </c>
      <c r="RG57" s="402">
        <v>3.6</v>
      </c>
      <c r="RH57" s="402">
        <v>3.6</v>
      </c>
      <c r="RI57" s="402">
        <v>3.6</v>
      </c>
      <c r="RJ57" s="402">
        <v>0</v>
      </c>
      <c r="RK57" s="402">
        <v>5.8</v>
      </c>
      <c r="RL57" s="402">
        <v>6</v>
      </c>
      <c r="RM57" s="402">
        <v>6</v>
      </c>
      <c r="RN57" s="402">
        <v>-0.20000000000000018</v>
      </c>
      <c r="RO57" s="402">
        <v>3.2</v>
      </c>
      <c r="RP57" s="402">
        <v>3.3</v>
      </c>
      <c r="RQ57" s="402">
        <v>3.3</v>
      </c>
      <c r="RR57" s="402">
        <v>-9.9999999999999645E-2</v>
      </c>
      <c r="RS57" s="402">
        <v>0.6</v>
      </c>
      <c r="RT57" s="402">
        <v>1.5</v>
      </c>
      <c r="RU57" s="402">
        <v>1.5</v>
      </c>
      <c r="RV57" s="402">
        <v>-0.9</v>
      </c>
      <c r="RW57" s="402">
        <v>5.5</v>
      </c>
      <c r="RX57" s="402">
        <v>5.6</v>
      </c>
      <c r="RY57" s="402">
        <v>5.6</v>
      </c>
      <c r="RZ57" s="402">
        <v>-9.9999999999999645E-2</v>
      </c>
      <c r="SA57" s="402">
        <v>3.4</v>
      </c>
      <c r="SB57" s="402">
        <v>5</v>
      </c>
      <c r="SC57" s="402">
        <v>5</v>
      </c>
      <c r="SD57" s="402">
        <v>-1.6</v>
      </c>
      <c r="SE57" s="402">
        <v>4.5999999999999996</v>
      </c>
      <c r="SF57" s="402">
        <v>5.5</v>
      </c>
      <c r="SG57" s="402">
        <v>5.5</v>
      </c>
      <c r="SH57" s="402">
        <v>-0.90000000000000036</v>
      </c>
      <c r="SI57" s="402">
        <v>4.8</v>
      </c>
      <c r="SJ57" s="402">
        <v>5.7</v>
      </c>
      <c r="SK57" s="402">
        <v>5.7</v>
      </c>
      <c r="SL57" s="402">
        <v>-0.90000000000000036</v>
      </c>
      <c r="SM57" s="402">
        <v>3.6</v>
      </c>
      <c r="SN57" s="402">
        <v>3.5</v>
      </c>
      <c r="SO57" s="402">
        <v>3.5</v>
      </c>
      <c r="SP57" s="402">
        <v>0.10000000000000009</v>
      </c>
      <c r="SQ57" s="402">
        <v>2.4</v>
      </c>
      <c r="SR57" s="402">
        <v>2.5</v>
      </c>
      <c r="SS57" s="402">
        <v>2.5</v>
      </c>
      <c r="ST57" s="402">
        <v>-0.10000000000000009</v>
      </c>
      <c r="SU57" s="402">
        <v>8.3000000000000007</v>
      </c>
      <c r="SV57" s="402">
        <v>10</v>
      </c>
      <c r="SW57" s="402">
        <v>10</v>
      </c>
      <c r="SX57" s="402">
        <v>-1.6999999999999993</v>
      </c>
      <c r="SY57" s="402">
        <v>19.600000000000001</v>
      </c>
      <c r="SZ57" s="402">
        <v>12.218959999999999</v>
      </c>
      <c r="TA57" s="402">
        <v>12.218959999999999</v>
      </c>
      <c r="TB57" s="402">
        <v>7.3810400000000023</v>
      </c>
      <c r="TC57" s="402">
        <v>16.899999999999999</v>
      </c>
      <c r="TD57" s="402">
        <v>16.813289999999999</v>
      </c>
      <c r="TE57" s="402">
        <v>16.813289999999999</v>
      </c>
      <c r="TF57" s="402">
        <v>8.6710000000000065E-2</v>
      </c>
      <c r="TG57" s="402">
        <v>20.5</v>
      </c>
      <c r="TH57" s="402">
        <v>19.550339999999998</v>
      </c>
      <c r="TI57" s="402">
        <v>19.550339999999998</v>
      </c>
      <c r="TJ57" s="402">
        <v>0.9496600000000015</v>
      </c>
      <c r="TK57" s="402">
        <v>41.7</v>
      </c>
      <c r="TL57" s="402">
        <v>37.57996</v>
      </c>
      <c r="TM57" s="402">
        <v>37.57996</v>
      </c>
      <c r="TN57" s="402">
        <v>4.120040000000003</v>
      </c>
      <c r="TO57" s="402">
        <v>17</v>
      </c>
      <c r="TP57" s="402">
        <v>3.7871000000000001</v>
      </c>
      <c r="TQ57" s="402">
        <v>9.8205299999999998</v>
      </c>
      <c r="TR57" s="402">
        <v>7.1794700000000002</v>
      </c>
      <c r="TS57" s="402">
        <v>6.5</v>
      </c>
      <c r="TT57" s="402">
        <v>8.33</v>
      </c>
      <c r="TU57" s="402">
        <v>8.33</v>
      </c>
      <c r="TV57" s="402">
        <v>-1.83</v>
      </c>
      <c r="TW57" s="402">
        <v>9.1999999999999993</v>
      </c>
      <c r="TX57" s="402">
        <v>9.6</v>
      </c>
      <c r="TY57" s="402">
        <v>9.6</v>
      </c>
      <c r="TZ57" s="402">
        <v>-0.40000000000000036</v>
      </c>
      <c r="UA57" s="402">
        <v>13.8</v>
      </c>
      <c r="UB57" s="402">
        <v>10.752689999999999</v>
      </c>
      <c r="UC57" s="402">
        <v>10.752689999999999</v>
      </c>
      <c r="UD57" s="402">
        <v>3.0473100000000013</v>
      </c>
      <c r="UE57" s="402">
        <v>21</v>
      </c>
      <c r="UF57" s="402">
        <v>15.640269999999999</v>
      </c>
      <c r="UG57" s="402">
        <v>15.640269999999999</v>
      </c>
      <c r="UH57" s="402">
        <v>5.3597300000000008</v>
      </c>
      <c r="UI57" s="402">
        <v>7.4</v>
      </c>
      <c r="UJ57" s="402">
        <v>7</v>
      </c>
      <c r="UK57" s="402">
        <v>7</v>
      </c>
      <c r="UL57" s="402">
        <v>0.40000000000000036</v>
      </c>
      <c r="UM57" s="402">
        <v>8.8000000000000007</v>
      </c>
      <c r="UN57" s="402">
        <v>9</v>
      </c>
      <c r="UO57" s="402">
        <v>9</v>
      </c>
      <c r="UP57" s="402">
        <v>-0.19999999999999929</v>
      </c>
      <c r="UQ57" s="402">
        <v>0.5</v>
      </c>
      <c r="UR57" s="402">
        <v>0.54</v>
      </c>
      <c r="US57" s="402">
        <v>0.54</v>
      </c>
      <c r="UT57" s="402">
        <v>-4.0000000000000036E-2</v>
      </c>
      <c r="UU57" s="402">
        <v>0.8</v>
      </c>
      <c r="UV57" s="402">
        <v>1.05</v>
      </c>
      <c r="UW57" s="402">
        <v>1.05</v>
      </c>
      <c r="UX57" s="402">
        <v>-0.25</v>
      </c>
      <c r="UY57" s="402">
        <v>0</v>
      </c>
      <c r="UZ57" s="402">
        <v>0</v>
      </c>
      <c r="VA57" s="402">
        <v>0</v>
      </c>
      <c r="VB57" s="402">
        <v>0</v>
      </c>
      <c r="VC57" s="402">
        <v>0</v>
      </c>
      <c r="VD57" s="402">
        <v>0</v>
      </c>
      <c r="VE57" s="402">
        <v>0</v>
      </c>
      <c r="VF57" s="402">
        <v>0</v>
      </c>
      <c r="VG57" s="402">
        <v>0</v>
      </c>
      <c r="VH57" s="402">
        <v>0</v>
      </c>
      <c r="VI57" s="402">
        <v>0</v>
      </c>
      <c r="VJ57" s="402">
        <v>0</v>
      </c>
      <c r="VK57" s="402">
        <v>0</v>
      </c>
      <c r="VL57" s="402">
        <v>0</v>
      </c>
      <c r="VM57" s="402">
        <v>0</v>
      </c>
      <c r="VN57" s="402">
        <v>0</v>
      </c>
      <c r="VO57" s="402">
        <v>0</v>
      </c>
      <c r="VP57" s="402">
        <v>0</v>
      </c>
      <c r="VQ57" s="402">
        <v>0</v>
      </c>
      <c r="VR57" s="402">
        <v>0</v>
      </c>
      <c r="VS57" s="402">
        <v>0</v>
      </c>
      <c r="VT57" s="402">
        <v>0</v>
      </c>
      <c r="VU57" s="402">
        <v>0</v>
      </c>
      <c r="VV57" s="402">
        <v>0</v>
      </c>
      <c r="VW57" s="402">
        <v>17.8</v>
      </c>
      <c r="VX57" s="402">
        <v>14.56</v>
      </c>
      <c r="VY57" s="402">
        <v>14.56</v>
      </c>
      <c r="VZ57" s="402">
        <v>3.24</v>
      </c>
      <c r="WA57" s="402">
        <v>48</v>
      </c>
      <c r="WB57" s="402">
        <v>48.7</v>
      </c>
      <c r="WC57" s="402">
        <v>42.545999999999999</v>
      </c>
      <c r="WD57" s="402">
        <v>5.4540000000000006</v>
      </c>
      <c r="WE57" s="402">
        <v>8.6</v>
      </c>
      <c r="WF57" s="402"/>
      <c r="WG57" s="402">
        <v>5.9459999999999997</v>
      </c>
      <c r="WH57" s="402">
        <v>2.6539999999999999</v>
      </c>
      <c r="WI57" s="402">
        <v>13.8</v>
      </c>
      <c r="WJ57" s="402"/>
      <c r="WK57" s="402">
        <v>9.1620000000000008</v>
      </c>
      <c r="WL57" s="402">
        <v>4.6379999999999999</v>
      </c>
      <c r="WM57" s="402">
        <v>16</v>
      </c>
      <c r="WN57" s="402">
        <v>20.864000000000001</v>
      </c>
      <c r="WO57" s="402">
        <v>20.864000000000001</v>
      </c>
      <c r="WP57" s="402">
        <v>-4.8640000000000008</v>
      </c>
      <c r="WQ57" s="402">
        <v>10.1</v>
      </c>
      <c r="WR57" s="402"/>
      <c r="WS57" s="402">
        <v>26.661999999999999</v>
      </c>
      <c r="WT57" s="402">
        <v>-16.561999999999998</v>
      </c>
      <c r="XB57" s="403">
        <v>0.95833333333333337</v>
      </c>
      <c r="XC57" s="402">
        <v>6810.5510000000004</v>
      </c>
      <c r="XD57" s="402">
        <v>6859.3455099999983</v>
      </c>
      <c r="XE57" s="402">
        <v>-48.794509999997899</v>
      </c>
      <c r="XF57" s="402">
        <v>6810.551000000004</v>
      </c>
      <c r="XG57" s="402">
        <v>6859.3455099999983</v>
      </c>
      <c r="XH57" s="402">
        <v>-48.794509999994261</v>
      </c>
      <c r="XI57" s="379">
        <f t="shared" si="0"/>
        <v>0.95833333333333337</v>
      </c>
    </row>
    <row r="58" spans="2:634" ht="15" customHeight="1" x14ac:dyDescent="0.2">
      <c r="B58" s="71">
        <v>0.97916666666666663</v>
      </c>
      <c r="C58" s="402">
        <v>596.9</v>
      </c>
      <c r="D58" s="402">
        <v>606.06573000000003</v>
      </c>
      <c r="E58" s="402">
        <v>581.66495999999995</v>
      </c>
      <c r="F58" s="402">
        <v>15.235040000000026</v>
      </c>
      <c r="G58" s="402">
        <v>203.3</v>
      </c>
      <c r="H58" s="402">
        <v>193.12809999999999</v>
      </c>
      <c r="I58" s="402">
        <v>185.35257999999999</v>
      </c>
      <c r="J58" s="402">
        <v>17.947420000000022</v>
      </c>
      <c r="K58" s="402"/>
      <c r="L58" s="402"/>
      <c r="M58" s="402"/>
      <c r="N58" s="402">
        <v>0</v>
      </c>
      <c r="O58" s="402">
        <v>67.3</v>
      </c>
      <c r="P58" s="402">
        <v>85.043989999999994</v>
      </c>
      <c r="Q58" s="402">
        <v>119.05268</v>
      </c>
      <c r="R58" s="402">
        <v>-51.752679999999998</v>
      </c>
      <c r="S58" s="402">
        <v>67</v>
      </c>
      <c r="T58" s="402">
        <v>71.468130000000002</v>
      </c>
      <c r="U58" s="402">
        <v>77.8536</v>
      </c>
      <c r="V58" s="402">
        <v>-10.8536</v>
      </c>
      <c r="W58" s="402">
        <v>70.900000000000006</v>
      </c>
      <c r="X58" s="402">
        <v>65.282650000000004</v>
      </c>
      <c r="Y58" s="402">
        <v>66.611999999999995</v>
      </c>
      <c r="Z58" s="402">
        <v>4.2880000000000109</v>
      </c>
      <c r="AA58" s="402">
        <v>62.6</v>
      </c>
      <c r="AB58" s="402">
        <v>66.874880000000005</v>
      </c>
      <c r="AC58" s="402">
        <v>67.593350000000001</v>
      </c>
      <c r="AD58" s="402">
        <v>-4.9933499999999995</v>
      </c>
      <c r="AE58" s="402">
        <v>25.2</v>
      </c>
      <c r="AF58" s="402">
        <v>27.20166</v>
      </c>
      <c r="AG58" s="402">
        <v>27.755569999999999</v>
      </c>
      <c r="AH58" s="402">
        <v>-2.5555699999999995</v>
      </c>
      <c r="AI58" s="402">
        <v>0.3</v>
      </c>
      <c r="AJ58" s="402">
        <v>0.6</v>
      </c>
      <c r="AK58" s="402">
        <v>0.6</v>
      </c>
      <c r="AL58" s="402">
        <v>-0.3</v>
      </c>
      <c r="AM58" s="402"/>
      <c r="AN58" s="402"/>
      <c r="AO58" s="402"/>
      <c r="AP58" s="402">
        <v>0</v>
      </c>
      <c r="AQ58" s="402"/>
      <c r="AR58" s="402"/>
      <c r="AS58" s="402">
        <v>0</v>
      </c>
      <c r="AT58" s="402">
        <v>0</v>
      </c>
      <c r="AU58" s="402"/>
      <c r="AV58" s="402"/>
      <c r="AW58" s="402"/>
      <c r="AX58" s="402">
        <v>0</v>
      </c>
      <c r="AY58" s="402"/>
      <c r="AZ58" s="402"/>
      <c r="BA58" s="402"/>
      <c r="BB58" s="402">
        <v>0</v>
      </c>
      <c r="BC58" s="402">
        <v>144.30000000000001</v>
      </c>
      <c r="BD58" s="402">
        <v>149.11167</v>
      </c>
      <c r="BE58" s="402">
        <v>158.72166999999999</v>
      </c>
      <c r="BF58" s="402">
        <v>-14.421669999999978</v>
      </c>
      <c r="BG58" s="402">
        <v>146.9</v>
      </c>
      <c r="BH58" s="402">
        <v>149.11167</v>
      </c>
      <c r="BI58" s="402">
        <v>158.72166999999999</v>
      </c>
      <c r="BJ58" s="402">
        <v>-11.821669999999983</v>
      </c>
      <c r="BK58" s="402">
        <v>148.1</v>
      </c>
      <c r="BL58" s="402">
        <v>149.11167</v>
      </c>
      <c r="BM58" s="402">
        <v>158.72166999999999</v>
      </c>
      <c r="BN58" s="402">
        <v>-10.621669999999995</v>
      </c>
      <c r="BO58" s="402">
        <v>0</v>
      </c>
      <c r="BP58" s="402">
        <v>0</v>
      </c>
      <c r="BQ58" s="402">
        <v>0</v>
      </c>
      <c r="BR58" s="402">
        <v>0</v>
      </c>
      <c r="BS58" s="402">
        <v>0</v>
      </c>
      <c r="BT58" s="402">
        <v>0</v>
      </c>
      <c r="BU58" s="402">
        <v>0</v>
      </c>
      <c r="BV58" s="402">
        <v>0</v>
      </c>
      <c r="BW58" s="402">
        <v>32</v>
      </c>
      <c r="BX58" s="402">
        <v>36</v>
      </c>
      <c r="BY58" s="402">
        <v>32</v>
      </c>
      <c r="BZ58" s="402">
        <v>0</v>
      </c>
      <c r="CA58" s="402">
        <v>72.7</v>
      </c>
      <c r="CB58" s="402">
        <v>73.019549999999995</v>
      </c>
      <c r="CC58" s="402">
        <v>73.019549999999995</v>
      </c>
      <c r="CD58" s="402">
        <v>-0.31954999999999245</v>
      </c>
      <c r="CE58" s="402">
        <v>24.3</v>
      </c>
      <c r="CF58" s="402">
        <v>16.95936</v>
      </c>
      <c r="CG58" s="402">
        <v>16.95936</v>
      </c>
      <c r="CH58" s="402">
        <v>7.3406400000000005</v>
      </c>
      <c r="CI58" s="402">
        <v>86.736999999999995</v>
      </c>
      <c r="CJ58" s="402">
        <v>87.870279999999994</v>
      </c>
      <c r="CK58" s="402">
        <v>65.375</v>
      </c>
      <c r="CL58" s="402">
        <v>21.361999999999995</v>
      </c>
      <c r="CM58" s="402">
        <v>105.04600000000001</v>
      </c>
      <c r="CN58" s="402">
        <v>98</v>
      </c>
      <c r="CO58" s="402">
        <v>98</v>
      </c>
      <c r="CP58" s="402">
        <v>7.0460000000000065</v>
      </c>
      <c r="CQ58" s="402">
        <v>22.704999999999998</v>
      </c>
      <c r="CR58" s="402">
        <v>36.466239999999999</v>
      </c>
      <c r="CS58" s="402">
        <v>22.517910000000001</v>
      </c>
      <c r="CT58" s="402">
        <v>0.18708999999999776</v>
      </c>
      <c r="CU58" s="402">
        <v>8</v>
      </c>
      <c r="CV58" s="402">
        <v>3.8533499999999998</v>
      </c>
      <c r="CW58" s="402">
        <v>3.8533499999999998</v>
      </c>
      <c r="CX58" s="402">
        <v>4.1466500000000002</v>
      </c>
      <c r="CY58" s="402"/>
      <c r="CZ58" s="402">
        <v>4.1034499999999996</v>
      </c>
      <c r="DA58" s="402">
        <v>4.1034499999999996</v>
      </c>
      <c r="DB58" s="402">
        <v>-4.1034499999999996</v>
      </c>
      <c r="DC58" s="402">
        <v>42.15</v>
      </c>
      <c r="DD58" s="402">
        <v>43.80059</v>
      </c>
      <c r="DE58" s="402">
        <v>43.80059</v>
      </c>
      <c r="DF58" s="402">
        <v>-1.6505900000000011</v>
      </c>
      <c r="DG58" s="402">
        <v>3.254</v>
      </c>
      <c r="DH58" s="402">
        <v>3.2822300000000002</v>
      </c>
      <c r="DI58" s="402">
        <v>3.2822300000000002</v>
      </c>
      <c r="DJ58" s="402">
        <v>-2.8230000000000199E-2</v>
      </c>
      <c r="DK58" s="402">
        <v>3.7490000000000001</v>
      </c>
      <c r="DL58" s="402">
        <v>3.0992700000000002</v>
      </c>
      <c r="DM58" s="402">
        <v>3.0992700000000002</v>
      </c>
      <c r="DN58" s="402">
        <v>0.64972999999999992</v>
      </c>
      <c r="DO58" s="402"/>
      <c r="DP58" s="402"/>
      <c r="DQ58" s="402"/>
      <c r="DR58" s="402">
        <v>0</v>
      </c>
      <c r="DS58" s="402"/>
      <c r="DT58" s="402"/>
      <c r="DU58" s="402"/>
      <c r="DV58" s="402">
        <v>0</v>
      </c>
      <c r="DW58" s="402"/>
      <c r="DX58" s="402"/>
      <c r="DY58" s="402"/>
      <c r="DZ58" s="402">
        <v>0</v>
      </c>
      <c r="EA58" s="402"/>
      <c r="EB58" s="402"/>
      <c r="EC58" s="402"/>
      <c r="ED58" s="402">
        <v>0</v>
      </c>
      <c r="EE58" s="402"/>
      <c r="EF58" s="402"/>
      <c r="EG58" s="402"/>
      <c r="EH58" s="402">
        <v>0</v>
      </c>
      <c r="EI58" s="402"/>
      <c r="EJ58" s="402"/>
      <c r="EK58" s="402"/>
      <c r="EL58" s="402">
        <v>0</v>
      </c>
      <c r="EM58" s="402">
        <v>86</v>
      </c>
      <c r="EN58" s="402">
        <v>85</v>
      </c>
      <c r="EO58" s="402">
        <v>85</v>
      </c>
      <c r="EP58" s="402">
        <v>1</v>
      </c>
      <c r="EQ58" s="402"/>
      <c r="ER58" s="402"/>
      <c r="ES58" s="402"/>
      <c r="ET58" s="402">
        <v>0</v>
      </c>
      <c r="EU58" s="402">
        <v>59.6</v>
      </c>
      <c r="EV58" s="402">
        <v>60.082790000000003</v>
      </c>
      <c r="EW58" s="402">
        <v>37.116680000000002</v>
      </c>
      <c r="EX58" s="402">
        <v>22.483319999999999</v>
      </c>
      <c r="EY58" s="402">
        <v>166</v>
      </c>
      <c r="EZ58" s="402">
        <v>176.75354999999999</v>
      </c>
      <c r="FA58" s="402">
        <v>164.22692000000001</v>
      </c>
      <c r="FB58" s="402">
        <v>1.7730799999999931</v>
      </c>
      <c r="FC58" s="402">
        <v>9.9</v>
      </c>
      <c r="FD58" s="402">
        <v>8</v>
      </c>
      <c r="FE58" s="402">
        <v>8</v>
      </c>
      <c r="FF58" s="402">
        <v>1.9000000000000004</v>
      </c>
      <c r="FG58" s="402">
        <v>4.8</v>
      </c>
      <c r="FH58" s="402">
        <v>4.5076400000000003</v>
      </c>
      <c r="FI58" s="402">
        <v>3.0134099999999999</v>
      </c>
      <c r="FJ58" s="402">
        <v>1.7865899999999999</v>
      </c>
      <c r="FK58" s="402"/>
      <c r="FL58" s="402"/>
      <c r="FM58" s="402">
        <v>88.088409999999996</v>
      </c>
      <c r="FN58" s="402">
        <v>-88.088409999999996</v>
      </c>
      <c r="FO58" s="402">
        <v>0</v>
      </c>
      <c r="FP58" s="402">
        <v>0</v>
      </c>
      <c r="FQ58" s="402">
        <v>0</v>
      </c>
      <c r="FR58" s="402">
        <v>0</v>
      </c>
      <c r="FS58" s="402">
        <v>103.2</v>
      </c>
      <c r="FT58" s="402">
        <v>110.41591</v>
      </c>
      <c r="FU58" s="402">
        <v>110.41591</v>
      </c>
      <c r="FV58" s="402">
        <v>-7.2159099999999938</v>
      </c>
      <c r="FW58" s="402">
        <v>7.1</v>
      </c>
      <c r="FX58" s="402">
        <v>3.8466300000000002</v>
      </c>
      <c r="FY58" s="402">
        <v>3.8466300000000002</v>
      </c>
      <c r="FZ58" s="402">
        <v>3.2533699999999994</v>
      </c>
      <c r="GA58" s="402"/>
      <c r="GB58" s="402"/>
      <c r="GC58" s="402"/>
      <c r="GD58" s="402">
        <v>0</v>
      </c>
      <c r="GE58" s="402">
        <v>0</v>
      </c>
      <c r="GF58" s="402">
        <v>0</v>
      </c>
      <c r="GG58" s="402">
        <v>21.477250000000002</v>
      </c>
      <c r="GH58" s="402">
        <v>-21.477250000000002</v>
      </c>
      <c r="GI58" s="402">
        <v>100.1</v>
      </c>
      <c r="GJ58" s="402">
        <v>95</v>
      </c>
      <c r="GK58" s="402">
        <v>112.72392000000001</v>
      </c>
      <c r="GL58" s="402">
        <v>-12.623920000000012</v>
      </c>
      <c r="GM58" s="402"/>
      <c r="GN58" s="402"/>
      <c r="GO58" s="402"/>
      <c r="GP58" s="402">
        <v>0</v>
      </c>
      <c r="GQ58" s="402"/>
      <c r="GR58" s="402"/>
      <c r="GS58" s="402"/>
      <c r="GT58" s="402">
        <v>0</v>
      </c>
      <c r="GU58" s="402"/>
      <c r="GV58" s="402"/>
      <c r="GW58" s="402"/>
      <c r="GX58" s="402">
        <v>0</v>
      </c>
      <c r="GY58" s="402"/>
      <c r="GZ58" s="402"/>
      <c r="HA58" s="402"/>
      <c r="HB58" s="402">
        <v>0</v>
      </c>
      <c r="HC58" s="402"/>
      <c r="HD58" s="402"/>
      <c r="HE58" s="402"/>
      <c r="HF58" s="402">
        <v>0</v>
      </c>
      <c r="HG58" s="402">
        <v>171.7</v>
      </c>
      <c r="HH58" s="402">
        <v>178.31532999999999</v>
      </c>
      <c r="HI58" s="402">
        <v>178.31532999999999</v>
      </c>
      <c r="HJ58" s="402">
        <v>-6.6153300000000002</v>
      </c>
      <c r="HK58" s="402">
        <v>170.6</v>
      </c>
      <c r="HL58" s="402">
        <v>178.31532999999999</v>
      </c>
      <c r="HM58" s="402">
        <v>178.31532999999999</v>
      </c>
      <c r="HN58" s="402">
        <v>-7.7153299999999945</v>
      </c>
      <c r="HO58" s="402">
        <v>189.6</v>
      </c>
      <c r="HP58" s="402">
        <v>178.31532999999999</v>
      </c>
      <c r="HQ58" s="402">
        <v>178.31532999999999</v>
      </c>
      <c r="HR58" s="402">
        <v>11.284670000000006</v>
      </c>
      <c r="HS58" s="402"/>
      <c r="HT58" s="402"/>
      <c r="HU58" s="402"/>
      <c r="HV58" s="402">
        <v>0</v>
      </c>
      <c r="HW58" s="402"/>
      <c r="HX58" s="402"/>
      <c r="HY58" s="402"/>
      <c r="HZ58" s="402">
        <v>0</v>
      </c>
      <c r="IA58" s="402"/>
      <c r="IB58" s="402"/>
      <c r="IC58" s="402"/>
      <c r="ID58" s="402">
        <v>0</v>
      </c>
      <c r="IE58" s="402">
        <v>269</v>
      </c>
      <c r="IF58" s="402">
        <v>267.47298999999998</v>
      </c>
      <c r="IG58" s="402">
        <v>267.47298999999998</v>
      </c>
      <c r="IH58" s="402">
        <v>1.5270100000000184</v>
      </c>
      <c r="II58" s="402">
        <v>74.5</v>
      </c>
      <c r="IJ58" s="402">
        <v>69.971130000000002</v>
      </c>
      <c r="IK58" s="402">
        <v>69.971130000000002</v>
      </c>
      <c r="IL58" s="402">
        <v>4.5288699999999977</v>
      </c>
      <c r="IM58" s="402">
        <v>35.799999999999997</v>
      </c>
      <c r="IN58" s="402">
        <v>34.985570000000003</v>
      </c>
      <c r="IO58" s="402">
        <v>34.985570000000003</v>
      </c>
      <c r="IP58" s="402">
        <v>0.81442999999999444</v>
      </c>
      <c r="IQ58" s="402">
        <v>0</v>
      </c>
      <c r="IR58" s="402">
        <v>0</v>
      </c>
      <c r="IS58" s="402">
        <v>0</v>
      </c>
      <c r="IT58" s="402">
        <v>0</v>
      </c>
      <c r="IU58" s="402">
        <v>41.6</v>
      </c>
      <c r="IV58" s="402">
        <v>35.29</v>
      </c>
      <c r="IW58" s="402">
        <v>35.29</v>
      </c>
      <c r="IX58" s="402">
        <v>6.3100000000000023</v>
      </c>
      <c r="IY58" s="402">
        <v>49.7</v>
      </c>
      <c r="IZ58" s="402">
        <v>34.479999999999997</v>
      </c>
      <c r="JA58" s="402">
        <v>34.479999999999997</v>
      </c>
      <c r="JB58" s="402">
        <v>15.220000000000006</v>
      </c>
      <c r="JC58" s="402">
        <v>7.4</v>
      </c>
      <c r="JD58" s="402">
        <v>5.41</v>
      </c>
      <c r="JE58" s="402">
        <v>5.41</v>
      </c>
      <c r="JF58" s="402">
        <v>1.9900000000000002</v>
      </c>
      <c r="JG58" s="402">
        <v>2.8</v>
      </c>
      <c r="JH58" s="402">
        <v>1.27</v>
      </c>
      <c r="JI58" s="402">
        <v>1.27</v>
      </c>
      <c r="JJ58" s="402">
        <v>1.5299999999999998</v>
      </c>
      <c r="JK58" s="402">
        <v>6.8</v>
      </c>
      <c r="JL58" s="402">
        <v>6.8787000000000003</v>
      </c>
      <c r="JM58" s="402">
        <v>6.8787000000000003</v>
      </c>
      <c r="JN58" s="402">
        <v>-7.8700000000000436E-2</v>
      </c>
      <c r="JO58" s="402">
        <v>10.7</v>
      </c>
      <c r="JP58" s="402">
        <v>15.021509999999999</v>
      </c>
      <c r="JQ58" s="402">
        <v>15.021509999999999</v>
      </c>
      <c r="JR58" s="402">
        <v>-4.32151</v>
      </c>
      <c r="JS58" s="402">
        <v>46</v>
      </c>
      <c r="JT58" s="402">
        <v>97.071489999999997</v>
      </c>
      <c r="JU58" s="402">
        <v>83.586160000000007</v>
      </c>
      <c r="JV58" s="402">
        <v>-37.586160000000007</v>
      </c>
      <c r="JW58" s="402"/>
      <c r="JX58" s="402"/>
      <c r="JY58" s="402"/>
      <c r="JZ58" s="402">
        <v>0</v>
      </c>
      <c r="KA58" s="402"/>
      <c r="KB58" s="402"/>
      <c r="KC58" s="402"/>
      <c r="KD58" s="402">
        <v>0</v>
      </c>
      <c r="KE58" s="402"/>
      <c r="KF58" s="402"/>
      <c r="KG58" s="402"/>
      <c r="KH58" s="402">
        <v>0</v>
      </c>
      <c r="KI58" s="402"/>
      <c r="KJ58" s="402"/>
      <c r="KK58" s="402"/>
      <c r="KL58" s="402">
        <v>0</v>
      </c>
      <c r="KM58" s="402">
        <v>59.5</v>
      </c>
      <c r="KN58" s="402">
        <v>59.291449999999998</v>
      </c>
      <c r="KO58" s="402">
        <v>70.43723</v>
      </c>
      <c r="KP58" s="402">
        <v>-10.93723</v>
      </c>
      <c r="KQ58" s="402"/>
      <c r="KR58" s="402"/>
      <c r="KS58" s="402"/>
      <c r="KT58" s="402">
        <v>0</v>
      </c>
      <c r="KU58" s="402">
        <v>182.3</v>
      </c>
      <c r="KV58" s="402">
        <v>194.44479000000001</v>
      </c>
      <c r="KW58" s="402">
        <v>194.44479000000001</v>
      </c>
      <c r="KX58" s="402">
        <v>-12.14479</v>
      </c>
      <c r="KY58" s="402">
        <v>196.5</v>
      </c>
      <c r="KZ58" s="402">
        <v>194.44479000000001</v>
      </c>
      <c r="LA58" s="402">
        <v>194.44479000000001</v>
      </c>
      <c r="LB58" s="402">
        <v>2.0552099999999882</v>
      </c>
      <c r="LC58" s="402">
        <v>203</v>
      </c>
      <c r="LD58" s="402">
        <v>194.44479000000001</v>
      </c>
      <c r="LE58" s="402">
        <v>194.44479000000001</v>
      </c>
      <c r="LF58" s="402">
        <v>8.5552099999999882</v>
      </c>
      <c r="LG58" s="402">
        <v>293.60000000000002</v>
      </c>
      <c r="LH58" s="402">
        <v>291.66717999999997</v>
      </c>
      <c r="LI58" s="402">
        <v>291.66717999999997</v>
      </c>
      <c r="LJ58" s="402">
        <v>1.9328200000000493</v>
      </c>
      <c r="LK58" s="402">
        <v>206.4</v>
      </c>
      <c r="LL58" s="402">
        <v>209.70738</v>
      </c>
      <c r="LM58" s="402">
        <v>209.70738</v>
      </c>
      <c r="LN58" s="402">
        <v>-3.3073799999999949</v>
      </c>
      <c r="LO58" s="402">
        <v>107.2</v>
      </c>
      <c r="LP58" s="402">
        <v>104.85369</v>
      </c>
      <c r="LQ58" s="402">
        <v>104.85369</v>
      </c>
      <c r="LR58" s="402">
        <v>2.3463100000000026</v>
      </c>
      <c r="LS58" s="402">
        <v>207.2</v>
      </c>
      <c r="LT58" s="402">
        <v>141.73998</v>
      </c>
      <c r="LU58" s="402">
        <v>303.40438999999998</v>
      </c>
      <c r="LV58" s="402">
        <v>-96.204389999999989</v>
      </c>
      <c r="LW58" s="402">
        <v>3.5</v>
      </c>
      <c r="LX58" s="402">
        <v>3.2402199999999999</v>
      </c>
      <c r="LY58" s="402">
        <v>3.2402199999999999</v>
      </c>
      <c r="LZ58" s="402">
        <v>0.25978000000000012</v>
      </c>
      <c r="MA58" s="402">
        <v>117.7</v>
      </c>
      <c r="MB58" s="402">
        <v>170</v>
      </c>
      <c r="MC58" s="402">
        <v>185.73103</v>
      </c>
      <c r="MD58" s="402">
        <v>-68.031030000000001</v>
      </c>
      <c r="ME58" s="402">
        <v>117.7</v>
      </c>
      <c r="MF58" s="402">
        <v>170</v>
      </c>
      <c r="MG58" s="402">
        <v>185.73103</v>
      </c>
      <c r="MH58" s="402">
        <v>-68.031030000000001</v>
      </c>
      <c r="MI58" s="402">
        <v>151.30000000000001</v>
      </c>
      <c r="MJ58" s="402">
        <v>217.19309000000001</v>
      </c>
      <c r="MK58" s="402">
        <v>185.73103</v>
      </c>
      <c r="ML58" s="402">
        <v>-34.431029999999993</v>
      </c>
      <c r="MM58" s="402">
        <v>136.4</v>
      </c>
      <c r="MN58" s="402">
        <v>189.51328000000001</v>
      </c>
      <c r="MO58" s="402">
        <v>189.51328000000001</v>
      </c>
      <c r="MP58" s="402">
        <v>-53.113280000000003</v>
      </c>
      <c r="MQ58" s="402">
        <v>81.8</v>
      </c>
      <c r="MR58" s="402">
        <v>94.756640000000004</v>
      </c>
      <c r="MS58" s="402">
        <v>94.756640000000004</v>
      </c>
      <c r="MT58" s="402">
        <v>-12.956640000000007</v>
      </c>
      <c r="MU58" s="402"/>
      <c r="MV58" s="402"/>
      <c r="MW58" s="402"/>
      <c r="MX58" s="402">
        <v>0</v>
      </c>
      <c r="MY58" s="402"/>
      <c r="MZ58" s="402"/>
      <c r="NA58" s="402"/>
      <c r="NB58" s="402">
        <v>0</v>
      </c>
      <c r="NC58" s="402"/>
      <c r="ND58" s="402"/>
      <c r="NE58" s="402"/>
      <c r="NF58" s="402">
        <v>0</v>
      </c>
      <c r="NG58" s="402"/>
      <c r="NH58" s="402"/>
      <c r="NI58" s="402"/>
      <c r="NJ58" s="402">
        <v>0</v>
      </c>
      <c r="NK58" s="402"/>
      <c r="NL58" s="402"/>
      <c r="NM58" s="402"/>
      <c r="NN58" s="402">
        <v>0</v>
      </c>
      <c r="NO58" s="402"/>
      <c r="NP58" s="402"/>
      <c r="NQ58" s="402"/>
      <c r="NR58" s="402">
        <v>0</v>
      </c>
      <c r="NS58" s="402"/>
      <c r="NT58" s="402"/>
      <c r="NU58" s="402"/>
      <c r="NV58" s="402">
        <v>0</v>
      </c>
      <c r="NW58" s="402">
        <v>69.5</v>
      </c>
      <c r="NX58" s="402">
        <v>76.053790000000006</v>
      </c>
      <c r="NY58" s="402">
        <v>20.470829999999999</v>
      </c>
      <c r="NZ58" s="402">
        <v>49.029170000000001</v>
      </c>
      <c r="OA58" s="402">
        <v>39.6</v>
      </c>
      <c r="OB58" s="402">
        <v>16.261299999999999</v>
      </c>
      <c r="OC58" s="402">
        <v>42.167999999999999</v>
      </c>
      <c r="OD58" s="402">
        <v>-2.5679999999999978</v>
      </c>
      <c r="OE58" s="402">
        <v>17.5</v>
      </c>
      <c r="OF58" s="402">
        <v>15.56043</v>
      </c>
      <c r="OG58" s="402">
        <v>15.91408</v>
      </c>
      <c r="OH58" s="402">
        <v>1.5859199999999998</v>
      </c>
      <c r="OI58" s="402">
        <v>55.4</v>
      </c>
      <c r="OJ58" s="402">
        <v>60.427019999999999</v>
      </c>
      <c r="OK58" s="402">
        <v>60.427019999999999</v>
      </c>
      <c r="OL58" s="402">
        <v>-5.0270200000000003</v>
      </c>
      <c r="OM58" s="402">
        <v>6.5</v>
      </c>
      <c r="ON58" s="402">
        <v>6.39</v>
      </c>
      <c r="OO58" s="402">
        <v>6.39</v>
      </c>
      <c r="OP58" s="402">
        <v>0.11000000000000032</v>
      </c>
      <c r="OQ58" s="402">
        <v>294.5</v>
      </c>
      <c r="OR58" s="402">
        <v>229.75561999999999</v>
      </c>
      <c r="OS58" s="402"/>
      <c r="OT58" s="402">
        <v>294.5</v>
      </c>
      <c r="OU58" s="402"/>
      <c r="OV58" s="402"/>
      <c r="OW58" s="402"/>
      <c r="OX58" s="402">
        <v>0</v>
      </c>
      <c r="OY58" s="402"/>
      <c r="OZ58" s="402"/>
      <c r="PA58" s="402"/>
      <c r="PB58" s="402">
        <v>0</v>
      </c>
      <c r="PC58" s="402">
        <v>29.3</v>
      </c>
      <c r="PD58" s="402">
        <v>30</v>
      </c>
      <c r="PE58" s="402">
        <v>30</v>
      </c>
      <c r="PF58" s="402">
        <v>-0.69999999999999929</v>
      </c>
      <c r="PG58" s="402"/>
      <c r="PH58" s="402"/>
      <c r="PI58" s="402"/>
      <c r="PJ58" s="402">
        <v>0</v>
      </c>
      <c r="PK58" s="402">
        <v>14</v>
      </c>
      <c r="PL58" s="402">
        <v>13</v>
      </c>
      <c r="PM58" s="402">
        <v>13</v>
      </c>
      <c r="PN58" s="402">
        <v>1</v>
      </c>
      <c r="PO58" s="402">
        <v>13.1</v>
      </c>
      <c r="PP58" s="402">
        <v>15</v>
      </c>
      <c r="PQ58" s="402">
        <v>15</v>
      </c>
      <c r="PR58" s="402">
        <v>-1.9000000000000004</v>
      </c>
      <c r="PS58" s="402">
        <v>3.2</v>
      </c>
      <c r="PT58" s="402">
        <v>2.7989999999999999</v>
      </c>
      <c r="PU58" s="402">
        <v>2.7989999999999999</v>
      </c>
      <c r="PV58" s="402">
        <v>0.40100000000000025</v>
      </c>
      <c r="PW58" s="402">
        <v>1.6</v>
      </c>
      <c r="PX58" s="402">
        <v>1.4</v>
      </c>
      <c r="PY58" s="402">
        <v>1.4</v>
      </c>
      <c r="PZ58" s="402">
        <v>0.20000000000000018</v>
      </c>
      <c r="QA58" s="402">
        <v>1.2</v>
      </c>
      <c r="QB58" s="402">
        <v>1.2</v>
      </c>
      <c r="QC58" s="402">
        <v>1.2</v>
      </c>
      <c r="QD58" s="402">
        <v>0</v>
      </c>
      <c r="QE58" s="402">
        <v>2.1</v>
      </c>
      <c r="QF58" s="402">
        <v>2.2000000000000002</v>
      </c>
      <c r="QG58" s="402">
        <v>2.2000000000000002</v>
      </c>
      <c r="QH58" s="402">
        <v>-0.10000000000000009</v>
      </c>
      <c r="QI58" s="402">
        <v>7</v>
      </c>
      <c r="QJ58" s="402">
        <v>7.2</v>
      </c>
      <c r="QK58" s="402">
        <v>7.2</v>
      </c>
      <c r="QL58" s="402">
        <v>-0.20000000000000018</v>
      </c>
      <c r="QM58" s="402">
        <v>12.2</v>
      </c>
      <c r="QN58" s="402">
        <v>11.143700000000001</v>
      </c>
      <c r="QO58" s="402">
        <v>11.143700000000001</v>
      </c>
      <c r="QP58" s="402">
        <v>1.0562999999999985</v>
      </c>
      <c r="QQ58" s="402">
        <v>7</v>
      </c>
      <c r="QR58" s="402">
        <v>8</v>
      </c>
      <c r="QS58" s="402">
        <v>8</v>
      </c>
      <c r="QT58" s="402">
        <v>-1</v>
      </c>
      <c r="QU58" s="402">
        <v>8.8000000000000007</v>
      </c>
      <c r="QV58" s="402">
        <v>10.752689999999999</v>
      </c>
      <c r="QW58" s="402">
        <v>10.752689999999999</v>
      </c>
      <c r="QX58" s="402">
        <v>-1.9526899999999987</v>
      </c>
      <c r="QY58" s="402">
        <v>6</v>
      </c>
      <c r="QZ58" s="402">
        <v>6.4</v>
      </c>
      <c r="RA58" s="402">
        <v>6.4</v>
      </c>
      <c r="RB58" s="402">
        <v>-0.40000000000000036</v>
      </c>
      <c r="RC58" s="402">
        <v>18</v>
      </c>
      <c r="RD58" s="402">
        <v>16.617789999999999</v>
      </c>
      <c r="RE58" s="402">
        <v>16.617789999999999</v>
      </c>
      <c r="RF58" s="402">
        <v>1.3822100000000006</v>
      </c>
      <c r="RG58" s="402">
        <v>3.6</v>
      </c>
      <c r="RH58" s="402">
        <v>3.6</v>
      </c>
      <c r="RI58" s="402">
        <v>3.6</v>
      </c>
      <c r="RJ58" s="402">
        <v>0</v>
      </c>
      <c r="RK58" s="402">
        <v>5.8</v>
      </c>
      <c r="RL58" s="402">
        <v>6</v>
      </c>
      <c r="RM58" s="402">
        <v>6</v>
      </c>
      <c r="RN58" s="402">
        <v>-0.20000000000000018</v>
      </c>
      <c r="RO58" s="402">
        <v>3.2</v>
      </c>
      <c r="RP58" s="402">
        <v>3.3</v>
      </c>
      <c r="RQ58" s="402">
        <v>3.3</v>
      </c>
      <c r="RR58" s="402">
        <v>-9.9999999999999645E-2</v>
      </c>
      <c r="RS58" s="402">
        <v>0.6</v>
      </c>
      <c r="RT58" s="402">
        <v>1.5</v>
      </c>
      <c r="RU58" s="402">
        <v>1.5</v>
      </c>
      <c r="RV58" s="402">
        <v>-0.9</v>
      </c>
      <c r="RW58" s="402">
        <v>5.5</v>
      </c>
      <c r="RX58" s="402">
        <v>5.6</v>
      </c>
      <c r="RY58" s="402">
        <v>5.6</v>
      </c>
      <c r="RZ58" s="402">
        <v>-9.9999999999999645E-2</v>
      </c>
      <c r="SA58" s="402">
        <v>3.4</v>
      </c>
      <c r="SB58" s="402">
        <v>5</v>
      </c>
      <c r="SC58" s="402">
        <v>5</v>
      </c>
      <c r="SD58" s="402">
        <v>-1.6</v>
      </c>
      <c r="SE58" s="402">
        <v>4.5999999999999996</v>
      </c>
      <c r="SF58" s="402">
        <v>5.5</v>
      </c>
      <c r="SG58" s="402">
        <v>5.5</v>
      </c>
      <c r="SH58" s="402">
        <v>-0.90000000000000036</v>
      </c>
      <c r="SI58" s="402">
        <v>4.8</v>
      </c>
      <c r="SJ58" s="402">
        <v>5.7</v>
      </c>
      <c r="SK58" s="402">
        <v>5.7</v>
      </c>
      <c r="SL58" s="402">
        <v>-0.90000000000000036</v>
      </c>
      <c r="SM58" s="402">
        <v>3.5</v>
      </c>
      <c r="SN58" s="402">
        <v>3.5</v>
      </c>
      <c r="SO58" s="402">
        <v>3.5</v>
      </c>
      <c r="SP58" s="402">
        <v>0</v>
      </c>
      <c r="SQ58" s="402">
        <v>2.5</v>
      </c>
      <c r="SR58" s="402">
        <v>2.5</v>
      </c>
      <c r="SS58" s="402">
        <v>2.5</v>
      </c>
      <c r="ST58" s="402">
        <v>0</v>
      </c>
      <c r="SU58" s="402">
        <v>8.3000000000000007</v>
      </c>
      <c r="SV58" s="402">
        <v>10</v>
      </c>
      <c r="SW58" s="402">
        <v>10</v>
      </c>
      <c r="SX58" s="402">
        <v>-1.6999999999999993</v>
      </c>
      <c r="SY58" s="402">
        <v>19.600000000000001</v>
      </c>
      <c r="SZ58" s="402">
        <v>12.218959999999999</v>
      </c>
      <c r="TA58" s="402">
        <v>12.218959999999999</v>
      </c>
      <c r="TB58" s="402">
        <v>7.3810400000000023</v>
      </c>
      <c r="TC58" s="402">
        <v>16.899999999999999</v>
      </c>
      <c r="TD58" s="402">
        <v>16.813289999999999</v>
      </c>
      <c r="TE58" s="402">
        <v>16.813289999999999</v>
      </c>
      <c r="TF58" s="402">
        <v>8.6710000000000065E-2</v>
      </c>
      <c r="TG58" s="402">
        <v>20.399999999999999</v>
      </c>
      <c r="TH58" s="402">
        <v>19.550339999999998</v>
      </c>
      <c r="TI58" s="402">
        <v>19.550339999999998</v>
      </c>
      <c r="TJ58" s="402">
        <v>0.84966000000000008</v>
      </c>
      <c r="TK58" s="402">
        <v>44.3</v>
      </c>
      <c r="TL58" s="402">
        <v>37.57996</v>
      </c>
      <c r="TM58" s="402">
        <v>37.57996</v>
      </c>
      <c r="TN58" s="402">
        <v>6.7200399999999973</v>
      </c>
      <c r="TO58" s="402">
        <v>11.8</v>
      </c>
      <c r="TP58" s="402">
        <v>3.7871000000000001</v>
      </c>
      <c r="TQ58" s="402">
        <v>9.8205299999999998</v>
      </c>
      <c r="TR58" s="402">
        <v>1.979470000000001</v>
      </c>
      <c r="TS58" s="402">
        <v>7.75</v>
      </c>
      <c r="TT58" s="402">
        <v>8.33</v>
      </c>
      <c r="TU58" s="402">
        <v>8.33</v>
      </c>
      <c r="TV58" s="402">
        <v>-0.58000000000000007</v>
      </c>
      <c r="TW58" s="402">
        <v>8.3000000000000007</v>
      </c>
      <c r="TX58" s="402">
        <v>9.6</v>
      </c>
      <c r="TY58" s="402">
        <v>9.6</v>
      </c>
      <c r="TZ58" s="402">
        <v>-1.2999999999999989</v>
      </c>
      <c r="UA58" s="402">
        <v>13.7</v>
      </c>
      <c r="UB58" s="402">
        <v>10.752689999999999</v>
      </c>
      <c r="UC58" s="402">
        <v>10.752689999999999</v>
      </c>
      <c r="UD58" s="402">
        <v>2.9473099999999999</v>
      </c>
      <c r="UE58" s="402">
        <v>21</v>
      </c>
      <c r="UF58" s="402">
        <v>15.640269999999999</v>
      </c>
      <c r="UG58" s="402">
        <v>15.640269999999999</v>
      </c>
      <c r="UH58" s="402">
        <v>5.3597300000000008</v>
      </c>
      <c r="UI58" s="402">
        <v>7.2</v>
      </c>
      <c r="UJ58" s="402">
        <v>7</v>
      </c>
      <c r="UK58" s="402">
        <v>7</v>
      </c>
      <c r="UL58" s="402">
        <v>0.20000000000000018</v>
      </c>
      <c r="UM58" s="402">
        <v>8.6999999999999993</v>
      </c>
      <c r="UN58" s="402">
        <v>9</v>
      </c>
      <c r="UO58" s="402">
        <v>9</v>
      </c>
      <c r="UP58" s="402">
        <v>-0.30000000000000071</v>
      </c>
      <c r="UQ58" s="402">
        <v>0.5</v>
      </c>
      <c r="UR58" s="402">
        <v>0.54</v>
      </c>
      <c r="US58" s="402">
        <v>0.54</v>
      </c>
      <c r="UT58" s="402">
        <v>-4.0000000000000036E-2</v>
      </c>
      <c r="UU58" s="402">
        <v>0.8</v>
      </c>
      <c r="UV58" s="402">
        <v>1.05</v>
      </c>
      <c r="UW58" s="402">
        <v>1.05</v>
      </c>
      <c r="UX58" s="402">
        <v>-0.25</v>
      </c>
      <c r="UY58" s="402">
        <v>0</v>
      </c>
      <c r="UZ58" s="402">
        <v>0</v>
      </c>
      <c r="VA58" s="402">
        <v>0</v>
      </c>
      <c r="VB58" s="402">
        <v>0</v>
      </c>
      <c r="VC58" s="402">
        <v>0</v>
      </c>
      <c r="VD58" s="402">
        <v>0</v>
      </c>
      <c r="VE58" s="402">
        <v>0</v>
      </c>
      <c r="VF58" s="402">
        <v>0</v>
      </c>
      <c r="VG58" s="402">
        <v>0</v>
      </c>
      <c r="VH58" s="402">
        <v>0</v>
      </c>
      <c r="VI58" s="402">
        <v>0</v>
      </c>
      <c r="VJ58" s="402">
        <v>0</v>
      </c>
      <c r="VK58" s="402">
        <v>0</v>
      </c>
      <c r="VL58" s="402">
        <v>0</v>
      </c>
      <c r="VM58" s="402">
        <v>0</v>
      </c>
      <c r="VN58" s="402">
        <v>0</v>
      </c>
      <c r="VO58" s="402">
        <v>0</v>
      </c>
      <c r="VP58" s="402">
        <v>0</v>
      </c>
      <c r="VQ58" s="402">
        <v>0</v>
      </c>
      <c r="VR58" s="402">
        <v>0</v>
      </c>
      <c r="VS58" s="402">
        <v>0</v>
      </c>
      <c r="VT58" s="402">
        <v>0</v>
      </c>
      <c r="VU58" s="402">
        <v>0</v>
      </c>
      <c r="VV58" s="402">
        <v>0</v>
      </c>
      <c r="VW58" s="402">
        <v>20.9</v>
      </c>
      <c r="VX58" s="402">
        <v>14.128</v>
      </c>
      <c r="VY58" s="402">
        <v>14.128</v>
      </c>
      <c r="VZ58" s="402">
        <v>6.7719999999999985</v>
      </c>
      <c r="WA58" s="402">
        <v>49.2</v>
      </c>
      <c r="WB58" s="402">
        <v>42.6</v>
      </c>
      <c r="WC58" s="402">
        <v>39.378</v>
      </c>
      <c r="WD58" s="402">
        <v>9.8220000000000027</v>
      </c>
      <c r="WE58" s="402">
        <v>7.5</v>
      </c>
      <c r="WF58" s="402"/>
      <c r="WG58" s="402">
        <v>5.4029999999999996</v>
      </c>
      <c r="WH58" s="402">
        <v>2.0970000000000004</v>
      </c>
      <c r="WI58" s="402">
        <v>9.6</v>
      </c>
      <c r="WJ58" s="402"/>
      <c r="WK58" s="402">
        <v>8.4640000000000004</v>
      </c>
      <c r="WL58" s="402">
        <v>1.1359999999999992</v>
      </c>
      <c r="WM58" s="402">
        <v>19.8</v>
      </c>
      <c r="WN58" s="402">
        <v>20.440000000000001</v>
      </c>
      <c r="WO58" s="402">
        <v>20.440000000000001</v>
      </c>
      <c r="WP58" s="402">
        <v>-0.64000000000000057</v>
      </c>
      <c r="WQ58" s="402">
        <v>7.8</v>
      </c>
      <c r="WR58" s="402"/>
      <c r="WS58" s="402">
        <v>24.478000000000002</v>
      </c>
      <c r="WT58" s="402">
        <v>-16.678000000000001</v>
      </c>
      <c r="XB58" s="403">
        <v>0.97916666666666663</v>
      </c>
      <c r="XC58" s="402">
        <v>6558.491</v>
      </c>
      <c r="XD58" s="402">
        <v>6693.4592599999987</v>
      </c>
      <c r="XE58" s="402">
        <v>-134.96825999999874</v>
      </c>
      <c r="XF58" s="402">
        <v>6558.4910000000009</v>
      </c>
      <c r="XG58" s="402">
        <v>6693.4592599999987</v>
      </c>
      <c r="XH58" s="402">
        <v>-134.96825999999783</v>
      </c>
      <c r="XI58" s="379">
        <f t="shared" si="0"/>
        <v>0.97916666666666663</v>
      </c>
    </row>
    <row r="59" spans="2:634" ht="15" customHeight="1" thickBot="1" x14ac:dyDescent="0.25">
      <c r="B59" s="410">
        <v>1</v>
      </c>
      <c r="C59" s="411">
        <v>595.29999999999995</v>
      </c>
      <c r="D59" s="411">
        <v>606.06573000000003</v>
      </c>
      <c r="E59" s="411">
        <v>555.76336000000003</v>
      </c>
      <c r="F59" s="411">
        <v>39.53663999999992</v>
      </c>
      <c r="G59" s="411">
        <v>199.1</v>
      </c>
      <c r="H59" s="411">
        <v>193.12809999999999</v>
      </c>
      <c r="I59" s="411">
        <v>177.09880999999999</v>
      </c>
      <c r="J59" s="411">
        <v>22.001190000000008</v>
      </c>
      <c r="K59" s="411"/>
      <c r="L59" s="411"/>
      <c r="M59" s="411"/>
      <c r="N59" s="411">
        <v>0</v>
      </c>
      <c r="O59" s="411">
        <v>81.900000000000006</v>
      </c>
      <c r="P59" s="411">
        <v>69.068089999999998</v>
      </c>
      <c r="Q59" s="411">
        <v>122.61326</v>
      </c>
      <c r="R59" s="411">
        <v>-40.713259999999991</v>
      </c>
      <c r="S59" s="411">
        <v>84.9</v>
      </c>
      <c r="T59" s="411">
        <v>62.153570000000002</v>
      </c>
      <c r="U59" s="411">
        <v>77.8536</v>
      </c>
      <c r="V59" s="411">
        <v>7.0464000000000055</v>
      </c>
      <c r="W59" s="411">
        <v>70.3</v>
      </c>
      <c r="X59" s="411">
        <v>61.11768</v>
      </c>
      <c r="Y59" s="411">
        <v>66.611999999999995</v>
      </c>
      <c r="Z59" s="411">
        <v>3.6880000000000024</v>
      </c>
      <c r="AA59" s="411">
        <v>63.3</v>
      </c>
      <c r="AB59" s="411">
        <v>62.608330000000002</v>
      </c>
      <c r="AC59" s="411">
        <v>67.593350000000001</v>
      </c>
      <c r="AD59" s="411">
        <v>-4.2933500000000038</v>
      </c>
      <c r="AE59" s="411">
        <v>25.1</v>
      </c>
      <c r="AF59" s="411">
        <v>25.46622</v>
      </c>
      <c r="AG59" s="411">
        <v>29.873539999999998</v>
      </c>
      <c r="AH59" s="411">
        <v>-4.773539999999997</v>
      </c>
      <c r="AI59" s="411">
        <v>0.3</v>
      </c>
      <c r="AJ59" s="411">
        <v>0.6</v>
      </c>
      <c r="AK59" s="411">
        <v>0.6</v>
      </c>
      <c r="AL59" s="411">
        <v>-0.3</v>
      </c>
      <c r="AM59" s="411"/>
      <c r="AN59" s="411"/>
      <c r="AO59" s="411"/>
      <c r="AP59" s="411">
        <v>0</v>
      </c>
      <c r="AQ59" s="411"/>
      <c r="AR59" s="411"/>
      <c r="AS59" s="411">
        <v>0</v>
      </c>
      <c r="AT59" s="411">
        <v>0</v>
      </c>
      <c r="AU59" s="411"/>
      <c r="AV59" s="411"/>
      <c r="AW59" s="411"/>
      <c r="AX59" s="411">
        <v>0</v>
      </c>
      <c r="AY59" s="411"/>
      <c r="AZ59" s="411"/>
      <c r="BA59" s="411"/>
      <c r="BB59" s="411">
        <v>0</v>
      </c>
      <c r="BC59" s="411">
        <v>144.69999999999999</v>
      </c>
      <c r="BD59" s="411">
        <v>149.11167</v>
      </c>
      <c r="BE59" s="411">
        <v>151.77986999999999</v>
      </c>
      <c r="BF59" s="411">
        <v>-7.0798699999999997</v>
      </c>
      <c r="BG59" s="411">
        <v>147.19999999999999</v>
      </c>
      <c r="BH59" s="411">
        <v>149.11167</v>
      </c>
      <c r="BI59" s="411">
        <v>151.77986999999999</v>
      </c>
      <c r="BJ59" s="411">
        <v>-4.5798699999999997</v>
      </c>
      <c r="BK59" s="411">
        <v>148.4</v>
      </c>
      <c r="BL59" s="411">
        <v>149.11167</v>
      </c>
      <c r="BM59" s="411">
        <v>151.77986999999999</v>
      </c>
      <c r="BN59" s="411">
        <v>-3.3798699999999826</v>
      </c>
      <c r="BO59" s="411">
        <v>0</v>
      </c>
      <c r="BP59" s="411">
        <v>0</v>
      </c>
      <c r="BQ59" s="411">
        <v>0</v>
      </c>
      <c r="BR59" s="411">
        <v>0</v>
      </c>
      <c r="BS59" s="411">
        <v>0</v>
      </c>
      <c r="BT59" s="411">
        <v>0</v>
      </c>
      <c r="BU59" s="411">
        <v>0</v>
      </c>
      <c r="BV59" s="411">
        <v>0</v>
      </c>
      <c r="BW59" s="411">
        <v>30.1</v>
      </c>
      <c r="BX59" s="411">
        <v>36</v>
      </c>
      <c r="BY59" s="411">
        <v>26</v>
      </c>
      <c r="BZ59" s="411">
        <v>4.1000000000000014</v>
      </c>
      <c r="CA59" s="411">
        <v>71.400000000000006</v>
      </c>
      <c r="CB59" s="411">
        <v>73.019549999999995</v>
      </c>
      <c r="CC59" s="411">
        <v>73.019549999999995</v>
      </c>
      <c r="CD59" s="411">
        <v>-1.6195499999999896</v>
      </c>
      <c r="CE59" s="411">
        <v>23.4</v>
      </c>
      <c r="CF59" s="411">
        <v>16.95936</v>
      </c>
      <c r="CG59" s="411">
        <v>16.95936</v>
      </c>
      <c r="CH59" s="411">
        <v>6.4406399999999984</v>
      </c>
      <c r="CI59" s="411">
        <v>83.332999999999998</v>
      </c>
      <c r="CJ59" s="411">
        <v>85</v>
      </c>
      <c r="CK59" s="411">
        <v>65.375</v>
      </c>
      <c r="CL59" s="411">
        <v>17.957999999999998</v>
      </c>
      <c r="CM59" s="411">
        <v>103.536</v>
      </c>
      <c r="CN59" s="411">
        <v>98</v>
      </c>
      <c r="CO59" s="411">
        <v>98</v>
      </c>
      <c r="CP59" s="411">
        <v>5.5360000000000014</v>
      </c>
      <c r="CQ59" s="411">
        <v>14.68</v>
      </c>
      <c r="CR59" s="411">
        <v>16</v>
      </c>
      <c r="CS59" s="411">
        <v>7.5089300000000003</v>
      </c>
      <c r="CT59" s="411">
        <v>7.1710699999999994</v>
      </c>
      <c r="CU59" s="411">
        <v>7.9</v>
      </c>
      <c r="CV59" s="411">
        <v>3.8533499999999998</v>
      </c>
      <c r="CW59" s="411">
        <v>3.8533499999999998</v>
      </c>
      <c r="CX59" s="411">
        <v>4.0466500000000005</v>
      </c>
      <c r="CY59" s="411"/>
      <c r="CZ59" s="411">
        <v>4.1034499999999996</v>
      </c>
      <c r="DA59" s="411">
        <v>4.1034499999999996</v>
      </c>
      <c r="DB59" s="411">
        <v>-4.1034499999999996</v>
      </c>
      <c r="DC59" s="411">
        <v>41.91</v>
      </c>
      <c r="DD59" s="411">
        <v>43.80059</v>
      </c>
      <c r="DE59" s="411">
        <v>43.80059</v>
      </c>
      <c r="DF59" s="411">
        <v>-1.8905900000000031</v>
      </c>
      <c r="DG59" s="411">
        <v>3.2519999999999998</v>
      </c>
      <c r="DH59" s="411">
        <v>3.2822300000000002</v>
      </c>
      <c r="DI59" s="411">
        <v>3.2822300000000002</v>
      </c>
      <c r="DJ59" s="411">
        <v>-3.0230000000000423E-2</v>
      </c>
      <c r="DK59" s="411">
        <v>3.7429999999999999</v>
      </c>
      <c r="DL59" s="411">
        <v>3.0992700000000002</v>
      </c>
      <c r="DM59" s="411">
        <v>3.0992700000000002</v>
      </c>
      <c r="DN59" s="411">
        <v>0.64372999999999969</v>
      </c>
      <c r="DO59" s="411"/>
      <c r="DP59" s="411"/>
      <c r="DQ59" s="411"/>
      <c r="DR59" s="411">
        <v>0</v>
      </c>
      <c r="DS59" s="411"/>
      <c r="DT59" s="411"/>
      <c r="DU59" s="411"/>
      <c r="DV59" s="411">
        <v>0</v>
      </c>
      <c r="DW59" s="411"/>
      <c r="DX59" s="411"/>
      <c r="DY59" s="411"/>
      <c r="DZ59" s="411">
        <v>0</v>
      </c>
      <c r="EA59" s="411"/>
      <c r="EB59" s="411"/>
      <c r="EC59" s="411"/>
      <c r="ED59" s="411">
        <v>0</v>
      </c>
      <c r="EE59" s="411"/>
      <c r="EF59" s="411"/>
      <c r="EG59" s="411"/>
      <c r="EH59" s="411">
        <v>0</v>
      </c>
      <c r="EI59" s="411"/>
      <c r="EJ59" s="411"/>
      <c r="EK59" s="411"/>
      <c r="EL59" s="411">
        <v>0</v>
      </c>
      <c r="EM59" s="411">
        <v>86</v>
      </c>
      <c r="EN59" s="411">
        <v>85</v>
      </c>
      <c r="EO59" s="411">
        <v>85</v>
      </c>
      <c r="EP59" s="411">
        <v>1</v>
      </c>
      <c r="EQ59" s="411"/>
      <c r="ER59" s="411"/>
      <c r="ES59" s="411"/>
      <c r="ET59" s="411">
        <v>0</v>
      </c>
      <c r="EU59" s="411">
        <v>59.4</v>
      </c>
      <c r="EV59" s="411">
        <v>40.647649999999999</v>
      </c>
      <c r="EW59" s="411">
        <v>20.470829999999999</v>
      </c>
      <c r="EX59" s="411">
        <v>38.929169999999999</v>
      </c>
      <c r="EY59" s="411">
        <v>128.1</v>
      </c>
      <c r="EZ59" s="411">
        <v>169.07592</v>
      </c>
      <c r="FA59" s="411">
        <v>153.50664</v>
      </c>
      <c r="FB59" s="411">
        <v>-25.40664000000001</v>
      </c>
      <c r="FC59" s="411">
        <v>10</v>
      </c>
      <c r="FD59" s="411">
        <v>8</v>
      </c>
      <c r="FE59" s="411">
        <v>8</v>
      </c>
      <c r="FF59" s="411">
        <v>2</v>
      </c>
      <c r="FG59" s="411">
        <v>4.8</v>
      </c>
      <c r="FH59" s="411">
        <v>3.24315</v>
      </c>
      <c r="FI59" s="411">
        <v>1.9303999999999999</v>
      </c>
      <c r="FJ59" s="411">
        <v>2.8696000000000002</v>
      </c>
      <c r="FK59" s="411"/>
      <c r="FL59" s="411"/>
      <c r="FM59" s="411">
        <v>88.088409999999996</v>
      </c>
      <c r="FN59" s="411">
        <v>-88.088409999999996</v>
      </c>
      <c r="FO59" s="411">
        <v>0</v>
      </c>
      <c r="FP59" s="411">
        <v>0</v>
      </c>
      <c r="FQ59" s="411">
        <v>0</v>
      </c>
      <c r="FR59" s="411">
        <v>0</v>
      </c>
      <c r="FS59" s="411">
        <v>108</v>
      </c>
      <c r="FT59" s="411">
        <v>110.41591</v>
      </c>
      <c r="FU59" s="411">
        <v>110.41591</v>
      </c>
      <c r="FV59" s="411">
        <v>-2.4159099999999967</v>
      </c>
      <c r="FW59" s="411">
        <v>7.1</v>
      </c>
      <c r="FX59" s="411">
        <v>3.8466300000000002</v>
      </c>
      <c r="FY59" s="411">
        <v>3.8466300000000002</v>
      </c>
      <c r="FZ59" s="411">
        <v>3.2533699999999994</v>
      </c>
      <c r="GA59" s="411"/>
      <c r="GB59" s="411"/>
      <c r="GC59" s="411"/>
      <c r="GD59" s="411">
        <v>0</v>
      </c>
      <c r="GE59" s="411">
        <v>0</v>
      </c>
      <c r="GF59" s="411">
        <v>0</v>
      </c>
      <c r="GG59" s="411">
        <v>21.477250000000002</v>
      </c>
      <c r="GH59" s="411">
        <v>-21.477250000000002</v>
      </c>
      <c r="GI59" s="411">
        <v>98.2</v>
      </c>
      <c r="GJ59" s="411">
        <v>95</v>
      </c>
      <c r="GK59" s="411">
        <v>110.952</v>
      </c>
      <c r="GL59" s="411">
        <v>-12.751999999999995</v>
      </c>
      <c r="GM59" s="411"/>
      <c r="GN59" s="411"/>
      <c r="GO59" s="411"/>
      <c r="GP59" s="411">
        <v>0</v>
      </c>
      <c r="GQ59" s="411"/>
      <c r="GR59" s="411"/>
      <c r="GS59" s="411"/>
      <c r="GT59" s="411">
        <v>0</v>
      </c>
      <c r="GU59" s="411"/>
      <c r="GV59" s="411"/>
      <c r="GW59" s="411"/>
      <c r="GX59" s="411">
        <v>0</v>
      </c>
      <c r="GY59" s="411"/>
      <c r="GZ59" s="411"/>
      <c r="HA59" s="411"/>
      <c r="HB59" s="411">
        <v>0</v>
      </c>
      <c r="HC59" s="411"/>
      <c r="HD59" s="411"/>
      <c r="HE59" s="411"/>
      <c r="HF59" s="411">
        <v>0</v>
      </c>
      <c r="HG59" s="411">
        <v>172.2</v>
      </c>
      <c r="HH59" s="411">
        <v>178.27961999999999</v>
      </c>
      <c r="HI59" s="411">
        <v>178.27961999999999</v>
      </c>
      <c r="HJ59" s="411">
        <v>-6.0796200000000056</v>
      </c>
      <c r="HK59" s="411">
        <v>171</v>
      </c>
      <c r="HL59" s="411">
        <v>178.27961999999999</v>
      </c>
      <c r="HM59" s="411">
        <v>178.27961999999999</v>
      </c>
      <c r="HN59" s="411">
        <v>-7.2796199999999942</v>
      </c>
      <c r="HO59" s="411">
        <v>189.7</v>
      </c>
      <c r="HP59" s="411">
        <v>178.27961999999999</v>
      </c>
      <c r="HQ59" s="411">
        <v>178.27961999999999</v>
      </c>
      <c r="HR59" s="411">
        <v>11.420379999999994</v>
      </c>
      <c r="HS59" s="411"/>
      <c r="HT59" s="411"/>
      <c r="HU59" s="411"/>
      <c r="HV59" s="411">
        <v>0</v>
      </c>
      <c r="HW59" s="411"/>
      <c r="HX59" s="411"/>
      <c r="HY59" s="411"/>
      <c r="HZ59" s="411">
        <v>0</v>
      </c>
      <c r="IA59" s="411"/>
      <c r="IB59" s="411"/>
      <c r="IC59" s="411"/>
      <c r="ID59" s="411">
        <v>0</v>
      </c>
      <c r="IE59" s="411">
        <v>269.89999999999998</v>
      </c>
      <c r="IF59" s="411">
        <v>267.41942999999998</v>
      </c>
      <c r="IG59" s="411">
        <v>267.41942999999998</v>
      </c>
      <c r="IH59" s="411">
        <v>2.4805700000000002</v>
      </c>
      <c r="II59" s="411">
        <v>74.7</v>
      </c>
      <c r="IJ59" s="411">
        <v>69.971130000000002</v>
      </c>
      <c r="IK59" s="411">
        <v>69.971130000000002</v>
      </c>
      <c r="IL59" s="411">
        <v>4.7288700000000006</v>
      </c>
      <c r="IM59" s="411">
        <v>35.9</v>
      </c>
      <c r="IN59" s="411">
        <v>34.985570000000003</v>
      </c>
      <c r="IO59" s="411">
        <v>34.985570000000003</v>
      </c>
      <c r="IP59" s="411">
        <v>0.91442999999999586</v>
      </c>
      <c r="IQ59" s="411">
        <v>0</v>
      </c>
      <c r="IR59" s="411">
        <v>0</v>
      </c>
      <c r="IS59" s="411">
        <v>0</v>
      </c>
      <c r="IT59" s="411">
        <v>0</v>
      </c>
      <c r="IU59" s="411">
        <v>39</v>
      </c>
      <c r="IV59" s="411">
        <v>35.29</v>
      </c>
      <c r="IW59" s="411">
        <v>35.29</v>
      </c>
      <c r="IX59" s="411">
        <v>3.7100000000000009</v>
      </c>
      <c r="IY59" s="411">
        <v>45.3</v>
      </c>
      <c r="IZ59" s="411">
        <v>34.479999999999997</v>
      </c>
      <c r="JA59" s="411">
        <v>34.479999999999997</v>
      </c>
      <c r="JB59" s="411">
        <v>10.82</v>
      </c>
      <c r="JC59" s="411">
        <v>6</v>
      </c>
      <c r="JD59" s="411">
        <v>5.41</v>
      </c>
      <c r="JE59" s="411">
        <v>5.41</v>
      </c>
      <c r="JF59" s="411">
        <v>0.58999999999999986</v>
      </c>
      <c r="JG59" s="411">
        <v>3.6</v>
      </c>
      <c r="JH59" s="411">
        <v>1.27</v>
      </c>
      <c r="JI59" s="411">
        <v>1.27</v>
      </c>
      <c r="JJ59" s="411">
        <v>2.33</v>
      </c>
      <c r="JK59" s="411">
        <v>6.8</v>
      </c>
      <c r="JL59" s="411">
        <v>6.8787000000000003</v>
      </c>
      <c r="JM59" s="411">
        <v>6.8787000000000003</v>
      </c>
      <c r="JN59" s="411">
        <v>-7.8700000000000436E-2</v>
      </c>
      <c r="JO59" s="411">
        <v>10.7</v>
      </c>
      <c r="JP59" s="411">
        <v>15.021509999999999</v>
      </c>
      <c r="JQ59" s="411">
        <v>15.021509999999999</v>
      </c>
      <c r="JR59" s="411">
        <v>-4.32151</v>
      </c>
      <c r="JS59" s="411">
        <v>49</v>
      </c>
      <c r="JT59" s="411">
        <v>84.760189999999994</v>
      </c>
      <c r="JU59" s="411">
        <v>69.738110000000006</v>
      </c>
      <c r="JV59" s="411">
        <v>-20.738110000000006</v>
      </c>
      <c r="JW59" s="411"/>
      <c r="JX59" s="411"/>
      <c r="JY59" s="411"/>
      <c r="JZ59" s="411">
        <v>0</v>
      </c>
      <c r="KA59" s="411"/>
      <c r="KB59" s="411"/>
      <c r="KC59" s="411"/>
      <c r="KD59" s="411">
        <v>0</v>
      </c>
      <c r="KE59" s="411"/>
      <c r="KF59" s="411"/>
      <c r="KG59" s="411"/>
      <c r="KH59" s="411">
        <v>0</v>
      </c>
      <c r="KI59" s="411"/>
      <c r="KJ59" s="411"/>
      <c r="KK59" s="411"/>
      <c r="KL59" s="411">
        <v>0</v>
      </c>
      <c r="KM59" s="411">
        <v>59.1</v>
      </c>
      <c r="KN59" s="411">
        <v>53.861910000000002</v>
      </c>
      <c r="KO59" s="411">
        <v>64.715540000000004</v>
      </c>
      <c r="KP59" s="411">
        <v>-5.6155400000000029</v>
      </c>
      <c r="KQ59" s="411"/>
      <c r="KR59" s="411"/>
      <c r="KS59" s="411"/>
      <c r="KT59" s="411">
        <v>0</v>
      </c>
      <c r="KU59" s="411">
        <v>182.9</v>
      </c>
      <c r="KV59" s="411">
        <v>194.44479000000001</v>
      </c>
      <c r="KW59" s="411">
        <v>194.44479000000001</v>
      </c>
      <c r="KX59" s="411">
        <v>-11.544790000000006</v>
      </c>
      <c r="KY59" s="411">
        <v>197.4</v>
      </c>
      <c r="KZ59" s="411">
        <v>194.44479000000001</v>
      </c>
      <c r="LA59" s="411">
        <v>194.44479000000001</v>
      </c>
      <c r="LB59" s="411">
        <v>2.9552099999999939</v>
      </c>
      <c r="LC59" s="411">
        <v>201.1</v>
      </c>
      <c r="LD59" s="411">
        <v>194.44479000000001</v>
      </c>
      <c r="LE59" s="411">
        <v>194.44479000000001</v>
      </c>
      <c r="LF59" s="411">
        <v>6.6552099999999825</v>
      </c>
      <c r="LG59" s="411">
        <v>293.7</v>
      </c>
      <c r="LH59" s="411">
        <v>291.66717999999997</v>
      </c>
      <c r="LI59" s="411">
        <v>291.66717999999997</v>
      </c>
      <c r="LJ59" s="411">
        <v>2.0328200000000152</v>
      </c>
      <c r="LK59" s="411">
        <v>203.6</v>
      </c>
      <c r="LL59" s="411">
        <v>209.70738</v>
      </c>
      <c r="LM59" s="411">
        <v>209.70738</v>
      </c>
      <c r="LN59" s="411">
        <v>-6.1073800000000062</v>
      </c>
      <c r="LO59" s="411">
        <v>104.3</v>
      </c>
      <c r="LP59" s="411">
        <v>104.85369</v>
      </c>
      <c r="LQ59" s="411">
        <v>104.85369</v>
      </c>
      <c r="LR59" s="411">
        <v>-0.55369000000000312</v>
      </c>
      <c r="LS59" s="411">
        <v>254.4</v>
      </c>
      <c r="LT59" s="411">
        <v>162.20622</v>
      </c>
      <c r="LU59" s="411">
        <v>254.99383</v>
      </c>
      <c r="LV59" s="411">
        <v>-0.59382999999999697</v>
      </c>
      <c r="LW59" s="411">
        <v>3.5</v>
      </c>
      <c r="LX59" s="411">
        <v>3.2402199999999999</v>
      </c>
      <c r="LY59" s="411">
        <v>3.2402199999999999</v>
      </c>
      <c r="LZ59" s="411">
        <v>0.25978000000000012</v>
      </c>
      <c r="MA59" s="411">
        <v>115.3</v>
      </c>
      <c r="MB59" s="411">
        <v>170</v>
      </c>
      <c r="MC59" s="411">
        <v>185.73103</v>
      </c>
      <c r="MD59" s="411">
        <v>-70.431030000000007</v>
      </c>
      <c r="ME59" s="411">
        <v>115.7</v>
      </c>
      <c r="MF59" s="411">
        <v>170</v>
      </c>
      <c r="MG59" s="411">
        <v>185.73103</v>
      </c>
      <c r="MH59" s="411">
        <v>-70.031030000000001</v>
      </c>
      <c r="MI59" s="411">
        <v>149.80000000000001</v>
      </c>
      <c r="MJ59" s="411">
        <v>217.19309000000001</v>
      </c>
      <c r="MK59" s="411">
        <v>185.73103</v>
      </c>
      <c r="ML59" s="411">
        <v>-35.931029999999993</v>
      </c>
      <c r="MM59" s="411">
        <v>136.80000000000001</v>
      </c>
      <c r="MN59" s="411">
        <v>153.53256999999999</v>
      </c>
      <c r="MO59" s="411">
        <v>189.51328000000001</v>
      </c>
      <c r="MP59" s="411">
        <v>-52.713279999999997</v>
      </c>
      <c r="MQ59" s="411">
        <v>81.2</v>
      </c>
      <c r="MR59" s="411">
        <v>76.766279999999995</v>
      </c>
      <c r="MS59" s="411">
        <v>94.756640000000004</v>
      </c>
      <c r="MT59" s="411">
        <v>-13.556640000000002</v>
      </c>
      <c r="MU59" s="411"/>
      <c r="MV59" s="411"/>
      <c r="MW59" s="411"/>
      <c r="MX59" s="411">
        <v>0</v>
      </c>
      <c r="MY59" s="411"/>
      <c r="MZ59" s="411"/>
      <c r="NA59" s="411"/>
      <c r="NB59" s="411">
        <v>0</v>
      </c>
      <c r="NC59" s="411"/>
      <c r="ND59" s="411"/>
      <c r="NE59" s="411"/>
      <c r="NF59" s="411">
        <v>0</v>
      </c>
      <c r="NG59" s="411"/>
      <c r="NH59" s="411"/>
      <c r="NI59" s="411"/>
      <c r="NJ59" s="411">
        <v>0</v>
      </c>
      <c r="NK59" s="411"/>
      <c r="NL59" s="411"/>
      <c r="NM59" s="411"/>
      <c r="NN59" s="411">
        <v>0</v>
      </c>
      <c r="NO59" s="411"/>
      <c r="NP59" s="411"/>
      <c r="NQ59" s="411"/>
      <c r="NR59" s="411">
        <v>0</v>
      </c>
      <c r="NS59" s="411"/>
      <c r="NT59" s="411"/>
      <c r="NU59" s="411"/>
      <c r="NV59" s="411">
        <v>0</v>
      </c>
      <c r="NW59" s="411">
        <v>26.9</v>
      </c>
      <c r="NX59" s="411">
        <v>27.123850000000001</v>
      </c>
      <c r="NY59" s="411">
        <v>20.470829999999999</v>
      </c>
      <c r="NZ59" s="411">
        <v>6.4291699999999992</v>
      </c>
      <c r="OA59" s="411">
        <v>39.4</v>
      </c>
      <c r="OB59" s="411">
        <v>16.261299999999999</v>
      </c>
      <c r="OC59" s="411">
        <v>42.167999999999999</v>
      </c>
      <c r="OD59" s="411">
        <v>-2.7680000000000007</v>
      </c>
      <c r="OE59" s="411">
        <v>17.5</v>
      </c>
      <c r="OF59" s="411">
        <v>15.56043</v>
      </c>
      <c r="OG59" s="411">
        <v>15.91408</v>
      </c>
      <c r="OH59" s="411">
        <v>1.5859199999999998</v>
      </c>
      <c r="OI59" s="411">
        <v>55.2</v>
      </c>
      <c r="OJ59" s="411">
        <v>60.427019999999999</v>
      </c>
      <c r="OK59" s="411">
        <v>60.427019999999999</v>
      </c>
      <c r="OL59" s="411">
        <v>-5.227019999999996</v>
      </c>
      <c r="OM59" s="411">
        <v>6.4</v>
      </c>
      <c r="ON59" s="411">
        <v>6.39</v>
      </c>
      <c r="OO59" s="411">
        <v>6.39</v>
      </c>
      <c r="OP59" s="411">
        <v>1.0000000000000675E-2</v>
      </c>
      <c r="OQ59" s="411">
        <v>291.5</v>
      </c>
      <c r="OR59" s="411">
        <v>229.75561999999999</v>
      </c>
      <c r="OS59" s="411"/>
      <c r="OT59" s="411">
        <v>291.5</v>
      </c>
      <c r="OU59" s="411"/>
      <c r="OV59" s="411"/>
      <c r="OW59" s="411"/>
      <c r="OX59" s="411">
        <v>0</v>
      </c>
      <c r="OY59" s="411"/>
      <c r="OZ59" s="411"/>
      <c r="PA59" s="411"/>
      <c r="PB59" s="411">
        <v>0</v>
      </c>
      <c r="PC59" s="411">
        <v>29.3</v>
      </c>
      <c r="PD59" s="411">
        <v>30</v>
      </c>
      <c r="PE59" s="411">
        <v>30</v>
      </c>
      <c r="PF59" s="411">
        <v>-0.69999999999999929</v>
      </c>
      <c r="PG59" s="411"/>
      <c r="PH59" s="411"/>
      <c r="PI59" s="411"/>
      <c r="PJ59" s="411">
        <v>0</v>
      </c>
      <c r="PK59" s="411">
        <v>14</v>
      </c>
      <c r="PL59" s="411">
        <v>13</v>
      </c>
      <c r="PM59" s="411">
        <v>13</v>
      </c>
      <c r="PN59" s="411">
        <v>1</v>
      </c>
      <c r="PO59" s="411">
        <v>13.9</v>
      </c>
      <c r="PP59" s="411">
        <v>15</v>
      </c>
      <c r="PQ59" s="411">
        <v>15</v>
      </c>
      <c r="PR59" s="411">
        <v>-1.0999999999999996</v>
      </c>
      <c r="PS59" s="411">
        <v>3.2</v>
      </c>
      <c r="PT59" s="411">
        <v>2.7989999999999999</v>
      </c>
      <c r="PU59" s="411">
        <v>2.7989999999999999</v>
      </c>
      <c r="PV59" s="411">
        <v>0.40100000000000025</v>
      </c>
      <c r="PW59" s="411">
        <v>1.6</v>
      </c>
      <c r="PX59" s="411">
        <v>1.4</v>
      </c>
      <c r="PY59" s="411">
        <v>1.4</v>
      </c>
      <c r="PZ59" s="411">
        <v>0.20000000000000018</v>
      </c>
      <c r="QA59" s="411">
        <v>1.2</v>
      </c>
      <c r="QB59" s="411">
        <v>1.2</v>
      </c>
      <c r="QC59" s="411">
        <v>1.2</v>
      </c>
      <c r="QD59" s="411">
        <v>0</v>
      </c>
      <c r="QE59" s="411">
        <v>2.1</v>
      </c>
      <c r="QF59" s="411">
        <v>2.2000000000000002</v>
      </c>
      <c r="QG59" s="411">
        <v>2.2000000000000002</v>
      </c>
      <c r="QH59" s="411">
        <v>-0.10000000000000009</v>
      </c>
      <c r="QI59" s="411">
        <v>7</v>
      </c>
      <c r="QJ59" s="411">
        <v>7.2</v>
      </c>
      <c r="QK59" s="411">
        <v>7.2</v>
      </c>
      <c r="QL59" s="411">
        <v>-0.20000000000000018</v>
      </c>
      <c r="QM59" s="411">
        <v>12.2</v>
      </c>
      <c r="QN59" s="411">
        <v>11.143700000000001</v>
      </c>
      <c r="QO59" s="411">
        <v>11.143700000000001</v>
      </c>
      <c r="QP59" s="411">
        <v>1.0562999999999985</v>
      </c>
      <c r="QQ59" s="411">
        <v>7</v>
      </c>
      <c r="QR59" s="411">
        <v>8</v>
      </c>
      <c r="QS59" s="411">
        <v>8</v>
      </c>
      <c r="QT59" s="411">
        <v>-1</v>
      </c>
      <c r="QU59" s="411">
        <v>8.8000000000000007</v>
      </c>
      <c r="QV59" s="411">
        <v>10.752689999999999</v>
      </c>
      <c r="QW59" s="411">
        <v>10.752689999999999</v>
      </c>
      <c r="QX59" s="411">
        <v>-1.9526899999999987</v>
      </c>
      <c r="QY59" s="411">
        <v>6</v>
      </c>
      <c r="QZ59" s="411">
        <v>6.4</v>
      </c>
      <c r="RA59" s="411">
        <v>6.4</v>
      </c>
      <c r="RB59" s="411">
        <v>-0.40000000000000036</v>
      </c>
      <c r="RC59" s="411">
        <v>17.899999999999999</v>
      </c>
      <c r="RD59" s="411">
        <v>16.617789999999999</v>
      </c>
      <c r="RE59" s="411">
        <v>16.617789999999999</v>
      </c>
      <c r="RF59" s="411">
        <v>1.2822099999999992</v>
      </c>
      <c r="RG59" s="411">
        <v>3.6</v>
      </c>
      <c r="RH59" s="411">
        <v>3.6</v>
      </c>
      <c r="RI59" s="411">
        <v>3.6</v>
      </c>
      <c r="RJ59" s="411">
        <v>0</v>
      </c>
      <c r="RK59" s="411">
        <v>5.8</v>
      </c>
      <c r="RL59" s="411">
        <v>6</v>
      </c>
      <c r="RM59" s="411">
        <v>6</v>
      </c>
      <c r="RN59" s="411">
        <v>-0.20000000000000018</v>
      </c>
      <c r="RO59" s="411">
        <v>3.1</v>
      </c>
      <c r="RP59" s="411">
        <v>3.3</v>
      </c>
      <c r="RQ59" s="411">
        <v>3.3</v>
      </c>
      <c r="RR59" s="411">
        <v>-0.19999999999999973</v>
      </c>
      <c r="RS59" s="411">
        <v>0.6</v>
      </c>
      <c r="RT59" s="411">
        <v>1.5</v>
      </c>
      <c r="RU59" s="411">
        <v>1.5</v>
      </c>
      <c r="RV59" s="411">
        <v>-0.9</v>
      </c>
      <c r="RW59" s="411">
        <v>5.5</v>
      </c>
      <c r="RX59" s="411">
        <v>5.6</v>
      </c>
      <c r="RY59" s="411">
        <v>5.6</v>
      </c>
      <c r="RZ59" s="411">
        <v>-9.9999999999999645E-2</v>
      </c>
      <c r="SA59" s="411">
        <v>3.4</v>
      </c>
      <c r="SB59" s="411">
        <v>5</v>
      </c>
      <c r="SC59" s="411">
        <v>5</v>
      </c>
      <c r="SD59" s="411">
        <v>-1.6</v>
      </c>
      <c r="SE59" s="411">
        <v>4.5999999999999996</v>
      </c>
      <c r="SF59" s="411">
        <v>5.5</v>
      </c>
      <c r="SG59" s="411">
        <v>5.5</v>
      </c>
      <c r="SH59" s="411">
        <v>-0.90000000000000036</v>
      </c>
      <c r="SI59" s="411">
        <v>4.8</v>
      </c>
      <c r="SJ59" s="411">
        <v>5.7</v>
      </c>
      <c r="SK59" s="411">
        <v>5.7</v>
      </c>
      <c r="SL59" s="411">
        <v>-0.90000000000000036</v>
      </c>
      <c r="SM59" s="411">
        <v>3.5</v>
      </c>
      <c r="SN59" s="411">
        <v>3.5</v>
      </c>
      <c r="SO59" s="411">
        <v>3.5</v>
      </c>
      <c r="SP59" s="411">
        <v>0</v>
      </c>
      <c r="SQ59" s="411">
        <v>2.5</v>
      </c>
      <c r="SR59" s="411">
        <v>2.5</v>
      </c>
      <c r="SS59" s="411">
        <v>2.5</v>
      </c>
      <c r="ST59" s="411">
        <v>0</v>
      </c>
      <c r="SU59" s="411">
        <v>8.4</v>
      </c>
      <c r="SV59" s="411">
        <v>10</v>
      </c>
      <c r="SW59" s="411">
        <v>10</v>
      </c>
      <c r="SX59" s="411">
        <v>-1.5999999999999996</v>
      </c>
      <c r="SY59" s="411">
        <v>19.600000000000001</v>
      </c>
      <c r="SZ59" s="411">
        <v>12.218959999999999</v>
      </c>
      <c r="TA59" s="411">
        <v>12.218959999999999</v>
      </c>
      <c r="TB59" s="411">
        <v>7.3810400000000023</v>
      </c>
      <c r="TC59" s="411">
        <v>16.899999999999999</v>
      </c>
      <c r="TD59" s="411">
        <v>16.813289999999999</v>
      </c>
      <c r="TE59" s="411">
        <v>16.813289999999999</v>
      </c>
      <c r="TF59" s="411">
        <v>8.6710000000000065E-2</v>
      </c>
      <c r="TG59" s="411">
        <v>20.399999999999999</v>
      </c>
      <c r="TH59" s="411">
        <v>19.550339999999998</v>
      </c>
      <c r="TI59" s="411">
        <v>19.550339999999998</v>
      </c>
      <c r="TJ59" s="411">
        <v>0.84966000000000008</v>
      </c>
      <c r="TK59" s="411">
        <v>39.1</v>
      </c>
      <c r="TL59" s="411">
        <v>37.57996</v>
      </c>
      <c r="TM59" s="411">
        <v>37.57996</v>
      </c>
      <c r="TN59" s="411">
        <v>1.5200400000000016</v>
      </c>
      <c r="TO59" s="411">
        <v>11.8</v>
      </c>
      <c r="TP59" s="411">
        <v>3.7871000000000001</v>
      </c>
      <c r="TQ59" s="411">
        <v>9.8205299999999998</v>
      </c>
      <c r="TR59" s="411">
        <v>1.979470000000001</v>
      </c>
      <c r="TS59" s="411">
        <v>7.51</v>
      </c>
      <c r="TT59" s="411">
        <v>8.33</v>
      </c>
      <c r="TU59" s="411">
        <v>8.33</v>
      </c>
      <c r="TV59" s="411">
        <v>-0.82000000000000028</v>
      </c>
      <c r="TW59" s="411">
        <v>9.6999999999999993</v>
      </c>
      <c r="TX59" s="411">
        <v>9.6</v>
      </c>
      <c r="TY59" s="411">
        <v>9.6</v>
      </c>
      <c r="TZ59" s="411">
        <v>9.9999999999999645E-2</v>
      </c>
      <c r="UA59" s="411">
        <v>13.4</v>
      </c>
      <c r="UB59" s="411">
        <v>10.752689999999999</v>
      </c>
      <c r="UC59" s="411">
        <v>10.752689999999999</v>
      </c>
      <c r="UD59" s="411">
        <v>2.6473100000000009</v>
      </c>
      <c r="UE59" s="411">
        <v>21</v>
      </c>
      <c r="UF59" s="411">
        <v>15.640269999999999</v>
      </c>
      <c r="UG59" s="411">
        <v>15.640269999999999</v>
      </c>
      <c r="UH59" s="411">
        <v>5.3597300000000008</v>
      </c>
      <c r="UI59" s="411">
        <v>7.2</v>
      </c>
      <c r="UJ59" s="411">
        <v>7</v>
      </c>
      <c r="UK59" s="411">
        <v>7</v>
      </c>
      <c r="UL59" s="411">
        <v>0.20000000000000018</v>
      </c>
      <c r="UM59" s="411">
        <v>8.8000000000000007</v>
      </c>
      <c r="UN59" s="411">
        <v>9</v>
      </c>
      <c r="UO59" s="411">
        <v>9</v>
      </c>
      <c r="UP59" s="411">
        <v>-0.19999999999999929</v>
      </c>
      <c r="UQ59" s="411">
        <v>0.5</v>
      </c>
      <c r="UR59" s="411">
        <v>0.54</v>
      </c>
      <c r="US59" s="411">
        <v>0.54</v>
      </c>
      <c r="UT59" s="411">
        <v>-4.0000000000000036E-2</v>
      </c>
      <c r="UU59" s="411">
        <v>0.8</v>
      </c>
      <c r="UV59" s="411">
        <v>1.05</v>
      </c>
      <c r="UW59" s="411">
        <v>1.05</v>
      </c>
      <c r="UX59" s="411">
        <v>-0.25</v>
      </c>
      <c r="UY59" s="411">
        <v>0</v>
      </c>
      <c r="UZ59" s="411">
        <v>0</v>
      </c>
      <c r="VA59" s="411">
        <v>0</v>
      </c>
      <c r="VB59" s="411">
        <v>0</v>
      </c>
      <c r="VC59" s="411">
        <v>0</v>
      </c>
      <c r="VD59" s="411">
        <v>0</v>
      </c>
      <c r="VE59" s="411">
        <v>0</v>
      </c>
      <c r="VF59" s="411">
        <v>0</v>
      </c>
      <c r="VG59" s="411">
        <v>0</v>
      </c>
      <c r="VH59" s="411">
        <v>0</v>
      </c>
      <c r="VI59" s="411">
        <v>0</v>
      </c>
      <c r="VJ59" s="411">
        <v>0</v>
      </c>
      <c r="VK59" s="411">
        <v>0</v>
      </c>
      <c r="VL59" s="411">
        <v>0</v>
      </c>
      <c r="VM59" s="411">
        <v>0</v>
      </c>
      <c r="VN59" s="411">
        <v>0</v>
      </c>
      <c r="VO59" s="411">
        <v>0</v>
      </c>
      <c r="VP59" s="411">
        <v>0</v>
      </c>
      <c r="VQ59" s="411">
        <v>0</v>
      </c>
      <c r="VR59" s="411">
        <v>0</v>
      </c>
      <c r="VS59" s="411">
        <v>0</v>
      </c>
      <c r="VT59" s="411">
        <v>0</v>
      </c>
      <c r="VU59" s="411">
        <v>0</v>
      </c>
      <c r="VV59" s="411">
        <v>0</v>
      </c>
      <c r="VW59" s="411">
        <v>13.3</v>
      </c>
      <c r="VX59" s="411">
        <v>13.702</v>
      </c>
      <c r="VY59" s="411">
        <v>13.702</v>
      </c>
      <c r="VZ59" s="411">
        <v>-0.40199999999999925</v>
      </c>
      <c r="WA59" s="411">
        <v>37.799999999999997</v>
      </c>
      <c r="WB59" s="411">
        <v>40.700000000000003</v>
      </c>
      <c r="WC59" s="411">
        <v>36.847000000000001</v>
      </c>
      <c r="WD59" s="411">
        <v>0.95299999999999585</v>
      </c>
      <c r="WE59" s="411">
        <v>7.9</v>
      </c>
      <c r="WF59" s="411"/>
      <c r="WG59" s="411">
        <v>5.0119999999999996</v>
      </c>
      <c r="WH59" s="411">
        <v>2.8880000000000008</v>
      </c>
      <c r="WI59" s="411">
        <v>12.3</v>
      </c>
      <c r="WJ59" s="411"/>
      <c r="WK59" s="411">
        <v>7.9820000000000002</v>
      </c>
      <c r="WL59" s="411">
        <v>4.3180000000000005</v>
      </c>
      <c r="WM59" s="411">
        <v>17.899999999999999</v>
      </c>
      <c r="WN59" s="411">
        <v>19.937000000000001</v>
      </c>
      <c r="WO59" s="411">
        <v>19.937000000000001</v>
      </c>
      <c r="WP59" s="411">
        <v>-2.0370000000000026</v>
      </c>
      <c r="WQ59" s="411">
        <v>7.4</v>
      </c>
      <c r="WR59" s="411"/>
      <c r="WS59" s="411">
        <v>22.463000000000001</v>
      </c>
      <c r="WT59" s="411">
        <v>-15.063000000000001</v>
      </c>
      <c r="XB59" s="412">
        <v>1</v>
      </c>
      <c r="XC59" s="411">
        <v>6498.1640000000016</v>
      </c>
      <c r="XD59" s="411">
        <v>6518.4380099999989</v>
      </c>
      <c r="XE59" s="411">
        <v>-20.274009999997361</v>
      </c>
      <c r="XF59" s="411">
        <v>6498.1639999999998</v>
      </c>
      <c r="XG59" s="411">
        <v>6518.4380099999989</v>
      </c>
      <c r="XH59" s="411">
        <v>-20.27400999999918</v>
      </c>
      <c r="XI59" s="379">
        <f t="shared" si="0"/>
        <v>1</v>
      </c>
    </row>
    <row r="60" spans="2:634" ht="15" customHeight="1" thickBot="1" x14ac:dyDescent="0.3">
      <c r="B60" s="413" t="s">
        <v>692</v>
      </c>
      <c r="C60" s="414">
        <v>13148.6</v>
      </c>
      <c r="D60" s="414">
        <v>13378.549059999988</v>
      </c>
      <c r="E60" s="414">
        <v>13000.000019999992</v>
      </c>
      <c r="F60" s="414"/>
      <c r="G60" s="414">
        <v>4362.4000000000015</v>
      </c>
      <c r="H60" s="414">
        <v>4263.1906649999992</v>
      </c>
      <c r="I60" s="414">
        <v>4142.5627349999986</v>
      </c>
      <c r="J60" s="414"/>
      <c r="K60" s="414">
        <v>0</v>
      </c>
      <c r="L60" s="414">
        <v>0</v>
      </c>
      <c r="M60" s="414">
        <v>0</v>
      </c>
      <c r="N60" s="414"/>
      <c r="O60" s="414">
        <v>2620.0499999999993</v>
      </c>
      <c r="P60" s="414">
        <v>2459.0607400000004</v>
      </c>
      <c r="Q60" s="414">
        <v>2585.0656249999993</v>
      </c>
      <c r="R60" s="414"/>
      <c r="S60" s="414">
        <v>1914.35</v>
      </c>
      <c r="T60" s="414">
        <v>1803.5986799999991</v>
      </c>
      <c r="U60" s="414">
        <v>1964.6019600000004</v>
      </c>
      <c r="V60" s="414"/>
      <c r="W60" s="414">
        <v>1556.9500000000003</v>
      </c>
      <c r="X60" s="414">
        <v>1572.115225</v>
      </c>
      <c r="Y60" s="414">
        <v>1636.6435500000005</v>
      </c>
      <c r="Z60" s="414"/>
      <c r="AA60" s="414">
        <v>1542.0500000000002</v>
      </c>
      <c r="AB60" s="414">
        <v>1607.2423500000011</v>
      </c>
      <c r="AC60" s="414">
        <v>1622.2404000000015</v>
      </c>
      <c r="AD60" s="414"/>
      <c r="AE60" s="414">
        <v>665.34999999999991</v>
      </c>
      <c r="AF60" s="414">
        <v>655.06157000000007</v>
      </c>
      <c r="AG60" s="414">
        <v>683.00787000000003</v>
      </c>
      <c r="AH60" s="414"/>
      <c r="AI60" s="414">
        <v>11.850000000000001</v>
      </c>
      <c r="AJ60" s="414">
        <v>14.400000000000013</v>
      </c>
      <c r="AK60" s="414">
        <v>14.400000000000013</v>
      </c>
      <c r="AL60" s="414"/>
      <c r="AM60" s="414">
        <v>0</v>
      </c>
      <c r="AN60" s="414">
        <v>0</v>
      </c>
      <c r="AO60" s="414">
        <v>0</v>
      </c>
      <c r="AP60" s="414"/>
      <c r="AQ60" s="414">
        <v>0</v>
      </c>
      <c r="AR60" s="414">
        <v>0</v>
      </c>
      <c r="AS60" s="414">
        <v>1214.8342050000003</v>
      </c>
      <c r="AT60" s="414"/>
      <c r="AU60" s="414">
        <v>0</v>
      </c>
      <c r="AV60" s="414">
        <v>0</v>
      </c>
      <c r="AW60" s="414">
        <v>0</v>
      </c>
      <c r="AX60" s="414"/>
      <c r="AY60" s="414">
        <v>0</v>
      </c>
      <c r="AZ60" s="414">
        <v>0</v>
      </c>
      <c r="BA60" s="414">
        <v>0</v>
      </c>
      <c r="BB60" s="414"/>
      <c r="BC60" s="414">
        <v>3451.3000000000006</v>
      </c>
      <c r="BD60" s="414">
        <v>3593.0950800000032</v>
      </c>
      <c r="BE60" s="414">
        <v>3728.9691799999987</v>
      </c>
      <c r="BF60" s="414"/>
      <c r="BG60" s="414">
        <v>3512.7999999999997</v>
      </c>
      <c r="BH60" s="414">
        <v>3593.0950800000032</v>
      </c>
      <c r="BI60" s="414">
        <v>3728.9691799999987</v>
      </c>
      <c r="BJ60" s="414"/>
      <c r="BK60" s="414">
        <v>3544.45</v>
      </c>
      <c r="BL60" s="414">
        <v>3593.0950800000032</v>
      </c>
      <c r="BM60" s="414">
        <v>3728.9691799999987</v>
      </c>
      <c r="BN60" s="414"/>
      <c r="BO60" s="414">
        <v>1201.3</v>
      </c>
      <c r="BP60" s="414">
        <v>1390</v>
      </c>
      <c r="BQ60" s="414">
        <v>1390</v>
      </c>
      <c r="BR60" s="414"/>
      <c r="BS60" s="414">
        <v>850.64999999999986</v>
      </c>
      <c r="BT60" s="414">
        <v>1087.356</v>
      </c>
      <c r="BU60" s="414">
        <v>1087.356</v>
      </c>
      <c r="BV60" s="414"/>
      <c r="BW60" s="414">
        <v>1559.6</v>
      </c>
      <c r="BX60" s="414">
        <v>1473.28</v>
      </c>
      <c r="BY60" s="414">
        <v>1481</v>
      </c>
      <c r="BZ60" s="414"/>
      <c r="CA60" s="414">
        <v>1745.55</v>
      </c>
      <c r="CB60" s="414">
        <v>1752.4691999999998</v>
      </c>
      <c r="CC60" s="414">
        <v>1752.4691999999998</v>
      </c>
      <c r="CD60" s="414"/>
      <c r="CE60" s="414">
        <v>607.54999999999984</v>
      </c>
      <c r="CF60" s="414">
        <v>407.02463999999958</v>
      </c>
      <c r="CG60" s="414">
        <v>407.02463999999958</v>
      </c>
      <c r="CH60" s="414"/>
      <c r="CI60" s="414">
        <v>1706.5160000000001</v>
      </c>
      <c r="CJ60" s="414">
        <v>1847.8984700000008</v>
      </c>
      <c r="CK60" s="414">
        <v>1569.0000199999997</v>
      </c>
      <c r="CL60" s="414"/>
      <c r="CM60" s="414">
        <v>2522.2635000000005</v>
      </c>
      <c r="CN60" s="414">
        <v>2352</v>
      </c>
      <c r="CO60" s="414">
        <v>2352</v>
      </c>
      <c r="CP60" s="414"/>
      <c r="CQ60" s="414">
        <v>483.18899999999996</v>
      </c>
      <c r="CR60" s="414">
        <v>496.00001499999985</v>
      </c>
      <c r="CS60" s="414">
        <v>500.00000999999997</v>
      </c>
      <c r="CT60" s="414"/>
      <c r="CU60" s="414">
        <v>191.10000000000005</v>
      </c>
      <c r="CV60" s="414">
        <v>92.480400000000088</v>
      </c>
      <c r="CW60" s="414">
        <v>92.480400000000088</v>
      </c>
      <c r="CX60" s="414"/>
      <c r="CY60" s="414">
        <v>0</v>
      </c>
      <c r="CZ60" s="414">
        <v>98.48280000000004</v>
      </c>
      <c r="DA60" s="414">
        <v>98.48280000000004</v>
      </c>
      <c r="DB60" s="414"/>
      <c r="DC60" s="414">
        <v>1028.75</v>
      </c>
      <c r="DD60" s="414">
        <v>1051.2141600000009</v>
      </c>
      <c r="DE60" s="414">
        <v>1051.2141600000009</v>
      </c>
      <c r="DF60" s="414"/>
      <c r="DG60" s="414">
        <v>77.858500000000006</v>
      </c>
      <c r="DH60" s="414">
        <v>78.773519999999976</v>
      </c>
      <c r="DI60" s="414">
        <v>78.773519999999976</v>
      </c>
      <c r="DJ60" s="414"/>
      <c r="DK60" s="414">
        <v>85.271499999999975</v>
      </c>
      <c r="DL60" s="414">
        <v>74.382480000000001</v>
      </c>
      <c r="DM60" s="414">
        <v>74.382480000000001</v>
      </c>
      <c r="DN60" s="414"/>
      <c r="DO60" s="414">
        <v>0</v>
      </c>
      <c r="DP60" s="414">
        <v>0</v>
      </c>
      <c r="DQ60" s="414">
        <v>0</v>
      </c>
      <c r="DR60" s="414"/>
      <c r="DS60" s="414">
        <v>0</v>
      </c>
      <c r="DT60" s="414">
        <v>0</v>
      </c>
      <c r="DU60" s="414">
        <v>0</v>
      </c>
      <c r="DV60" s="414"/>
      <c r="DW60" s="414">
        <v>0</v>
      </c>
      <c r="DX60" s="414">
        <v>0</v>
      </c>
      <c r="DY60" s="414">
        <v>0</v>
      </c>
      <c r="DZ60" s="414"/>
      <c r="EA60" s="414">
        <v>0</v>
      </c>
      <c r="EB60" s="414">
        <v>0</v>
      </c>
      <c r="EC60" s="414">
        <v>0</v>
      </c>
      <c r="ED60" s="414"/>
      <c r="EE60" s="414">
        <v>0</v>
      </c>
      <c r="EF60" s="414">
        <v>0</v>
      </c>
      <c r="EG60" s="414">
        <v>0</v>
      </c>
      <c r="EH60" s="414"/>
      <c r="EI60" s="414">
        <v>0</v>
      </c>
      <c r="EJ60" s="414">
        <v>0</v>
      </c>
      <c r="EK60" s="414">
        <v>0</v>
      </c>
      <c r="EL60" s="414"/>
      <c r="EM60" s="414">
        <v>1825.1999999999996</v>
      </c>
      <c r="EN60" s="414">
        <v>1717.5</v>
      </c>
      <c r="EO60" s="414">
        <v>2040</v>
      </c>
      <c r="EP60" s="414"/>
      <c r="EQ60" s="414">
        <v>0</v>
      </c>
      <c r="ER60" s="414">
        <v>0</v>
      </c>
      <c r="ES60" s="414">
        <v>0</v>
      </c>
      <c r="ET60" s="414"/>
      <c r="EU60" s="414">
        <v>1169.5999999999999</v>
      </c>
      <c r="EV60" s="414">
        <v>1395.667475</v>
      </c>
      <c r="EW60" s="414">
        <v>1610.3261799999996</v>
      </c>
      <c r="EX60" s="414"/>
      <c r="EY60" s="414">
        <v>4209.25</v>
      </c>
      <c r="EZ60" s="414">
        <v>4707.1454750000003</v>
      </c>
      <c r="FA60" s="414">
        <v>4638.4799999999996</v>
      </c>
      <c r="FB60" s="414"/>
      <c r="FC60" s="414">
        <v>238.99999999999994</v>
      </c>
      <c r="FD60" s="414">
        <v>192</v>
      </c>
      <c r="FE60" s="414">
        <v>192</v>
      </c>
      <c r="FF60" s="414"/>
      <c r="FG60" s="414">
        <v>91.750000000000028</v>
      </c>
      <c r="FH60" s="414">
        <v>102.70830499999994</v>
      </c>
      <c r="FI60" s="414">
        <v>119.13600999999991</v>
      </c>
      <c r="FJ60" s="414"/>
      <c r="FK60" s="414">
        <v>0</v>
      </c>
      <c r="FL60" s="414">
        <v>0</v>
      </c>
      <c r="FM60" s="414">
        <v>836.83989500000007</v>
      </c>
      <c r="FN60" s="414"/>
      <c r="FO60" s="414">
        <v>391.90000000000009</v>
      </c>
      <c r="FP60" s="414">
        <v>450.06245999999999</v>
      </c>
      <c r="FQ60" s="414">
        <v>528.12491999999986</v>
      </c>
      <c r="FR60" s="414"/>
      <c r="FS60" s="414">
        <v>2542.9000000000005</v>
      </c>
      <c r="FT60" s="414">
        <v>2649.9818399999995</v>
      </c>
      <c r="FU60" s="414">
        <v>2649.9818399999995</v>
      </c>
      <c r="FV60" s="414"/>
      <c r="FW60" s="414">
        <v>169.55000000000004</v>
      </c>
      <c r="FX60" s="414">
        <v>92.319120000000069</v>
      </c>
      <c r="FY60" s="414">
        <v>92.319120000000069</v>
      </c>
      <c r="FZ60" s="414"/>
      <c r="GA60" s="414">
        <v>0</v>
      </c>
      <c r="GB60" s="414">
        <v>0</v>
      </c>
      <c r="GC60" s="414">
        <v>0</v>
      </c>
      <c r="GD60" s="414"/>
      <c r="GE60" s="414">
        <v>110.85</v>
      </c>
      <c r="GF60" s="414">
        <v>182.55662500000008</v>
      </c>
      <c r="GG60" s="414">
        <v>515.45400000000041</v>
      </c>
      <c r="GH60" s="414"/>
      <c r="GI60" s="414">
        <v>2303.9999999999991</v>
      </c>
      <c r="GJ60" s="414">
        <v>2295.2476999999999</v>
      </c>
      <c r="GK60" s="414">
        <v>2662.8480199999995</v>
      </c>
      <c r="GL60" s="414"/>
      <c r="GM60" s="414">
        <v>0</v>
      </c>
      <c r="GN60" s="414">
        <v>0</v>
      </c>
      <c r="GO60" s="414">
        <v>0</v>
      </c>
      <c r="GP60" s="414"/>
      <c r="GQ60" s="414">
        <v>0</v>
      </c>
      <c r="GR60" s="414">
        <v>0</v>
      </c>
      <c r="GS60" s="414">
        <v>0</v>
      </c>
      <c r="GT60" s="414"/>
      <c r="GU60" s="414">
        <v>0</v>
      </c>
      <c r="GV60" s="414">
        <v>0</v>
      </c>
      <c r="GW60" s="414">
        <v>0</v>
      </c>
      <c r="GX60" s="414"/>
      <c r="GY60" s="414">
        <v>0</v>
      </c>
      <c r="GZ60" s="414">
        <v>0</v>
      </c>
      <c r="HA60" s="414">
        <v>0</v>
      </c>
      <c r="HB60" s="414"/>
      <c r="HC60" s="414">
        <v>0</v>
      </c>
      <c r="HD60" s="414">
        <v>0</v>
      </c>
      <c r="HE60" s="414">
        <v>0</v>
      </c>
      <c r="HF60" s="414"/>
      <c r="HG60" s="414">
        <v>4097.1499999999996</v>
      </c>
      <c r="HH60" s="414">
        <v>4266.6458649999995</v>
      </c>
      <c r="HI60" s="414">
        <v>4266.6458649999995</v>
      </c>
      <c r="HJ60" s="414"/>
      <c r="HK60" s="414">
        <v>4066.1499999999992</v>
      </c>
      <c r="HL60" s="414">
        <v>4266.6458649999995</v>
      </c>
      <c r="HM60" s="414">
        <v>4266.6458649999995</v>
      </c>
      <c r="HN60" s="414"/>
      <c r="HO60" s="414">
        <v>4522.4000000000005</v>
      </c>
      <c r="HP60" s="414">
        <v>4266.6458649999995</v>
      </c>
      <c r="HQ60" s="414">
        <v>4266.6458649999995</v>
      </c>
      <c r="HR60" s="414"/>
      <c r="HS60" s="414">
        <v>0</v>
      </c>
      <c r="HT60" s="414">
        <v>0</v>
      </c>
      <c r="HU60" s="414">
        <v>0</v>
      </c>
      <c r="HV60" s="414"/>
      <c r="HW60" s="414">
        <v>0</v>
      </c>
      <c r="HX60" s="414">
        <v>0</v>
      </c>
      <c r="HY60" s="414">
        <v>0</v>
      </c>
      <c r="HZ60" s="414"/>
      <c r="IA60" s="414">
        <v>0</v>
      </c>
      <c r="IB60" s="414">
        <v>0</v>
      </c>
      <c r="IC60" s="414">
        <v>0</v>
      </c>
      <c r="ID60" s="414"/>
      <c r="IE60" s="414">
        <v>6433.9999999999991</v>
      </c>
      <c r="IF60" s="414">
        <v>6399.9686800000036</v>
      </c>
      <c r="IG60" s="414">
        <v>6399.9686800000036</v>
      </c>
      <c r="IH60" s="414"/>
      <c r="II60" s="414">
        <v>1782.8499999999997</v>
      </c>
      <c r="IJ60" s="414">
        <v>1679.3071199999986</v>
      </c>
      <c r="IK60" s="414">
        <v>1679.3071199999986</v>
      </c>
      <c r="IL60" s="414"/>
      <c r="IM60" s="414">
        <v>858.70000000000016</v>
      </c>
      <c r="IN60" s="414">
        <v>839.6536800000008</v>
      </c>
      <c r="IO60" s="414">
        <v>839.6536800000008</v>
      </c>
      <c r="IP60" s="414"/>
      <c r="IQ60" s="414">
        <v>353.4</v>
      </c>
      <c r="IR60" s="414">
        <v>360.90500000000003</v>
      </c>
      <c r="IS60" s="414">
        <v>360.90500000000003</v>
      </c>
      <c r="IT60" s="414"/>
      <c r="IU60" s="414">
        <v>1064.8499999999999</v>
      </c>
      <c r="IV60" s="414">
        <v>1207.72</v>
      </c>
      <c r="IW60" s="414">
        <v>1207.72</v>
      </c>
      <c r="IX60" s="414"/>
      <c r="IY60" s="414">
        <v>876.25000000000011</v>
      </c>
      <c r="IZ60" s="414">
        <v>1096.1100000000004</v>
      </c>
      <c r="JA60" s="414">
        <v>1096.1100000000004</v>
      </c>
      <c r="JB60" s="414"/>
      <c r="JC60" s="414">
        <v>177.89999999999995</v>
      </c>
      <c r="JD60" s="414">
        <v>191.87000000000003</v>
      </c>
      <c r="JE60" s="414">
        <v>191.87000000000003</v>
      </c>
      <c r="JF60" s="414"/>
      <c r="JG60" s="414">
        <v>120.95</v>
      </c>
      <c r="JH60" s="414">
        <v>50.099999999999994</v>
      </c>
      <c r="JI60" s="414">
        <v>50.099999999999994</v>
      </c>
      <c r="JJ60" s="414"/>
      <c r="JK60" s="414">
        <v>163.85000000000008</v>
      </c>
      <c r="JL60" s="414">
        <v>165.08879999999996</v>
      </c>
      <c r="JM60" s="414">
        <v>165.08879999999996</v>
      </c>
      <c r="JN60" s="414"/>
      <c r="JO60" s="414">
        <v>267.2000000000001</v>
      </c>
      <c r="JP60" s="414">
        <v>350.24437500000005</v>
      </c>
      <c r="JQ60" s="414">
        <v>287.86970499999995</v>
      </c>
      <c r="JR60" s="414"/>
      <c r="JS60" s="414">
        <v>1635.45</v>
      </c>
      <c r="JT60" s="414">
        <v>1694.8802700000003</v>
      </c>
      <c r="JU60" s="414">
        <v>1651.8004700000001</v>
      </c>
      <c r="JV60" s="414"/>
      <c r="JW60" s="414">
        <v>0</v>
      </c>
      <c r="JX60" s="414">
        <v>0</v>
      </c>
      <c r="JY60" s="414">
        <v>0</v>
      </c>
      <c r="JZ60" s="414"/>
      <c r="KA60" s="414">
        <v>0</v>
      </c>
      <c r="KB60" s="414">
        <v>0</v>
      </c>
      <c r="KC60" s="414">
        <v>0</v>
      </c>
      <c r="KD60" s="414"/>
      <c r="KE60" s="414">
        <v>0</v>
      </c>
      <c r="KF60" s="414">
        <v>0</v>
      </c>
      <c r="KG60" s="414">
        <v>0</v>
      </c>
      <c r="KH60" s="414"/>
      <c r="KI60" s="414">
        <v>0</v>
      </c>
      <c r="KJ60" s="414">
        <v>0</v>
      </c>
      <c r="KK60" s="414">
        <v>0</v>
      </c>
      <c r="KL60" s="414"/>
      <c r="KM60" s="414">
        <v>1505.6000000000004</v>
      </c>
      <c r="KN60" s="414">
        <v>1249.4412649999999</v>
      </c>
      <c r="KO60" s="414">
        <v>1425.0542399999999</v>
      </c>
      <c r="KP60" s="414"/>
      <c r="KQ60" s="414">
        <v>0</v>
      </c>
      <c r="KR60" s="414">
        <v>0</v>
      </c>
      <c r="KS60" s="414">
        <v>0</v>
      </c>
      <c r="KT60" s="414"/>
      <c r="KU60" s="414">
        <v>4353.8999999999996</v>
      </c>
      <c r="KV60" s="414">
        <v>4666.0656399999953</v>
      </c>
      <c r="KW60" s="414">
        <v>4666.6749599999948</v>
      </c>
      <c r="KX60" s="414"/>
      <c r="KY60" s="414">
        <v>4714.8499999999995</v>
      </c>
      <c r="KZ60" s="414">
        <v>4666.0656399999953</v>
      </c>
      <c r="LA60" s="414">
        <v>4666.6749599999948</v>
      </c>
      <c r="LB60" s="414"/>
      <c r="LC60" s="414">
        <v>4843.8499999999985</v>
      </c>
      <c r="LD60" s="414">
        <v>4666.0656399999953</v>
      </c>
      <c r="LE60" s="414">
        <v>4666.6749599999948</v>
      </c>
      <c r="LF60" s="414"/>
      <c r="LG60" s="414">
        <v>7005.5500000000011</v>
      </c>
      <c r="LH60" s="414">
        <v>6999.098340000005</v>
      </c>
      <c r="LI60" s="414">
        <v>7000.0123200000053</v>
      </c>
      <c r="LJ60" s="414"/>
      <c r="LK60" s="414">
        <v>4893.7500000000009</v>
      </c>
      <c r="LL60" s="414">
        <v>5032.9771199999968</v>
      </c>
      <c r="LM60" s="414">
        <v>5032.9771199999968</v>
      </c>
      <c r="LN60" s="414"/>
      <c r="LO60" s="414">
        <v>2548.0999999999995</v>
      </c>
      <c r="LP60" s="414">
        <v>2516.4885599999984</v>
      </c>
      <c r="LQ60" s="414">
        <v>2516.4885599999984</v>
      </c>
      <c r="LR60" s="414"/>
      <c r="LS60" s="414">
        <v>4769.4999999999991</v>
      </c>
      <c r="LT60" s="414">
        <v>5087.7629300000008</v>
      </c>
      <c r="LU60" s="414">
        <v>4764.4365699999998</v>
      </c>
      <c r="LV60" s="414"/>
      <c r="LW60" s="414">
        <v>80.65000000000002</v>
      </c>
      <c r="LX60" s="414">
        <v>77.765279999999919</v>
      </c>
      <c r="LY60" s="414">
        <v>77.765279999999919</v>
      </c>
      <c r="LZ60" s="414"/>
      <c r="MA60" s="414">
        <v>4090.7500000000005</v>
      </c>
      <c r="MB60" s="414">
        <v>4127.1930899999998</v>
      </c>
      <c r="MC60" s="414">
        <v>4457.5447199999999</v>
      </c>
      <c r="MD60" s="414"/>
      <c r="ME60" s="414">
        <v>4098.25</v>
      </c>
      <c r="MF60" s="414">
        <v>4127.1930899999998</v>
      </c>
      <c r="MG60" s="414">
        <v>4457.5447199999999</v>
      </c>
      <c r="MH60" s="414"/>
      <c r="MI60" s="414">
        <v>4286.0499999999993</v>
      </c>
      <c r="MJ60" s="414">
        <v>5118.2479800000019</v>
      </c>
      <c r="MK60" s="414">
        <v>4457.5447199999999</v>
      </c>
      <c r="ML60" s="414"/>
      <c r="MM60" s="414">
        <v>3797.7499999999995</v>
      </c>
      <c r="MN60" s="414">
        <v>4375.6654349999999</v>
      </c>
      <c r="MO60" s="414">
        <v>4548.3187200000002</v>
      </c>
      <c r="MP60" s="414"/>
      <c r="MQ60" s="414">
        <v>2160.3000000000002</v>
      </c>
      <c r="MR60" s="414">
        <v>2187.832715</v>
      </c>
      <c r="MS60" s="414">
        <v>2274.1593600000001</v>
      </c>
      <c r="MT60" s="414"/>
      <c r="MU60" s="414">
        <v>0</v>
      </c>
      <c r="MV60" s="414">
        <v>0</v>
      </c>
      <c r="MW60" s="414">
        <v>0</v>
      </c>
      <c r="MX60" s="414"/>
      <c r="MY60" s="414">
        <v>0</v>
      </c>
      <c r="MZ60" s="414">
        <v>0</v>
      </c>
      <c r="NA60" s="414">
        <v>0</v>
      </c>
      <c r="NB60" s="414"/>
      <c r="NC60" s="414">
        <v>0</v>
      </c>
      <c r="ND60" s="414">
        <v>0</v>
      </c>
      <c r="NE60" s="414">
        <v>0</v>
      </c>
      <c r="NF60" s="414"/>
      <c r="NG60" s="414">
        <v>0</v>
      </c>
      <c r="NH60" s="414">
        <v>0</v>
      </c>
      <c r="NI60" s="414">
        <v>0</v>
      </c>
      <c r="NJ60" s="414"/>
      <c r="NK60" s="414">
        <v>0</v>
      </c>
      <c r="NL60" s="414">
        <v>0</v>
      </c>
      <c r="NM60" s="414">
        <v>0</v>
      </c>
      <c r="NN60" s="414"/>
      <c r="NO60" s="414">
        <v>0</v>
      </c>
      <c r="NP60" s="414">
        <v>0</v>
      </c>
      <c r="NQ60" s="414">
        <v>0</v>
      </c>
      <c r="NR60" s="414"/>
      <c r="NS60" s="414">
        <v>0</v>
      </c>
      <c r="NT60" s="414">
        <v>0</v>
      </c>
      <c r="NU60" s="414">
        <v>0</v>
      </c>
      <c r="NV60" s="414"/>
      <c r="NW60" s="414">
        <v>2052.1000000000004</v>
      </c>
      <c r="NX60" s="414">
        <v>1832.2498799999994</v>
      </c>
      <c r="NY60" s="414">
        <v>1740.7291250000005</v>
      </c>
      <c r="NZ60" s="414"/>
      <c r="OA60" s="414">
        <v>792.65</v>
      </c>
      <c r="OB60" s="414">
        <v>836.49112499999978</v>
      </c>
      <c r="OC60" s="414">
        <v>1012.032</v>
      </c>
      <c r="OD60" s="414"/>
      <c r="OE60" s="414">
        <v>396.75</v>
      </c>
      <c r="OF60" s="414">
        <v>375.48377999999991</v>
      </c>
      <c r="OG60" s="414">
        <v>381.93792000000025</v>
      </c>
      <c r="OH60" s="414"/>
      <c r="OI60" s="414">
        <v>1339.5999999999997</v>
      </c>
      <c r="OJ60" s="414">
        <v>1450.2484800000011</v>
      </c>
      <c r="OK60" s="414">
        <v>1450.2484800000011</v>
      </c>
      <c r="OL60" s="414"/>
      <c r="OM60" s="414">
        <v>155.94999999999999</v>
      </c>
      <c r="ON60" s="414">
        <v>153.35999999999981</v>
      </c>
      <c r="OO60" s="414">
        <v>153.35999999999981</v>
      </c>
      <c r="OP60" s="414"/>
      <c r="OQ60" s="414">
        <v>6181.9</v>
      </c>
      <c r="OR60" s="414">
        <v>3539.1574249999999</v>
      </c>
      <c r="OS60" s="414">
        <v>0</v>
      </c>
      <c r="OT60" s="414"/>
      <c r="OU60" s="414">
        <v>0</v>
      </c>
      <c r="OV60" s="414">
        <v>0</v>
      </c>
      <c r="OW60" s="414">
        <v>0</v>
      </c>
      <c r="OX60" s="414"/>
      <c r="OY60" s="414">
        <v>0</v>
      </c>
      <c r="OZ60" s="414">
        <v>0</v>
      </c>
      <c r="PA60" s="414">
        <v>0</v>
      </c>
      <c r="PB60" s="414"/>
      <c r="PC60" s="414">
        <v>697.29999999999973</v>
      </c>
      <c r="PD60" s="414">
        <v>720</v>
      </c>
      <c r="PE60" s="414">
        <v>720</v>
      </c>
      <c r="PF60" s="414"/>
      <c r="PG60" s="414">
        <v>0</v>
      </c>
      <c r="PH60" s="414">
        <v>0</v>
      </c>
      <c r="PI60" s="414">
        <v>0</v>
      </c>
      <c r="PJ60" s="414"/>
      <c r="PK60" s="414">
        <v>353.6</v>
      </c>
      <c r="PL60" s="414">
        <v>312</v>
      </c>
      <c r="PM60" s="414">
        <v>312</v>
      </c>
      <c r="PN60" s="414"/>
      <c r="PO60" s="414">
        <v>326.85000000000008</v>
      </c>
      <c r="PP60" s="414">
        <v>360</v>
      </c>
      <c r="PQ60" s="414">
        <v>360</v>
      </c>
      <c r="PR60" s="414"/>
      <c r="PS60" s="414">
        <v>71.149999999999977</v>
      </c>
      <c r="PT60" s="414">
        <v>67.176000000000073</v>
      </c>
      <c r="PU60" s="414">
        <v>67.176000000000073</v>
      </c>
      <c r="PV60" s="414"/>
      <c r="PW60" s="414">
        <v>35.749999999999979</v>
      </c>
      <c r="PX60" s="414">
        <v>33.599999999999987</v>
      </c>
      <c r="PY60" s="414">
        <v>33.599999999999987</v>
      </c>
      <c r="PZ60" s="414"/>
      <c r="QA60" s="414">
        <v>26.650000000000023</v>
      </c>
      <c r="QB60" s="414">
        <v>28.800000000000026</v>
      </c>
      <c r="QC60" s="414">
        <v>28.800000000000026</v>
      </c>
      <c r="QD60" s="414"/>
      <c r="QE60" s="414">
        <v>49.199999999999974</v>
      </c>
      <c r="QF60" s="414">
        <v>52.80000000000004</v>
      </c>
      <c r="QG60" s="414">
        <v>52.80000000000004</v>
      </c>
      <c r="QH60" s="414"/>
      <c r="QI60" s="414">
        <v>167.90000000000003</v>
      </c>
      <c r="QJ60" s="414">
        <v>172.79999999999984</v>
      </c>
      <c r="QK60" s="414">
        <v>172.79999999999984</v>
      </c>
      <c r="QL60" s="414"/>
      <c r="QM60" s="414">
        <v>277.7000000000001</v>
      </c>
      <c r="QN60" s="414">
        <v>267.44880000000018</v>
      </c>
      <c r="QO60" s="414">
        <v>267.44880000000018</v>
      </c>
      <c r="QP60" s="414"/>
      <c r="QQ60" s="414">
        <v>175.20000000000005</v>
      </c>
      <c r="QR60" s="414">
        <v>192</v>
      </c>
      <c r="QS60" s="414">
        <v>192</v>
      </c>
      <c r="QT60" s="414"/>
      <c r="QU60" s="414">
        <v>242.74999999999997</v>
      </c>
      <c r="QV60" s="414">
        <v>258.06455999999969</v>
      </c>
      <c r="QW60" s="414">
        <v>258.06455999999969</v>
      </c>
      <c r="QX60" s="414"/>
      <c r="QY60" s="414">
        <v>142.5</v>
      </c>
      <c r="QZ60" s="414">
        <v>153.59999999999997</v>
      </c>
      <c r="RA60" s="414">
        <v>153.59999999999997</v>
      </c>
      <c r="RB60" s="414"/>
      <c r="RC60" s="414">
        <v>433.80000000000007</v>
      </c>
      <c r="RD60" s="414">
        <v>398.82696000000027</v>
      </c>
      <c r="RE60" s="414">
        <v>398.82696000000027</v>
      </c>
      <c r="RF60" s="414"/>
      <c r="RG60" s="414">
        <v>87.449999999999946</v>
      </c>
      <c r="RH60" s="414">
        <v>86.39999999999992</v>
      </c>
      <c r="RI60" s="414">
        <v>86.39999999999992</v>
      </c>
      <c r="RJ60" s="414"/>
      <c r="RK60" s="414">
        <v>138.65000000000012</v>
      </c>
      <c r="RL60" s="414">
        <v>144</v>
      </c>
      <c r="RM60" s="414">
        <v>144</v>
      </c>
      <c r="RN60" s="414"/>
      <c r="RO60" s="414">
        <v>74.05</v>
      </c>
      <c r="RP60" s="414">
        <v>71.349999999999994</v>
      </c>
      <c r="RQ60" s="414">
        <v>71.349999999999994</v>
      </c>
      <c r="RR60" s="414"/>
      <c r="RS60" s="414">
        <v>23.000000000000004</v>
      </c>
      <c r="RT60" s="414">
        <v>36</v>
      </c>
      <c r="RU60" s="414">
        <v>36</v>
      </c>
      <c r="RV60" s="414"/>
      <c r="RW60" s="414">
        <v>101.95000000000002</v>
      </c>
      <c r="RX60" s="414">
        <v>134.39999999999995</v>
      </c>
      <c r="RY60" s="414">
        <v>134.39999999999995</v>
      </c>
      <c r="RZ60" s="414"/>
      <c r="SA60" s="414">
        <v>84.300000000000011</v>
      </c>
      <c r="SB60" s="414">
        <v>120</v>
      </c>
      <c r="SC60" s="414">
        <v>120</v>
      </c>
      <c r="SD60" s="414"/>
      <c r="SE60" s="414">
        <v>114</v>
      </c>
      <c r="SF60" s="414">
        <v>132</v>
      </c>
      <c r="SG60" s="414">
        <v>132</v>
      </c>
      <c r="SH60" s="414"/>
      <c r="SI60" s="414">
        <v>118.94999999999999</v>
      </c>
      <c r="SJ60" s="414">
        <v>136.7999999999999</v>
      </c>
      <c r="SK60" s="414">
        <v>136.7999999999999</v>
      </c>
      <c r="SL60" s="414"/>
      <c r="SM60" s="414">
        <v>83.500000000000043</v>
      </c>
      <c r="SN60" s="414">
        <v>84</v>
      </c>
      <c r="SO60" s="414">
        <v>84</v>
      </c>
      <c r="SP60" s="414"/>
      <c r="SQ60" s="414">
        <v>60.350000000000016</v>
      </c>
      <c r="SR60" s="414">
        <v>60</v>
      </c>
      <c r="SS60" s="414">
        <v>60</v>
      </c>
      <c r="ST60" s="414"/>
      <c r="SU60" s="414">
        <v>232.09999999999997</v>
      </c>
      <c r="SV60" s="414">
        <v>240</v>
      </c>
      <c r="SW60" s="414">
        <v>240</v>
      </c>
      <c r="SX60" s="414"/>
      <c r="SY60" s="414">
        <v>472.0000000000004</v>
      </c>
      <c r="SZ60" s="414">
        <v>293.25503999999995</v>
      </c>
      <c r="TA60" s="414">
        <v>293.25503999999995</v>
      </c>
      <c r="TB60" s="414"/>
      <c r="TC60" s="414">
        <v>405.59999999999968</v>
      </c>
      <c r="TD60" s="414">
        <v>403.51896000000039</v>
      </c>
      <c r="TE60" s="414">
        <v>403.51896000000039</v>
      </c>
      <c r="TF60" s="414"/>
      <c r="TG60" s="414">
        <v>494.50000000000011</v>
      </c>
      <c r="TH60" s="414">
        <v>469.20816000000008</v>
      </c>
      <c r="TI60" s="414">
        <v>469.20816000000008</v>
      </c>
      <c r="TJ60" s="414"/>
      <c r="TK60" s="414">
        <v>999.3499999999998</v>
      </c>
      <c r="TL60" s="414">
        <v>901.91904000000056</v>
      </c>
      <c r="TM60" s="414">
        <v>901.91904000000056</v>
      </c>
      <c r="TN60" s="414"/>
      <c r="TO60" s="414">
        <v>235.3</v>
      </c>
      <c r="TP60" s="414">
        <v>194.810845</v>
      </c>
      <c r="TQ60" s="414">
        <v>235.69266000000013</v>
      </c>
      <c r="TR60" s="414"/>
      <c r="TS60" s="414">
        <v>185.32999999999996</v>
      </c>
      <c r="TT60" s="414">
        <v>199.91999999999996</v>
      </c>
      <c r="TU60" s="414">
        <v>199.91999999999996</v>
      </c>
      <c r="TV60" s="414"/>
      <c r="TW60" s="414">
        <v>202.95000000000002</v>
      </c>
      <c r="TX60" s="414">
        <v>230.4000000000002</v>
      </c>
      <c r="TY60" s="414">
        <v>230.4000000000002</v>
      </c>
      <c r="TZ60" s="414"/>
      <c r="UA60" s="414">
        <v>331.95000000000005</v>
      </c>
      <c r="UB60" s="414">
        <v>258.06455999999969</v>
      </c>
      <c r="UC60" s="414">
        <v>258.06455999999969</v>
      </c>
      <c r="UD60" s="414"/>
      <c r="UE60" s="414">
        <v>418.30000000000007</v>
      </c>
      <c r="UF60" s="414">
        <v>375.36647999999974</v>
      </c>
      <c r="UG60" s="414">
        <v>375.36647999999974</v>
      </c>
      <c r="UH60" s="414"/>
      <c r="UI60" s="414">
        <v>126.55000000000001</v>
      </c>
      <c r="UJ60" s="414">
        <v>168</v>
      </c>
      <c r="UK60" s="414">
        <v>168</v>
      </c>
      <c r="UL60" s="414"/>
      <c r="UM60" s="414">
        <v>234.40000000000006</v>
      </c>
      <c r="UN60" s="414">
        <v>216</v>
      </c>
      <c r="UO60" s="414">
        <v>216</v>
      </c>
      <c r="UP60" s="414"/>
      <c r="UQ60" s="414">
        <v>13.149999999999995</v>
      </c>
      <c r="UR60" s="414">
        <v>12.959999999999987</v>
      </c>
      <c r="US60" s="414">
        <v>12.959999999999987</v>
      </c>
      <c r="UT60" s="414"/>
      <c r="UU60" s="414">
        <v>22.499999999999982</v>
      </c>
      <c r="UV60" s="414">
        <v>25.199999999999982</v>
      </c>
      <c r="UW60" s="414">
        <v>25.199999999999982</v>
      </c>
      <c r="UX60" s="414"/>
      <c r="UY60" s="414">
        <v>130.75000000000003</v>
      </c>
      <c r="UZ60" s="414">
        <v>148.13799999999998</v>
      </c>
      <c r="VA60" s="414">
        <v>148.13799999999998</v>
      </c>
      <c r="VB60" s="414"/>
      <c r="VC60" s="414">
        <v>128.6</v>
      </c>
      <c r="VD60" s="414">
        <v>141.15300000000002</v>
      </c>
      <c r="VE60" s="414">
        <v>141.15300000000002</v>
      </c>
      <c r="VF60" s="414"/>
      <c r="VG60" s="414">
        <v>171.1</v>
      </c>
      <c r="VH60" s="414">
        <v>180.72300000000001</v>
      </c>
      <c r="VI60" s="414">
        <v>180.72300000000001</v>
      </c>
      <c r="VJ60" s="414"/>
      <c r="VK60" s="414">
        <v>148.19999999999999</v>
      </c>
      <c r="VL60" s="414">
        <v>186.04250000000005</v>
      </c>
      <c r="VM60" s="414">
        <v>186.04250000000005</v>
      </c>
      <c r="VN60" s="414"/>
      <c r="VO60" s="414">
        <v>123.99999999999997</v>
      </c>
      <c r="VP60" s="414">
        <v>148.83800000000002</v>
      </c>
      <c r="VQ60" s="414">
        <v>148.83800000000002</v>
      </c>
      <c r="VR60" s="414"/>
      <c r="VS60" s="414">
        <v>8.5000000000000018</v>
      </c>
      <c r="VT60" s="414">
        <v>8.3450000000000006</v>
      </c>
      <c r="VU60" s="414">
        <v>8.3450000000000006</v>
      </c>
      <c r="VV60" s="414"/>
      <c r="VW60" s="414">
        <v>395.14999999999992</v>
      </c>
      <c r="VX60" s="414">
        <v>358.48950000000002</v>
      </c>
      <c r="VY60" s="414">
        <v>358.48950000000002</v>
      </c>
      <c r="VZ60" s="414"/>
      <c r="WA60" s="414">
        <v>1221.9000000000001</v>
      </c>
      <c r="WB60" s="414">
        <v>1142.9755</v>
      </c>
      <c r="WC60" s="414">
        <v>1080.9659999999999</v>
      </c>
      <c r="WD60" s="414"/>
      <c r="WE60" s="414">
        <v>263.89999999999992</v>
      </c>
      <c r="WF60" s="414">
        <v>0</v>
      </c>
      <c r="WG60" s="414">
        <v>222.16399999999999</v>
      </c>
      <c r="WH60" s="414"/>
      <c r="WI60" s="414">
        <v>343.85</v>
      </c>
      <c r="WJ60" s="414">
        <v>0</v>
      </c>
      <c r="WK60" s="414">
        <v>284.10200000000003</v>
      </c>
      <c r="WL60" s="414"/>
      <c r="WM60" s="414">
        <v>527.94999999999993</v>
      </c>
      <c r="WN60" s="414">
        <v>515.79250000000002</v>
      </c>
      <c r="WO60" s="414">
        <v>515.79250000000002</v>
      </c>
      <c r="WP60" s="414"/>
      <c r="WQ60" s="414">
        <v>756.6</v>
      </c>
      <c r="WR60" s="414">
        <v>0</v>
      </c>
      <c r="WS60" s="414">
        <v>905.36950000000002</v>
      </c>
      <c r="WT60" s="414"/>
      <c r="WU60" s="60" t="s">
        <v>513</v>
      </c>
      <c r="XB60" s="413" t="s">
        <v>692</v>
      </c>
      <c r="XC60" s="414">
        <f>SUM(XC12:XC59)/2</f>
        <v>164413.67849999995</v>
      </c>
      <c r="XD60" s="414">
        <f>SUM(XD12:XD59)/2</f>
        <v>164582.16112499993</v>
      </c>
      <c r="XE60" s="414">
        <f>+XC60-XD60</f>
        <v>-168.48262499997509</v>
      </c>
      <c r="XF60" s="414">
        <f>SUM(XF12:XF59)/2</f>
        <v>164413.67849999995</v>
      </c>
      <c r="XG60" s="414">
        <f>SUM(XG12:XG59)/2</f>
        <v>164582.16112499993</v>
      </c>
      <c r="XH60" s="414">
        <f>+XF60-XG60</f>
        <v>-168.48262499997509</v>
      </c>
      <c r="XI60" s="415">
        <f>+XH60/XF60</f>
        <v>-1.0247482237311244E-3</v>
      </c>
      <c r="XJ60" s="416" t="s">
        <v>338</v>
      </c>
    </row>
    <row r="61" spans="2:634" s="89" customFormat="1" ht="17.25" customHeight="1" thickBot="1" x14ac:dyDescent="0.25">
      <c r="XB61" s="413" t="s">
        <v>693</v>
      </c>
      <c r="XC61" s="414">
        <f>+MAX(XC12:XC59)</f>
        <v>7442.18</v>
      </c>
      <c r="XD61" s="414">
        <f t="shared" ref="XD61:XG61" si="1">+MAX(XD12:XD59)</f>
        <v>7405.1739399999997</v>
      </c>
      <c r="XE61" s="414"/>
      <c r="XF61" s="414">
        <f t="shared" si="1"/>
        <v>7442.1799999999948</v>
      </c>
      <c r="XG61" s="414">
        <f t="shared" si="1"/>
        <v>7405.1739399999997</v>
      </c>
      <c r="XH61" s="414"/>
      <c r="XI61" s="417"/>
    </row>
    <row r="62" spans="2:634" s="89" customFormat="1" ht="15" customHeight="1" x14ac:dyDescent="0.2">
      <c r="XB62" s="413" t="s">
        <v>694</v>
      </c>
      <c r="XC62" s="418">
        <f>VLOOKUP(XC61,$XC$12:$XI$59,7,FALSE)</f>
        <v>0.66666666666666663</v>
      </c>
      <c r="XD62" s="418">
        <f>VLOOKUP(XD61,$XD$12:$XI$59,6,FALSE)</f>
        <v>0.64583333333333337</v>
      </c>
      <c r="XE62" s="414"/>
      <c r="XF62" s="418">
        <f>VLOOKUP(XF61,$XF$12:$XI$59,4,FALSE)</f>
        <v>0.66666666666666663</v>
      </c>
      <c r="XG62" s="418">
        <f>VLOOKUP(XG61,$XG$12:$XI$59,3,FALSE)</f>
        <v>0.64583333333333337</v>
      </c>
      <c r="XH62" s="414"/>
      <c r="XI62" s="417"/>
    </row>
    <row r="63" spans="2:634" s="89" customFormat="1" ht="15" customHeight="1" x14ac:dyDescent="0.2"/>
    <row r="64" spans="2:634" s="89" customFormat="1" ht="15" customHeight="1" x14ac:dyDescent="0.2"/>
    <row r="65" spans="515:634" s="89" customFormat="1" ht="39.75" customHeight="1" thickBot="1" x14ac:dyDescent="0.25">
      <c r="XB65" s="419"/>
      <c r="XC65" s="420" t="s">
        <v>695</v>
      </c>
      <c r="XD65" s="420" t="s">
        <v>696</v>
      </c>
      <c r="XE65" s="421" t="s">
        <v>697</v>
      </c>
    </row>
    <row r="66" spans="515:634" s="89" customFormat="1" ht="21" customHeight="1" x14ac:dyDescent="0.2">
      <c r="XB66" s="422" t="s">
        <v>698</v>
      </c>
      <c r="XC66" s="423">
        <f>+XC61</f>
        <v>7442.18</v>
      </c>
      <c r="XD66" s="423">
        <f>+XF61</f>
        <v>7442.1799999999948</v>
      </c>
      <c r="XE66" s="424">
        <f>+DEMANDA_AREAS!C61</f>
        <v>0</v>
      </c>
      <c r="XI66" s="887" t="s">
        <v>699</v>
      </c>
      <c r="XJ66" s="888"/>
    </row>
    <row r="67" spans="515:634" s="60" customFormat="1" ht="24.75" customHeight="1" x14ac:dyDescent="0.2">
      <c r="SU67" s="89"/>
      <c r="SV67" s="89"/>
      <c r="SW67" s="89"/>
      <c r="SX67" s="89"/>
      <c r="SY67" s="89"/>
      <c r="SZ67" s="89"/>
      <c r="TA67" s="89"/>
      <c r="TB67" s="89"/>
      <c r="VK67" s="36"/>
      <c r="VL67" s="36"/>
      <c r="VM67" s="36"/>
      <c r="VN67" s="36"/>
      <c r="VO67" s="36"/>
      <c r="VP67" s="36"/>
      <c r="VQ67" s="36"/>
      <c r="VR67" s="36"/>
      <c r="VS67" s="36"/>
      <c r="VT67" s="36"/>
      <c r="VU67" s="36"/>
      <c r="VV67" s="36"/>
      <c r="VW67" s="89"/>
      <c r="XB67" s="425" t="s">
        <v>700</v>
      </c>
      <c r="XC67" s="426">
        <f>+XC60</f>
        <v>164413.67849999995</v>
      </c>
      <c r="XD67" s="426">
        <f>+XF60</f>
        <v>164413.67849999995</v>
      </c>
      <c r="XE67" s="427">
        <f>+DEMANDA_AREAS!C64</f>
        <v>0</v>
      </c>
      <c r="XF67" s="3"/>
      <c r="XG67" s="3"/>
      <c r="XH67" s="3"/>
      <c r="XI67" s="428" t="s">
        <v>363</v>
      </c>
      <c r="XJ67" s="429">
        <f>+AVERAGE(XE12:XE26,XE57:XE59)</f>
        <v>-24.729346666665101</v>
      </c>
    </row>
    <row r="68" spans="515:634" s="60" customFormat="1" ht="21" customHeight="1" x14ac:dyDescent="0.2">
      <c r="SU68" s="89"/>
      <c r="SV68" s="89"/>
      <c r="SW68" s="89"/>
      <c r="SX68" s="89"/>
      <c r="SY68" s="89"/>
      <c r="SZ68" s="89"/>
      <c r="TA68" s="89"/>
      <c r="TB68" s="89"/>
      <c r="VW68" s="89"/>
      <c r="XB68" s="3"/>
      <c r="XC68" s="3"/>
      <c r="XD68" s="3"/>
      <c r="XE68" s="3"/>
      <c r="XF68" s="3"/>
      <c r="XG68" s="3"/>
      <c r="XH68" s="3"/>
      <c r="XI68" s="430" t="s">
        <v>365</v>
      </c>
      <c r="XJ68" s="429">
        <f>+AVERAGE(XE27:XE46)</f>
        <v>-8.2823189999985978</v>
      </c>
    </row>
    <row r="69" spans="515:634" s="60" customFormat="1" ht="21" customHeight="1" thickBot="1" x14ac:dyDescent="0.25">
      <c r="SU69" s="89"/>
      <c r="SV69" s="89"/>
      <c r="SW69" s="89"/>
      <c r="SX69" s="89"/>
      <c r="SY69" s="89"/>
      <c r="SZ69" s="89"/>
      <c r="TA69" s="89"/>
      <c r="TB69" s="89"/>
      <c r="VW69" s="89"/>
      <c r="XB69" s="889" t="s">
        <v>701</v>
      </c>
      <c r="XC69" s="890"/>
      <c r="XD69" s="890"/>
      <c r="XE69" s="890"/>
      <c r="XF69" s="890"/>
      <c r="XG69" s="890"/>
      <c r="XH69" s="3"/>
      <c r="XI69" s="431" t="s">
        <v>366</v>
      </c>
      <c r="XJ69" s="432">
        <f>+AVERAGE(XE47:XE56)</f>
        <v>27.380937000002085</v>
      </c>
    </row>
    <row r="70" spans="515:634" s="60" customFormat="1" ht="21" customHeight="1" thickBot="1" x14ac:dyDescent="0.25">
      <c r="XB70" s="891" t="s">
        <v>702</v>
      </c>
      <c r="XC70" s="893" t="s">
        <v>703</v>
      </c>
      <c r="XD70" s="894"/>
      <c r="XE70" s="893" t="s">
        <v>704</v>
      </c>
      <c r="XF70" s="894"/>
      <c r="XG70" s="895" t="s">
        <v>705</v>
      </c>
      <c r="XH70" s="3"/>
      <c r="XI70" s="3"/>
      <c r="XJ70" s="3"/>
    </row>
    <row r="71" spans="515:634" s="60" customFormat="1" ht="21" customHeight="1" x14ac:dyDescent="0.2">
      <c r="XB71" s="892"/>
      <c r="XC71" s="433" t="s">
        <v>272</v>
      </c>
      <c r="XD71" s="433" t="s">
        <v>175</v>
      </c>
      <c r="XE71" s="433" t="s">
        <v>272</v>
      </c>
      <c r="XF71" s="433" t="s">
        <v>175</v>
      </c>
      <c r="XG71" s="896"/>
      <c r="XH71" s="3"/>
      <c r="XI71" s="897" t="s">
        <v>706</v>
      </c>
      <c r="XJ71" s="898"/>
    </row>
    <row r="72" spans="515:634" s="60" customFormat="1" ht="21" customHeight="1" x14ac:dyDescent="0.2">
      <c r="XB72" s="434" t="str">
        <f>+[1]EXTRA!A202</f>
        <v>JUE 19</v>
      </c>
      <c r="XC72" s="434">
        <f>+[1]EXTRA!B202</f>
        <v>7442.1799999999948</v>
      </c>
      <c r="XD72" s="435">
        <f>+[1]EXTRA!C202</f>
        <v>0.66666666666666663</v>
      </c>
      <c r="XE72" s="434">
        <f>+[1]EXTRA!D202</f>
        <v>7405.1739399999997</v>
      </c>
      <c r="XF72" s="435">
        <f>+[1]EXTRA!E202</f>
        <v>0.64583333333333337</v>
      </c>
      <c r="XG72" s="434">
        <f>+[1]EXTRA!F202</f>
        <v>0.4997324883903424</v>
      </c>
      <c r="XH72" s="3"/>
      <c r="XI72" s="428" t="s">
        <v>363</v>
      </c>
      <c r="XJ72" s="429">
        <f>+AVERAGE(XH12:XH26,XH57:XH59)</f>
        <v>-24.72934666666394</v>
      </c>
    </row>
    <row r="73" spans="515:634" s="60" customFormat="1" ht="21" customHeight="1" x14ac:dyDescent="0.2">
      <c r="XB73" s="3"/>
      <c r="XC73" s="3"/>
      <c r="XD73" s="3"/>
      <c r="XE73" s="3"/>
      <c r="XF73" s="3"/>
      <c r="XG73" s="3"/>
      <c r="XH73" s="3"/>
      <c r="XI73" s="430" t="s">
        <v>365</v>
      </c>
      <c r="XJ73" s="429">
        <f>+AVERAGE(XH27:XH46)</f>
        <v>-8.2823189999996423</v>
      </c>
    </row>
    <row r="74" spans="515:634" s="60" customFormat="1" ht="21" customHeight="1" thickBot="1" x14ac:dyDescent="0.25">
      <c r="XB74" s="3"/>
      <c r="XC74" s="3"/>
      <c r="XD74" s="3"/>
      <c r="XE74" s="3"/>
      <c r="XF74" s="3"/>
      <c r="XG74" s="3"/>
      <c r="XH74" s="3"/>
      <c r="XI74" s="431" t="s">
        <v>366</v>
      </c>
      <c r="XJ74" s="432">
        <f>+AVERAGE(XH47:XH56)</f>
        <v>27.380937000002724</v>
      </c>
    </row>
    <row r="75" spans="515:634" s="60" customFormat="1" ht="21" customHeight="1" x14ac:dyDescent="0.2"/>
  </sheetData>
  <mergeCells count="229">
    <mergeCell ref="DS9:EH9"/>
    <mergeCell ref="EI9:ET9"/>
    <mergeCell ref="EU9:FJ9"/>
    <mergeCell ref="FK9:FR9"/>
    <mergeCell ref="FS9:FV9"/>
    <mergeCell ref="FW9:GH9"/>
    <mergeCell ref="B7:G7"/>
    <mergeCell ref="B9:B11"/>
    <mergeCell ref="C9:N9"/>
    <mergeCell ref="O9:BZ9"/>
    <mergeCell ref="CA9:CH9"/>
    <mergeCell ref="CI9:DR9"/>
    <mergeCell ref="AA10:AD10"/>
    <mergeCell ref="AE10:AH10"/>
    <mergeCell ref="AI10:AL10"/>
    <mergeCell ref="AM10:AP10"/>
    <mergeCell ref="MU9:NB9"/>
    <mergeCell ref="NC9:NF9"/>
    <mergeCell ref="NG9:NV9"/>
    <mergeCell ref="NW9:NZ9"/>
    <mergeCell ref="OA9:OD9"/>
    <mergeCell ref="OE9:OH9"/>
    <mergeCell ref="GI9:JJ9"/>
    <mergeCell ref="JK9:KL9"/>
    <mergeCell ref="KM9:KT9"/>
    <mergeCell ref="KU9:LZ9"/>
    <mergeCell ref="MA9:ML9"/>
    <mergeCell ref="MM9:MT9"/>
    <mergeCell ref="PS9:QH9"/>
    <mergeCell ref="QI9:QX9"/>
    <mergeCell ref="QY9:RF9"/>
    <mergeCell ref="RG9:RJ9"/>
    <mergeCell ref="RK9:RN9"/>
    <mergeCell ref="RO9:RR9"/>
    <mergeCell ref="OI9:OL9"/>
    <mergeCell ref="OM9:OT9"/>
    <mergeCell ref="OU9:PB9"/>
    <mergeCell ref="PC9:PJ9"/>
    <mergeCell ref="PK9:PN9"/>
    <mergeCell ref="PO9:PR9"/>
    <mergeCell ref="VC9:VF9"/>
    <mergeCell ref="TC9:TF9"/>
    <mergeCell ref="TG9:TJ9"/>
    <mergeCell ref="TK9:TN9"/>
    <mergeCell ref="TO9:TR9"/>
    <mergeCell ref="TS9:TV9"/>
    <mergeCell ref="TW9:TZ9"/>
    <mergeCell ref="RS9:RV9"/>
    <mergeCell ref="RW9:SL9"/>
    <mergeCell ref="SM9:SP9"/>
    <mergeCell ref="SQ9:ST9"/>
    <mergeCell ref="SU9:SX9"/>
    <mergeCell ref="SY9:TB9"/>
    <mergeCell ref="C10:F10"/>
    <mergeCell ref="G10:J10"/>
    <mergeCell ref="K10:N10"/>
    <mergeCell ref="O10:R10"/>
    <mergeCell ref="S10:V10"/>
    <mergeCell ref="W10:Z10"/>
    <mergeCell ref="WE9:WH9"/>
    <mergeCell ref="WI9:WL9"/>
    <mergeCell ref="WM9:WT9"/>
    <mergeCell ref="WE10:WH10"/>
    <mergeCell ref="WI10:WL10"/>
    <mergeCell ref="WM10:WP10"/>
    <mergeCell ref="WQ10:WT10"/>
    <mergeCell ref="VG9:VJ9"/>
    <mergeCell ref="VK9:VN9"/>
    <mergeCell ref="VO9:VR9"/>
    <mergeCell ref="VS9:VV9"/>
    <mergeCell ref="VW9:VZ9"/>
    <mergeCell ref="WA9:WD9"/>
    <mergeCell ref="UA9:UD9"/>
    <mergeCell ref="UE9:UL9"/>
    <mergeCell ref="UM9:UP9"/>
    <mergeCell ref="UQ9:UX9"/>
    <mergeCell ref="UY9:VB9"/>
    <mergeCell ref="BO10:BR10"/>
    <mergeCell ref="BS10:BV10"/>
    <mergeCell ref="BW10:BZ10"/>
    <mergeCell ref="CA10:CD10"/>
    <mergeCell ref="CE10:CH10"/>
    <mergeCell ref="CI10:CL10"/>
    <mergeCell ref="AQ10:AT10"/>
    <mergeCell ref="AU10:AX10"/>
    <mergeCell ref="AY10:BB10"/>
    <mergeCell ref="BC10:BF10"/>
    <mergeCell ref="BG10:BJ10"/>
    <mergeCell ref="BK10:BN10"/>
    <mergeCell ref="DK10:DN10"/>
    <mergeCell ref="DO10:DR10"/>
    <mergeCell ref="DS10:DV10"/>
    <mergeCell ref="DW10:DZ10"/>
    <mergeCell ref="EA10:ED10"/>
    <mergeCell ref="EE10:EH10"/>
    <mergeCell ref="CM10:CP10"/>
    <mergeCell ref="CQ10:CT10"/>
    <mergeCell ref="CU10:CX10"/>
    <mergeCell ref="CY10:DB10"/>
    <mergeCell ref="DC10:DF10"/>
    <mergeCell ref="DG10:DJ10"/>
    <mergeCell ref="FG10:FJ10"/>
    <mergeCell ref="FK10:FN10"/>
    <mergeCell ref="FO10:FR10"/>
    <mergeCell ref="FS10:FV10"/>
    <mergeCell ref="FW10:FZ10"/>
    <mergeCell ref="GA10:GD10"/>
    <mergeCell ref="EI10:EL10"/>
    <mergeCell ref="EM10:EP10"/>
    <mergeCell ref="EQ10:ET10"/>
    <mergeCell ref="EU10:EX10"/>
    <mergeCell ref="EY10:FB10"/>
    <mergeCell ref="FC10:FF10"/>
    <mergeCell ref="HK10:HN10"/>
    <mergeCell ref="HO10:HR10"/>
    <mergeCell ref="HS10:HV10"/>
    <mergeCell ref="HW10:HZ10"/>
    <mergeCell ref="IA10:ID10"/>
    <mergeCell ref="IE10:IH10"/>
    <mergeCell ref="GE10:GH10"/>
    <mergeCell ref="GI10:GL10"/>
    <mergeCell ref="GM10:GP10"/>
    <mergeCell ref="GQ10:HB10"/>
    <mergeCell ref="HC10:HF10"/>
    <mergeCell ref="HG10:HJ10"/>
    <mergeCell ref="JG10:JJ10"/>
    <mergeCell ref="JK10:JN10"/>
    <mergeCell ref="JO10:JR10"/>
    <mergeCell ref="JS10:JV10"/>
    <mergeCell ref="JW10:JZ10"/>
    <mergeCell ref="KA10:KD10"/>
    <mergeCell ref="II10:IL10"/>
    <mergeCell ref="IM10:IP10"/>
    <mergeCell ref="IQ10:IT10"/>
    <mergeCell ref="IU10:IX10"/>
    <mergeCell ref="IY10:JB10"/>
    <mergeCell ref="JC10:JF10"/>
    <mergeCell ref="LC10:LF10"/>
    <mergeCell ref="LG10:LJ10"/>
    <mergeCell ref="LK10:LN10"/>
    <mergeCell ref="LO10:LR10"/>
    <mergeCell ref="LS10:LV10"/>
    <mergeCell ref="LW10:LZ10"/>
    <mergeCell ref="KE10:KH10"/>
    <mergeCell ref="KI10:KL10"/>
    <mergeCell ref="KM10:KP10"/>
    <mergeCell ref="KQ10:KT10"/>
    <mergeCell ref="KU10:KX10"/>
    <mergeCell ref="KY10:LB10"/>
    <mergeCell ref="MY10:NB10"/>
    <mergeCell ref="NC10:NF10"/>
    <mergeCell ref="NG10:NJ10"/>
    <mergeCell ref="NK10:NN10"/>
    <mergeCell ref="NO10:NR10"/>
    <mergeCell ref="NS10:NV10"/>
    <mergeCell ref="MA10:MD10"/>
    <mergeCell ref="ME10:MH10"/>
    <mergeCell ref="MI10:ML10"/>
    <mergeCell ref="MM10:MP10"/>
    <mergeCell ref="MQ10:MT10"/>
    <mergeCell ref="MU10:MX10"/>
    <mergeCell ref="OU10:OX10"/>
    <mergeCell ref="OY10:PB10"/>
    <mergeCell ref="PC10:PF10"/>
    <mergeCell ref="PG10:PJ10"/>
    <mergeCell ref="PK10:PN10"/>
    <mergeCell ref="PO10:PR10"/>
    <mergeCell ref="NW10:NZ10"/>
    <mergeCell ref="OA10:OD10"/>
    <mergeCell ref="OE10:OH10"/>
    <mergeCell ref="OI10:OL10"/>
    <mergeCell ref="OM10:OP10"/>
    <mergeCell ref="OQ10:OT10"/>
    <mergeCell ref="QQ10:QT10"/>
    <mergeCell ref="QU10:QX10"/>
    <mergeCell ref="QY10:RB10"/>
    <mergeCell ref="RC10:RF10"/>
    <mergeCell ref="RG10:RJ10"/>
    <mergeCell ref="RK10:RN10"/>
    <mergeCell ref="PS10:PV10"/>
    <mergeCell ref="PW10:PZ10"/>
    <mergeCell ref="QA10:QD10"/>
    <mergeCell ref="QE10:QH10"/>
    <mergeCell ref="QI10:QL10"/>
    <mergeCell ref="QM10:QP10"/>
    <mergeCell ref="SM10:SP10"/>
    <mergeCell ref="SQ10:ST10"/>
    <mergeCell ref="SU10:SX10"/>
    <mergeCell ref="SY10:TB10"/>
    <mergeCell ref="TC10:TF10"/>
    <mergeCell ref="TG10:TJ10"/>
    <mergeCell ref="RO10:RR10"/>
    <mergeCell ref="RS10:RV10"/>
    <mergeCell ref="RW10:RZ10"/>
    <mergeCell ref="SA10:SD10"/>
    <mergeCell ref="SE10:SH10"/>
    <mergeCell ref="SI10:SL10"/>
    <mergeCell ref="UI10:UL10"/>
    <mergeCell ref="UM10:UP10"/>
    <mergeCell ref="UQ10:UT10"/>
    <mergeCell ref="UU10:UX10"/>
    <mergeCell ref="UY10:VB10"/>
    <mergeCell ref="VC10:VF10"/>
    <mergeCell ref="TK10:TN10"/>
    <mergeCell ref="TO10:TR10"/>
    <mergeCell ref="TS10:TV10"/>
    <mergeCell ref="TW10:TZ10"/>
    <mergeCell ref="UA10:UD10"/>
    <mergeCell ref="UE10:UH10"/>
    <mergeCell ref="XI66:XJ66"/>
    <mergeCell ref="XB69:XG69"/>
    <mergeCell ref="XB70:XB71"/>
    <mergeCell ref="XC70:XD70"/>
    <mergeCell ref="XE70:XF70"/>
    <mergeCell ref="XG70:XG71"/>
    <mergeCell ref="XI71:XJ71"/>
    <mergeCell ref="VG10:VJ10"/>
    <mergeCell ref="VK10:VN10"/>
    <mergeCell ref="VO10:VR10"/>
    <mergeCell ref="VS10:VV10"/>
    <mergeCell ref="VW10:VZ10"/>
    <mergeCell ref="WA10:WD10"/>
    <mergeCell ref="XE9:XE11"/>
    <mergeCell ref="XF9:XF11"/>
    <mergeCell ref="XG9:XG11"/>
    <mergeCell ref="XH9:XH11"/>
    <mergeCell ref="XB9:XB11"/>
    <mergeCell ref="XC9:XC11"/>
    <mergeCell ref="XD9:XD11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51C9C-AAD9-42C1-817C-736D08E6DAF9}">
  <dimension ref="A1:GW73"/>
  <sheetViews>
    <sheetView showGridLines="0" zoomScale="55" zoomScaleNormal="55" workbookViewId="0">
      <pane xSplit="1" ySplit="6" topLeftCell="B7" activePane="bottomRight" state="frozen"/>
      <selection activeCell="AY6" sqref="AY6:BA7"/>
      <selection pane="topRight" activeCell="AY6" sqref="AY6:BA7"/>
      <selection pane="bottomLeft" activeCell="AY6" sqref="AY6:BA7"/>
      <selection pane="bottomRight"/>
    </sheetView>
  </sheetViews>
  <sheetFormatPr baseColWidth="10" defaultColWidth="7.5703125" defaultRowHeight="14.25" customHeight="1" x14ac:dyDescent="0.2"/>
  <cols>
    <col min="1" max="1" width="7.5703125" style="149"/>
    <col min="2" max="6" width="13.7109375" style="149" customWidth="1"/>
    <col min="7" max="7" width="14.85546875" style="149" customWidth="1"/>
    <col min="8" max="26" width="13.7109375" style="149" customWidth="1"/>
    <col min="27" max="27" width="14.42578125" style="149" customWidth="1"/>
    <col min="28" max="44" width="13.7109375" style="149" customWidth="1"/>
    <col min="45" max="45" width="16.140625" style="149" customWidth="1"/>
    <col min="46" max="89" width="13.7109375" style="149" customWidth="1"/>
    <col min="90" max="96" width="13.7109375" style="3" customWidth="1"/>
    <col min="97" max="99" width="13.7109375" style="149" customWidth="1"/>
    <col min="100" max="100" width="16.42578125" style="149" customWidth="1"/>
    <col min="101" max="107" width="13.7109375" style="149" customWidth="1"/>
    <col min="108" max="108" width="15" style="149" customWidth="1"/>
    <col min="109" max="113" width="13.7109375" style="149" customWidth="1"/>
    <col min="114" max="114" width="16.7109375" style="149" customWidth="1"/>
    <col min="115" max="134" width="13.7109375" style="149" customWidth="1"/>
    <col min="135" max="139" width="16.42578125" style="149" customWidth="1"/>
    <col min="140" max="142" width="25.42578125" style="149" customWidth="1"/>
    <col min="143" max="143" width="13.7109375" style="149" customWidth="1"/>
    <col min="144" max="144" width="14.7109375" style="149" customWidth="1"/>
    <col min="145" max="145" width="13.7109375" style="149" customWidth="1"/>
    <col min="146" max="146" width="14.7109375" style="149" customWidth="1"/>
    <col min="147" max="148" width="16.42578125" style="149" customWidth="1"/>
    <col min="149" max="149" width="13.7109375" style="149" customWidth="1"/>
    <col min="150" max="150" width="17.42578125" style="149" customWidth="1"/>
    <col min="151" max="151" width="16.42578125" style="149" customWidth="1"/>
    <col min="152" max="152" width="19.140625" style="149" customWidth="1"/>
    <col min="153" max="154" width="13.7109375" style="149" customWidth="1"/>
    <col min="155" max="155" width="18.5703125" style="149" customWidth="1"/>
    <col min="156" max="156" width="6.140625" style="149" customWidth="1"/>
    <col min="157" max="158" width="19.140625" style="149" customWidth="1"/>
    <col min="159" max="166" width="19.140625" style="306" customWidth="1"/>
    <col min="167" max="167" width="19.140625" style="149" customWidth="1"/>
    <col min="168" max="16384" width="7.5703125" style="149"/>
  </cols>
  <sheetData>
    <row r="1" spans="1:205" s="436" customFormat="1" ht="14.25" customHeight="1" x14ac:dyDescent="0.2">
      <c r="B1" s="86">
        <v>101</v>
      </c>
      <c r="C1" s="86">
        <v>102</v>
      </c>
      <c r="D1" s="86"/>
      <c r="E1" s="86">
        <v>103</v>
      </c>
      <c r="F1" s="86">
        <v>104</v>
      </c>
      <c r="G1" s="86">
        <v>105</v>
      </c>
      <c r="H1" s="86">
        <v>106</v>
      </c>
      <c r="I1" s="86">
        <v>107</v>
      </c>
      <c r="J1" s="86">
        <v>2165</v>
      </c>
      <c r="K1" s="86">
        <v>110</v>
      </c>
      <c r="L1" s="86">
        <v>208</v>
      </c>
      <c r="M1" s="86">
        <v>109</v>
      </c>
      <c r="N1" s="86">
        <v>144</v>
      </c>
      <c r="O1" s="86">
        <v>113</v>
      </c>
      <c r="P1" s="86">
        <v>114</v>
      </c>
      <c r="Q1" s="86">
        <v>193</v>
      </c>
      <c r="R1" s="86">
        <v>2150</v>
      </c>
      <c r="S1" s="86">
        <v>907</v>
      </c>
      <c r="T1" s="86">
        <v>2161</v>
      </c>
      <c r="U1" s="86">
        <v>150</v>
      </c>
      <c r="V1" s="86">
        <v>149</v>
      </c>
      <c r="W1" s="86">
        <v>266</v>
      </c>
      <c r="X1" s="86">
        <v>117</v>
      </c>
      <c r="Y1" s="86">
        <v>119</v>
      </c>
      <c r="Z1" s="86">
        <v>267</v>
      </c>
      <c r="AA1" s="86">
        <v>268</v>
      </c>
      <c r="AB1" s="86">
        <v>120</v>
      </c>
      <c r="AC1" s="86">
        <v>189</v>
      </c>
      <c r="AD1" s="86">
        <v>121</v>
      </c>
      <c r="AE1" s="86">
        <v>122</v>
      </c>
      <c r="AF1" s="86">
        <v>142</v>
      </c>
      <c r="AG1" s="86">
        <v>143</v>
      </c>
      <c r="AH1" s="86">
        <v>125</v>
      </c>
      <c r="AI1" s="86">
        <v>187</v>
      </c>
      <c r="AJ1" s="86">
        <v>288</v>
      </c>
      <c r="AK1" s="86">
        <v>115</v>
      </c>
      <c r="AL1" s="86">
        <v>239</v>
      </c>
      <c r="AM1" s="86">
        <v>127</v>
      </c>
      <c r="AN1" s="86">
        <v>126</v>
      </c>
      <c r="AO1" s="86">
        <v>216</v>
      </c>
      <c r="AP1" s="86">
        <v>198</v>
      </c>
      <c r="AQ1" s="86">
        <v>138</v>
      </c>
      <c r="AR1" s="86">
        <v>139</v>
      </c>
      <c r="AS1" s="86">
        <v>163</v>
      </c>
      <c r="AT1" s="86">
        <v>298</v>
      </c>
      <c r="AU1" s="86">
        <v>299</v>
      </c>
      <c r="AV1" s="86">
        <v>219</v>
      </c>
      <c r="AW1" s="86">
        <v>191</v>
      </c>
      <c r="AX1" s="86">
        <v>174</v>
      </c>
      <c r="AY1" s="86">
        <v>240</v>
      </c>
      <c r="AZ1" s="86">
        <v>241</v>
      </c>
      <c r="BA1" s="86">
        <v>242</v>
      </c>
      <c r="BB1" s="86">
        <v>995</v>
      </c>
      <c r="BC1" s="86">
        <v>996</v>
      </c>
      <c r="BD1" s="86">
        <v>997</v>
      </c>
      <c r="BE1" s="86">
        <v>194</v>
      </c>
      <c r="BF1" s="86">
        <v>196</v>
      </c>
      <c r="BG1" s="86">
        <v>207</v>
      </c>
      <c r="BH1" s="86">
        <v>236</v>
      </c>
      <c r="BI1" s="86">
        <v>795</v>
      </c>
      <c r="BJ1" s="86">
        <v>285</v>
      </c>
      <c r="BK1" s="86">
        <v>2148</v>
      </c>
      <c r="BL1" s="86">
        <v>900</v>
      </c>
      <c r="BM1" s="86">
        <v>901</v>
      </c>
      <c r="BN1" s="86">
        <v>905</v>
      </c>
      <c r="BO1" s="86">
        <v>906</v>
      </c>
      <c r="BP1" s="86">
        <v>151</v>
      </c>
      <c r="BQ1" s="86">
        <v>152</v>
      </c>
      <c r="BR1" s="86">
        <v>153</v>
      </c>
      <c r="BS1" s="86">
        <v>154</v>
      </c>
      <c r="BT1" s="86">
        <v>756</v>
      </c>
      <c r="BU1" s="86">
        <v>156</v>
      </c>
      <c r="BV1" s="86">
        <v>155</v>
      </c>
      <c r="BW1" s="86">
        <v>182</v>
      </c>
      <c r="BX1" s="86">
        <v>999</v>
      </c>
      <c r="BY1" s="86">
        <v>197</v>
      </c>
      <c r="BZ1" s="86">
        <v>203</v>
      </c>
      <c r="CA1" s="86">
        <v>204</v>
      </c>
      <c r="CB1" s="86">
        <v>230</v>
      </c>
      <c r="CC1" s="86">
        <v>209</v>
      </c>
      <c r="CD1" s="86">
        <v>888</v>
      </c>
      <c r="CE1" s="86">
        <v>796</v>
      </c>
      <c r="CF1" s="86">
        <v>2146</v>
      </c>
      <c r="CG1" s="86">
        <v>252</v>
      </c>
      <c r="CH1" s="86">
        <v>249</v>
      </c>
      <c r="CI1" s="86">
        <v>250</v>
      </c>
      <c r="CJ1" s="86">
        <v>248</v>
      </c>
      <c r="CK1" s="86">
        <v>2159</v>
      </c>
      <c r="CL1" s="86">
        <v>263</v>
      </c>
      <c r="CM1" s="86">
        <v>265</v>
      </c>
      <c r="CN1" s="86">
        <v>758</v>
      </c>
      <c r="CO1" s="86">
        <v>786</v>
      </c>
      <c r="CP1" s="86">
        <v>787</v>
      </c>
      <c r="CQ1" s="86">
        <v>788</v>
      </c>
      <c r="CR1" s="86">
        <v>789</v>
      </c>
      <c r="CS1" s="86">
        <v>212</v>
      </c>
      <c r="CT1" s="86">
        <v>251</v>
      </c>
      <c r="CU1" s="86">
        <v>188</v>
      </c>
      <c r="CV1" s="86">
        <v>755</v>
      </c>
      <c r="CW1" s="86">
        <v>775</v>
      </c>
      <c r="CX1" s="86">
        <v>777</v>
      </c>
      <c r="CY1" s="86">
        <v>924</v>
      </c>
      <c r="CZ1" s="86">
        <v>926</v>
      </c>
      <c r="DA1" s="86">
        <v>202</v>
      </c>
      <c r="DB1" s="86">
        <v>904</v>
      </c>
      <c r="DC1" s="86">
        <v>213</v>
      </c>
      <c r="DD1" s="86">
        <v>232</v>
      </c>
      <c r="DE1" s="86">
        <v>225</v>
      </c>
      <c r="DF1" s="86">
        <v>760</v>
      </c>
      <c r="DG1" s="86">
        <v>2171</v>
      </c>
      <c r="DH1" s="86">
        <v>2201</v>
      </c>
      <c r="DI1" s="86">
        <v>201</v>
      </c>
      <c r="DJ1" s="86">
        <v>226</v>
      </c>
      <c r="DK1" s="86">
        <v>258</v>
      </c>
      <c r="DL1" s="86">
        <v>259</v>
      </c>
      <c r="DM1" s="86">
        <v>215</v>
      </c>
      <c r="DN1" s="86">
        <v>917</v>
      </c>
      <c r="DO1" s="86">
        <v>238</v>
      </c>
      <c r="DP1" s="86">
        <v>247</v>
      </c>
      <c r="DQ1" s="86">
        <v>214</v>
      </c>
      <c r="DR1" s="86">
        <v>223</v>
      </c>
      <c r="DS1" s="86">
        <v>211</v>
      </c>
      <c r="DT1" s="86">
        <v>2175</v>
      </c>
      <c r="DU1" s="86">
        <v>2178</v>
      </c>
      <c r="DV1" s="86">
        <v>2181</v>
      </c>
      <c r="DW1" s="86">
        <v>228</v>
      </c>
      <c r="DX1" s="86">
        <v>260</v>
      </c>
      <c r="DY1" s="86">
        <v>2128</v>
      </c>
      <c r="DZ1" s="86">
        <v>2131</v>
      </c>
      <c r="EA1" s="86">
        <v>2135</v>
      </c>
      <c r="EB1" s="86">
        <v>2152</v>
      </c>
      <c r="EC1" s="86">
        <v>2154</v>
      </c>
      <c r="ED1" s="86">
        <v>2184</v>
      </c>
      <c r="EE1" s="86">
        <v>2190</v>
      </c>
      <c r="EF1" s="86">
        <v>289</v>
      </c>
      <c r="EG1" s="86">
        <v>920</v>
      </c>
      <c r="EH1" s="86">
        <v>296</v>
      </c>
      <c r="EI1" s="86">
        <v>297</v>
      </c>
      <c r="EJ1" s="86">
        <v>2194</v>
      </c>
      <c r="EK1" s="86">
        <v>337</v>
      </c>
      <c r="EL1" s="86">
        <v>338</v>
      </c>
      <c r="EM1" s="86">
        <v>233</v>
      </c>
      <c r="EN1" s="86">
        <v>234</v>
      </c>
      <c r="EO1" s="86">
        <v>235</v>
      </c>
      <c r="EP1" s="86">
        <v>237</v>
      </c>
      <c r="EQ1" s="86">
        <v>261</v>
      </c>
      <c r="ER1" s="86">
        <v>303</v>
      </c>
      <c r="ES1" s="86">
        <v>253</v>
      </c>
      <c r="ET1" s="86">
        <v>770</v>
      </c>
      <c r="EU1" s="86">
        <v>1262</v>
      </c>
      <c r="EV1" s="86">
        <v>1263</v>
      </c>
      <c r="EW1" s="86">
        <v>257</v>
      </c>
      <c r="EX1" s="86">
        <v>256</v>
      </c>
      <c r="EY1" s="86">
        <v>6000</v>
      </c>
      <c r="FA1" s="125">
        <v>199</v>
      </c>
      <c r="FB1" s="125">
        <v>200</v>
      </c>
      <c r="FC1" s="125">
        <v>221</v>
      </c>
      <c r="FD1" s="125">
        <v>222</v>
      </c>
      <c r="FE1" s="125">
        <v>227</v>
      </c>
      <c r="FF1" s="125">
        <v>998</v>
      </c>
      <c r="FG1" s="125">
        <v>224</v>
      </c>
      <c r="FH1" s="125">
        <v>2187</v>
      </c>
      <c r="FI1" s="125">
        <v>902</v>
      </c>
      <c r="FJ1" s="125">
        <v>903</v>
      </c>
      <c r="FK1" s="195">
        <v>5000</v>
      </c>
    </row>
    <row r="2" spans="1:205" s="437" customFormat="1" ht="63" customHeight="1" x14ac:dyDescent="0.2">
      <c r="AW2" s="437" t="s">
        <v>35</v>
      </c>
      <c r="AX2" s="437" t="s">
        <v>35</v>
      </c>
      <c r="AY2" s="437" t="s">
        <v>35</v>
      </c>
      <c r="AZ2" s="437" t="s">
        <v>35</v>
      </c>
      <c r="BA2" s="437" t="s">
        <v>35</v>
      </c>
      <c r="BB2" s="437" t="s">
        <v>35</v>
      </c>
      <c r="BC2" s="437" t="s">
        <v>35</v>
      </c>
      <c r="BD2" s="437" t="s">
        <v>35</v>
      </c>
      <c r="BE2" s="437" t="s">
        <v>35</v>
      </c>
      <c r="BF2" s="437" t="s">
        <v>35</v>
      </c>
      <c r="BG2" s="437" t="s">
        <v>35</v>
      </c>
      <c r="BH2" s="437" t="s">
        <v>35</v>
      </c>
      <c r="BI2" s="437" t="s">
        <v>35</v>
      </c>
      <c r="BJ2" s="437" t="s">
        <v>35</v>
      </c>
      <c r="BK2" s="437" t="s">
        <v>35</v>
      </c>
      <c r="BL2" s="437" t="s">
        <v>35</v>
      </c>
      <c r="BM2" s="437" t="s">
        <v>35</v>
      </c>
      <c r="BN2" s="437" t="s">
        <v>35</v>
      </c>
      <c r="BO2" s="437" t="s">
        <v>35</v>
      </c>
      <c r="BY2" s="437" t="s">
        <v>43</v>
      </c>
      <c r="BZ2" s="437" t="s">
        <v>43</v>
      </c>
      <c r="CA2" s="437" t="s">
        <v>43</v>
      </c>
      <c r="CB2" s="437" t="s">
        <v>43</v>
      </c>
      <c r="CC2" s="437" t="s">
        <v>43</v>
      </c>
      <c r="CD2" s="437" t="s">
        <v>43</v>
      </c>
      <c r="CE2" s="437" t="s">
        <v>43</v>
      </c>
      <c r="CF2" s="437" t="s">
        <v>43</v>
      </c>
      <c r="CJ2" s="437" t="s">
        <v>47</v>
      </c>
      <c r="CK2" s="437" t="s">
        <v>47</v>
      </c>
      <c r="CL2" s="197" t="s">
        <v>89</v>
      </c>
      <c r="CM2" s="197" t="s">
        <v>89</v>
      </c>
      <c r="CN2" s="197" t="s">
        <v>95</v>
      </c>
      <c r="CO2" s="197" t="s">
        <v>101</v>
      </c>
      <c r="CP2" s="197" t="s">
        <v>101</v>
      </c>
      <c r="CQ2" s="197" t="s">
        <v>101</v>
      </c>
      <c r="CR2" s="197" t="s">
        <v>101</v>
      </c>
      <c r="DA2" s="437" t="s">
        <v>49</v>
      </c>
      <c r="DB2" s="437" t="s">
        <v>49</v>
      </c>
      <c r="EB2" s="437" t="s">
        <v>111</v>
      </c>
      <c r="EC2" s="437" t="s">
        <v>113</v>
      </c>
      <c r="ED2" s="437" t="s">
        <v>115</v>
      </c>
      <c r="EE2" s="437" t="s">
        <v>117</v>
      </c>
      <c r="EF2" s="437" t="s">
        <v>121</v>
      </c>
      <c r="EQ2" s="438"/>
      <c r="ER2" s="438"/>
      <c r="ET2" s="438"/>
      <c r="EU2" s="438"/>
      <c r="EV2" s="438"/>
      <c r="EW2" s="438"/>
      <c r="EX2" s="438"/>
    </row>
    <row r="3" spans="1:205" s="148" customFormat="1" ht="29.25" customHeight="1" x14ac:dyDescent="0.2">
      <c r="A3" s="913">
        <v>45218</v>
      </c>
      <c r="B3" s="913"/>
      <c r="C3" s="913"/>
      <c r="D3" s="913"/>
      <c r="E3" s="913"/>
      <c r="F3" s="913"/>
      <c r="G3" s="439"/>
      <c r="CL3" s="60"/>
      <c r="CM3" s="60"/>
      <c r="CN3" s="60"/>
      <c r="CO3" s="60"/>
      <c r="CP3" s="60"/>
      <c r="CQ3" s="60"/>
      <c r="CR3" s="60"/>
      <c r="EH3" s="150"/>
      <c r="EI3" s="150"/>
      <c r="EJ3" s="150"/>
      <c r="FA3" s="440"/>
      <c r="FB3" s="440"/>
      <c r="FC3" s="440"/>
      <c r="FD3" s="440"/>
      <c r="FE3" s="440"/>
      <c r="FF3" s="440"/>
      <c r="FG3" s="440"/>
      <c r="FH3" s="440"/>
      <c r="FI3" s="440"/>
      <c r="FJ3" s="440"/>
      <c r="FK3" s="440"/>
    </row>
    <row r="4" spans="1:205" s="441" customFormat="1" ht="28.5" customHeight="1" thickBot="1" x14ac:dyDescent="0.25">
      <c r="A4" s="914" t="s">
        <v>707</v>
      </c>
      <c r="B4" s="915"/>
      <c r="C4" s="915"/>
      <c r="D4" s="915"/>
      <c r="E4" s="915"/>
      <c r="F4" s="915"/>
      <c r="G4" s="915"/>
      <c r="H4" s="915"/>
      <c r="I4" s="915"/>
      <c r="J4" s="915"/>
      <c r="K4" s="915"/>
      <c r="L4" s="915"/>
      <c r="M4" s="915"/>
      <c r="N4" s="915"/>
      <c r="O4" s="915"/>
      <c r="P4" s="915"/>
      <c r="Q4" s="915"/>
      <c r="R4" s="915"/>
      <c r="S4" s="915"/>
      <c r="T4" s="915"/>
      <c r="U4" s="915"/>
      <c r="V4" s="915"/>
      <c r="W4" s="915"/>
      <c r="X4" s="915"/>
      <c r="Y4" s="915"/>
      <c r="Z4" s="915"/>
      <c r="AA4" s="915"/>
      <c r="AB4" s="915"/>
      <c r="AC4" s="915"/>
      <c r="AD4" s="915"/>
      <c r="AE4" s="915"/>
      <c r="AF4" s="915"/>
      <c r="AG4" s="915"/>
      <c r="AH4" s="915"/>
      <c r="AI4" s="915"/>
      <c r="AJ4" s="915"/>
      <c r="AK4" s="915"/>
      <c r="AL4" s="915"/>
      <c r="AM4" s="915"/>
      <c r="AN4" s="915"/>
      <c r="AO4" s="915"/>
      <c r="AP4" s="915"/>
      <c r="AQ4" s="915"/>
      <c r="AR4" s="915"/>
      <c r="AS4" s="915"/>
      <c r="AT4" s="915"/>
      <c r="AU4" s="915"/>
      <c r="AV4" s="915"/>
      <c r="AW4" s="915"/>
      <c r="AX4" s="915"/>
      <c r="AY4" s="915"/>
      <c r="AZ4" s="915"/>
      <c r="BA4" s="915"/>
      <c r="BB4" s="915"/>
      <c r="BC4" s="915"/>
      <c r="BD4" s="915"/>
      <c r="BE4" s="915"/>
      <c r="BF4" s="915"/>
      <c r="BG4" s="915"/>
      <c r="BH4" s="915"/>
      <c r="BI4" s="915"/>
      <c r="BJ4" s="915"/>
      <c r="BK4" s="915"/>
      <c r="BL4" s="915"/>
      <c r="BM4" s="915"/>
      <c r="BN4" s="915"/>
      <c r="BO4" s="915"/>
      <c r="BP4" s="915"/>
      <c r="BQ4" s="915"/>
      <c r="BR4" s="915"/>
      <c r="BS4" s="915"/>
      <c r="BT4" s="915"/>
      <c r="BU4" s="915"/>
      <c r="BV4" s="915"/>
      <c r="BW4" s="915"/>
      <c r="BX4" s="915"/>
      <c r="BY4" s="915"/>
      <c r="BZ4" s="915"/>
      <c r="CA4" s="915"/>
      <c r="CB4" s="915"/>
      <c r="CC4" s="915"/>
      <c r="CD4" s="915"/>
      <c r="CE4" s="915"/>
      <c r="CF4" s="915"/>
      <c r="CG4" s="915"/>
      <c r="CH4" s="915"/>
      <c r="CI4" s="915"/>
      <c r="CJ4" s="915"/>
      <c r="CK4" s="915"/>
      <c r="CL4" s="915"/>
      <c r="CM4" s="915"/>
      <c r="CN4" s="915"/>
      <c r="CO4" s="915"/>
      <c r="CP4" s="915"/>
      <c r="CQ4" s="915"/>
      <c r="CR4" s="915"/>
      <c r="CS4" s="915"/>
      <c r="CT4" s="915"/>
      <c r="CU4" s="915"/>
      <c r="CV4" s="915"/>
      <c r="CW4" s="915"/>
      <c r="CX4" s="915"/>
      <c r="CY4" s="915"/>
      <c r="CZ4" s="915"/>
      <c r="DA4" s="915"/>
      <c r="DB4" s="915"/>
      <c r="DC4" s="915"/>
      <c r="DD4" s="915"/>
      <c r="DE4" s="915"/>
      <c r="DF4" s="915"/>
      <c r="DG4" s="915"/>
      <c r="DH4" s="915"/>
      <c r="DI4" s="915"/>
      <c r="DJ4" s="915"/>
      <c r="DK4" s="915"/>
      <c r="DL4" s="915"/>
      <c r="DM4" s="915"/>
      <c r="DN4" s="915"/>
      <c r="DO4" s="915"/>
      <c r="DP4" s="915"/>
      <c r="DQ4" s="915"/>
      <c r="DR4" s="915"/>
      <c r="DS4" s="915"/>
      <c r="DT4" s="915"/>
      <c r="DU4" s="915"/>
      <c r="DV4" s="915"/>
      <c r="DW4" s="915"/>
      <c r="DX4" s="915"/>
      <c r="DY4" s="915"/>
      <c r="DZ4" s="915"/>
      <c r="EA4" s="915"/>
      <c r="EB4" s="915"/>
      <c r="EC4" s="915"/>
      <c r="ED4" s="915"/>
      <c r="EE4" s="915"/>
      <c r="EF4" s="915"/>
      <c r="EG4" s="915"/>
      <c r="EH4" s="915"/>
      <c r="EI4" s="915"/>
      <c r="EJ4" s="915"/>
      <c r="EK4" s="915"/>
      <c r="EL4" s="915"/>
      <c r="EM4" s="915"/>
      <c r="EN4" s="915"/>
      <c r="EO4" s="915"/>
      <c r="EP4" s="915"/>
      <c r="EQ4" s="915"/>
      <c r="ER4" s="915"/>
      <c r="ES4" s="915"/>
      <c r="ET4" s="915"/>
      <c r="EU4" s="915"/>
      <c r="EV4" s="915"/>
      <c r="EW4" s="915"/>
      <c r="EX4" s="915"/>
      <c r="EY4" s="916"/>
      <c r="FA4" s="836"/>
      <c r="FB4" s="836"/>
      <c r="FC4" s="836"/>
      <c r="FD4" s="836"/>
      <c r="FE4" s="836"/>
      <c r="FF4" s="836"/>
      <c r="FG4" s="836"/>
      <c r="FH4" s="836"/>
      <c r="FI4" s="837"/>
      <c r="FJ4" s="837"/>
      <c r="FK4" s="838"/>
    </row>
    <row r="5" spans="1:205" s="441" customFormat="1" ht="35.25" customHeight="1" x14ac:dyDescent="0.2">
      <c r="A5" s="843" t="s">
        <v>175</v>
      </c>
      <c r="B5" s="829" t="s">
        <v>13</v>
      </c>
      <c r="C5" s="831"/>
      <c r="D5" s="830"/>
      <c r="E5" s="829" t="s">
        <v>15</v>
      </c>
      <c r="F5" s="831"/>
      <c r="G5" s="831"/>
      <c r="H5" s="831"/>
      <c r="I5" s="831"/>
      <c r="J5" s="831"/>
      <c r="K5" s="831"/>
      <c r="L5" s="831"/>
      <c r="M5" s="831"/>
      <c r="N5" s="831"/>
      <c r="O5" s="831"/>
      <c r="P5" s="831"/>
      <c r="Q5" s="831"/>
      <c r="R5" s="831"/>
      <c r="S5" s="831"/>
      <c r="T5" s="830"/>
      <c r="U5" s="828" t="s">
        <v>17</v>
      </c>
      <c r="V5" s="828"/>
      <c r="W5" s="813" t="s">
        <v>94</v>
      </c>
      <c r="X5" s="814"/>
      <c r="Y5" s="814"/>
      <c r="Z5" s="814"/>
      <c r="AA5" s="814"/>
      <c r="AB5" s="814"/>
      <c r="AC5" s="814"/>
      <c r="AD5" s="814"/>
      <c r="AE5" s="815"/>
      <c r="AF5" s="828" t="s">
        <v>28</v>
      </c>
      <c r="AG5" s="828"/>
      <c r="AH5" s="828"/>
      <c r="AI5" s="828"/>
      <c r="AJ5" s="828" t="s">
        <v>22</v>
      </c>
      <c r="AK5" s="828"/>
      <c r="AL5" s="828"/>
      <c r="AM5" s="828" t="s">
        <v>19</v>
      </c>
      <c r="AN5" s="828"/>
      <c r="AO5" s="828"/>
      <c r="AP5" s="828"/>
      <c r="AQ5" s="828" t="s">
        <v>370</v>
      </c>
      <c r="AR5" s="828"/>
      <c r="AS5" s="204" t="s">
        <v>32</v>
      </c>
      <c r="AT5" s="828" t="s">
        <v>34</v>
      </c>
      <c r="AU5" s="828"/>
      <c r="AV5" s="828"/>
      <c r="AW5" s="829" t="s">
        <v>36</v>
      </c>
      <c r="AX5" s="831"/>
      <c r="AY5" s="831"/>
      <c r="AZ5" s="831"/>
      <c r="BA5" s="831"/>
      <c r="BB5" s="831"/>
      <c r="BC5" s="831"/>
      <c r="BD5" s="831"/>
      <c r="BE5" s="831"/>
      <c r="BF5" s="831"/>
      <c r="BG5" s="831"/>
      <c r="BH5" s="831"/>
      <c r="BI5" s="831"/>
      <c r="BJ5" s="831"/>
      <c r="BK5" s="831"/>
      <c r="BL5" s="831"/>
      <c r="BM5" s="831"/>
      <c r="BN5" s="831"/>
      <c r="BO5" s="830"/>
      <c r="BP5" s="828" t="s">
        <v>38</v>
      </c>
      <c r="BQ5" s="828"/>
      <c r="BR5" s="828"/>
      <c r="BS5" s="828"/>
      <c r="BT5" s="828"/>
      <c r="BU5" s="828"/>
      <c r="BV5" s="828"/>
      <c r="BW5" s="829" t="s">
        <v>40</v>
      </c>
      <c r="BX5" s="830"/>
      <c r="BY5" s="813" t="s">
        <v>345</v>
      </c>
      <c r="BZ5" s="814"/>
      <c r="CA5" s="814"/>
      <c r="CB5" s="814"/>
      <c r="CC5" s="814"/>
      <c r="CD5" s="814"/>
      <c r="CE5" s="814"/>
      <c r="CF5" s="815"/>
      <c r="CG5" s="807" t="s">
        <v>46</v>
      </c>
      <c r="CH5" s="807"/>
      <c r="CI5" s="807"/>
      <c r="CJ5" s="813" t="s">
        <v>48</v>
      </c>
      <c r="CK5" s="815"/>
      <c r="CL5" s="813" t="s">
        <v>371</v>
      </c>
      <c r="CM5" s="815"/>
      <c r="CN5" s="91" t="s">
        <v>96</v>
      </c>
      <c r="CO5" s="813" t="s">
        <v>102</v>
      </c>
      <c r="CP5" s="814"/>
      <c r="CQ5" s="814"/>
      <c r="CR5" s="815"/>
      <c r="CS5" s="92" t="s">
        <v>52</v>
      </c>
      <c r="CT5" s="92" t="s">
        <v>372</v>
      </c>
      <c r="CU5" s="92" t="s">
        <v>24</v>
      </c>
      <c r="CV5" s="92" t="s">
        <v>329</v>
      </c>
      <c r="CW5" s="813" t="s">
        <v>100</v>
      </c>
      <c r="CX5" s="815"/>
      <c r="CY5" s="813" t="s">
        <v>373</v>
      </c>
      <c r="CZ5" s="815"/>
      <c r="DA5" s="804" t="s">
        <v>277</v>
      </c>
      <c r="DB5" s="806"/>
      <c r="DC5" s="92" t="s">
        <v>56</v>
      </c>
      <c r="DD5" s="93" t="s">
        <v>278</v>
      </c>
      <c r="DE5" s="813" t="s">
        <v>62</v>
      </c>
      <c r="DF5" s="814"/>
      <c r="DG5" s="814"/>
      <c r="DH5" s="815"/>
      <c r="DI5" s="813" t="s">
        <v>84</v>
      </c>
      <c r="DJ5" s="814"/>
      <c r="DK5" s="814"/>
      <c r="DL5" s="815"/>
      <c r="DM5" s="813" t="s">
        <v>58</v>
      </c>
      <c r="DN5" s="815"/>
      <c r="DO5" s="93" t="s">
        <v>374</v>
      </c>
      <c r="DP5" s="93" t="s">
        <v>375</v>
      </c>
      <c r="DQ5" s="92" t="s">
        <v>60</v>
      </c>
      <c r="DR5" s="93" t="s">
        <v>42</v>
      </c>
      <c r="DS5" s="813" t="s">
        <v>54</v>
      </c>
      <c r="DT5" s="814"/>
      <c r="DU5" s="814"/>
      <c r="DV5" s="815"/>
      <c r="DW5" s="92" t="s">
        <v>64</v>
      </c>
      <c r="DX5" s="92" t="s">
        <v>88</v>
      </c>
      <c r="DY5" s="92" t="s">
        <v>106</v>
      </c>
      <c r="DZ5" s="93" t="s">
        <v>108</v>
      </c>
      <c r="EA5" s="93" t="s">
        <v>110</v>
      </c>
      <c r="EB5" s="93" t="s">
        <v>112</v>
      </c>
      <c r="EC5" s="93" t="s">
        <v>114</v>
      </c>
      <c r="ED5" s="93" t="s">
        <v>116</v>
      </c>
      <c r="EE5" s="442" t="s">
        <v>279</v>
      </c>
      <c r="EF5" s="443" t="s">
        <v>122</v>
      </c>
      <c r="EG5" s="92" t="s">
        <v>120</v>
      </c>
      <c r="EH5" s="813" t="s">
        <v>124</v>
      </c>
      <c r="EI5" s="815"/>
      <c r="EJ5" s="95" t="s">
        <v>126</v>
      </c>
      <c r="EK5" s="804" t="s">
        <v>349</v>
      </c>
      <c r="EL5" s="806"/>
      <c r="EM5" s="93" t="s">
        <v>68</v>
      </c>
      <c r="EN5" s="93" t="s">
        <v>70</v>
      </c>
      <c r="EO5" s="93" t="s">
        <v>377</v>
      </c>
      <c r="EP5" s="92" t="s">
        <v>215</v>
      </c>
      <c r="EQ5" s="93" t="s">
        <v>378</v>
      </c>
      <c r="ER5" s="94" t="s">
        <v>379</v>
      </c>
      <c r="ES5" s="92" t="s">
        <v>218</v>
      </c>
      <c r="ET5" s="444" t="s">
        <v>380</v>
      </c>
      <c r="EU5" s="92" t="s">
        <v>617</v>
      </c>
      <c r="EV5" s="92" t="s">
        <v>708</v>
      </c>
      <c r="EW5" s="807" t="s">
        <v>82</v>
      </c>
      <c r="EX5" s="807"/>
      <c r="EY5" s="92" t="s">
        <v>709</v>
      </c>
      <c r="FA5" s="826" t="s">
        <v>58</v>
      </c>
      <c r="FB5" s="827"/>
      <c r="FC5" s="208" t="s">
        <v>384</v>
      </c>
      <c r="FD5" s="207" t="s">
        <v>383</v>
      </c>
      <c r="FE5" s="208" t="s">
        <v>386</v>
      </c>
      <c r="FF5" s="207" t="s">
        <v>387</v>
      </c>
      <c r="FG5" s="209" t="s">
        <v>385</v>
      </c>
      <c r="FH5" s="209" t="s">
        <v>153</v>
      </c>
      <c r="FI5" s="822" t="s">
        <v>155</v>
      </c>
      <c r="FJ5" s="823"/>
      <c r="FK5" s="210" t="s">
        <v>388</v>
      </c>
      <c r="FL5" s="445"/>
      <c r="FM5" s="445"/>
      <c r="FN5" s="445"/>
      <c r="FO5" s="446"/>
      <c r="FP5" s="445"/>
      <c r="FQ5" s="445"/>
      <c r="FR5" s="445"/>
      <c r="FS5" s="447"/>
      <c r="FT5" s="448"/>
      <c r="FU5" s="448"/>
      <c r="FV5" s="449"/>
      <c r="FW5" s="450"/>
      <c r="FX5" s="451"/>
      <c r="FY5" s="450"/>
      <c r="FZ5" s="448"/>
      <c r="GA5" s="451"/>
      <c r="GB5" s="450"/>
      <c r="GC5" s="449"/>
      <c r="GD5" s="451"/>
      <c r="GE5" s="449"/>
      <c r="GF5" s="449"/>
      <c r="GG5" s="449"/>
      <c r="GH5" s="449"/>
      <c r="GI5" s="449"/>
      <c r="GJ5" s="449"/>
      <c r="GK5" s="449"/>
      <c r="GU5" s="452"/>
      <c r="GV5" s="452"/>
      <c r="GW5" s="452"/>
    </row>
    <row r="6" spans="1:205" s="454" customFormat="1" ht="37.5" customHeight="1" thickBot="1" x14ac:dyDescent="0.3">
      <c r="A6" s="843"/>
      <c r="B6" s="127" t="s">
        <v>326</v>
      </c>
      <c r="C6" s="127" t="s">
        <v>327</v>
      </c>
      <c r="D6" s="127" t="s">
        <v>393</v>
      </c>
      <c r="E6" s="127" t="s">
        <v>309</v>
      </c>
      <c r="F6" s="127" t="s">
        <v>310</v>
      </c>
      <c r="G6" s="127" t="s">
        <v>311</v>
      </c>
      <c r="H6" s="127" t="s">
        <v>312</v>
      </c>
      <c r="I6" s="127" t="s">
        <v>313</v>
      </c>
      <c r="J6" s="127" t="s">
        <v>247</v>
      </c>
      <c r="K6" s="127" t="s">
        <v>394</v>
      </c>
      <c r="L6" s="127" t="s">
        <v>395</v>
      </c>
      <c r="M6" s="127" t="s">
        <v>396</v>
      </c>
      <c r="N6" s="127" t="s">
        <v>397</v>
      </c>
      <c r="O6" s="127" t="s">
        <v>398</v>
      </c>
      <c r="P6" s="127" t="s">
        <v>399</v>
      </c>
      <c r="Q6" s="127" t="s">
        <v>400</v>
      </c>
      <c r="R6" s="127" t="s">
        <v>248</v>
      </c>
      <c r="S6" s="127" t="s">
        <v>249</v>
      </c>
      <c r="T6" s="127" t="s">
        <v>710</v>
      </c>
      <c r="U6" s="127" t="s">
        <v>307</v>
      </c>
      <c r="V6" s="127" t="s">
        <v>308</v>
      </c>
      <c r="W6" s="127" t="s">
        <v>333</v>
      </c>
      <c r="X6" s="127" t="s">
        <v>334</v>
      </c>
      <c r="Y6" s="127" t="s">
        <v>335</v>
      </c>
      <c r="Z6" s="127" t="s">
        <v>336</v>
      </c>
      <c r="AA6" s="127" t="s">
        <v>337</v>
      </c>
      <c r="AB6" s="127" t="s">
        <v>339</v>
      </c>
      <c r="AC6" s="127" t="s">
        <v>340</v>
      </c>
      <c r="AD6" s="127" t="s">
        <v>341</v>
      </c>
      <c r="AE6" s="127" t="s">
        <v>342</v>
      </c>
      <c r="AF6" s="127" t="s">
        <v>402</v>
      </c>
      <c r="AG6" s="127" t="s">
        <v>403</v>
      </c>
      <c r="AH6" s="127" t="s">
        <v>404</v>
      </c>
      <c r="AI6" s="127" t="s">
        <v>405</v>
      </c>
      <c r="AJ6" s="127" t="s">
        <v>711</v>
      </c>
      <c r="AK6" s="127" t="s">
        <v>407</v>
      </c>
      <c r="AL6" s="127" t="s">
        <v>408</v>
      </c>
      <c r="AM6" s="220" t="s">
        <v>409</v>
      </c>
      <c r="AN6" s="220" t="s">
        <v>322</v>
      </c>
      <c r="AO6" s="220" t="s">
        <v>225</v>
      </c>
      <c r="AP6" s="220" t="s">
        <v>323</v>
      </c>
      <c r="AQ6" s="220" t="s">
        <v>410</v>
      </c>
      <c r="AR6" s="220" t="s">
        <v>411</v>
      </c>
      <c r="AS6" s="127" t="s">
        <v>319</v>
      </c>
      <c r="AT6" s="127" t="s">
        <v>324</v>
      </c>
      <c r="AU6" s="127" t="s">
        <v>325</v>
      </c>
      <c r="AV6" s="127" t="s">
        <v>412</v>
      </c>
      <c r="AW6" s="127" t="s">
        <v>328</v>
      </c>
      <c r="AX6" s="127" t="s">
        <v>413</v>
      </c>
      <c r="AY6" s="127" t="s">
        <v>414</v>
      </c>
      <c r="AZ6" s="127" t="s">
        <v>415</v>
      </c>
      <c r="BA6" s="127" t="s">
        <v>416</v>
      </c>
      <c r="BB6" s="127" t="s">
        <v>417</v>
      </c>
      <c r="BC6" s="127" t="s">
        <v>418</v>
      </c>
      <c r="BD6" s="127" t="s">
        <v>419</v>
      </c>
      <c r="BE6" s="127" t="s">
        <v>420</v>
      </c>
      <c r="BF6" s="127" t="s">
        <v>421</v>
      </c>
      <c r="BG6" s="127" t="s">
        <v>422</v>
      </c>
      <c r="BH6" s="127" t="s">
        <v>712</v>
      </c>
      <c r="BI6" s="127" t="s">
        <v>713</v>
      </c>
      <c r="BJ6" s="127" t="s">
        <v>714</v>
      </c>
      <c r="BK6" s="127" t="s">
        <v>261</v>
      </c>
      <c r="BL6" s="127" t="s">
        <v>262</v>
      </c>
      <c r="BM6" s="127" t="s">
        <v>263</v>
      </c>
      <c r="BN6" s="127" t="s">
        <v>264</v>
      </c>
      <c r="BO6" s="127" t="s">
        <v>265</v>
      </c>
      <c r="BP6" s="127" t="s">
        <v>426</v>
      </c>
      <c r="BQ6" s="127" t="s">
        <v>315</v>
      </c>
      <c r="BR6" s="127" t="s">
        <v>316</v>
      </c>
      <c r="BS6" s="127" t="s">
        <v>317</v>
      </c>
      <c r="BT6" s="453" t="s">
        <v>427</v>
      </c>
      <c r="BU6" s="127" t="s">
        <v>428</v>
      </c>
      <c r="BV6" s="127" t="s">
        <v>429</v>
      </c>
      <c r="BW6" s="127" t="s">
        <v>331</v>
      </c>
      <c r="BX6" s="127" t="s">
        <v>255</v>
      </c>
      <c r="BY6" s="127" t="s">
        <v>430</v>
      </c>
      <c r="BZ6" s="127" t="s">
        <v>431</v>
      </c>
      <c r="CA6" s="127" t="s">
        <v>432</v>
      </c>
      <c r="CB6" s="127" t="s">
        <v>433</v>
      </c>
      <c r="CC6" s="220" t="s">
        <v>434</v>
      </c>
      <c r="CD6" s="220" t="s">
        <v>435</v>
      </c>
      <c r="CE6" s="127" t="s">
        <v>346</v>
      </c>
      <c r="CF6" s="127" t="s">
        <v>347</v>
      </c>
      <c r="CG6" s="127" t="s">
        <v>437</v>
      </c>
      <c r="CH6" s="127" t="s">
        <v>438</v>
      </c>
      <c r="CI6" s="127" t="s">
        <v>439</v>
      </c>
      <c r="CJ6" s="127" t="s">
        <v>440</v>
      </c>
      <c r="CK6" s="127" t="s">
        <v>715</v>
      </c>
      <c r="CL6" s="334" t="s">
        <v>442</v>
      </c>
      <c r="CM6" s="334" t="s">
        <v>443</v>
      </c>
      <c r="CN6" s="334" t="s">
        <v>672</v>
      </c>
      <c r="CO6" s="334" t="s">
        <v>445</v>
      </c>
      <c r="CP6" s="334" t="s">
        <v>446</v>
      </c>
      <c r="CQ6" s="334" t="s">
        <v>447</v>
      </c>
      <c r="CR6" s="334" t="s">
        <v>448</v>
      </c>
      <c r="CS6" s="127" t="s">
        <v>306</v>
      </c>
      <c r="CT6" s="127" t="s">
        <v>318</v>
      </c>
      <c r="CU6" s="127" t="s">
        <v>24</v>
      </c>
      <c r="CV6" s="127" t="s">
        <v>330</v>
      </c>
      <c r="CW6" s="127" t="s">
        <v>343</v>
      </c>
      <c r="CX6" s="127" t="s">
        <v>344</v>
      </c>
      <c r="CY6" s="127" t="s">
        <v>449</v>
      </c>
      <c r="CZ6" s="127" t="s">
        <v>450</v>
      </c>
      <c r="DA6" s="127" t="s">
        <v>281</v>
      </c>
      <c r="DB6" s="127" t="s">
        <v>282</v>
      </c>
      <c r="DC6" s="127" t="s">
        <v>224</v>
      </c>
      <c r="DD6" s="127" t="s">
        <v>283</v>
      </c>
      <c r="DE6" s="127" t="s">
        <v>220</v>
      </c>
      <c r="DF6" s="127" t="s">
        <v>221</v>
      </c>
      <c r="DG6" s="127" t="s">
        <v>222</v>
      </c>
      <c r="DH6" s="127" t="s">
        <v>223</v>
      </c>
      <c r="DI6" s="127" t="s">
        <v>227</v>
      </c>
      <c r="DJ6" s="127" t="s">
        <v>228</v>
      </c>
      <c r="DK6" s="127" t="s">
        <v>229</v>
      </c>
      <c r="DL6" s="127" t="s">
        <v>230</v>
      </c>
      <c r="DM6" s="127" t="s">
        <v>231</v>
      </c>
      <c r="DN6" s="129" t="s">
        <v>232</v>
      </c>
      <c r="DO6" s="127" t="s">
        <v>233</v>
      </c>
      <c r="DP6" s="127" t="s">
        <v>234</v>
      </c>
      <c r="DQ6" s="127" t="s">
        <v>235</v>
      </c>
      <c r="DR6" s="127" t="s">
        <v>236</v>
      </c>
      <c r="DS6" s="127" t="s">
        <v>237</v>
      </c>
      <c r="DT6" s="130" t="s">
        <v>238</v>
      </c>
      <c r="DU6" s="130" t="s">
        <v>239</v>
      </c>
      <c r="DV6" s="130" t="s">
        <v>240</v>
      </c>
      <c r="DW6" s="127" t="s">
        <v>242</v>
      </c>
      <c r="DX6" s="127" t="s">
        <v>243</v>
      </c>
      <c r="DY6" s="127" t="s">
        <v>244</v>
      </c>
      <c r="DZ6" s="127" t="s">
        <v>348</v>
      </c>
      <c r="EA6" s="127" t="s">
        <v>245</v>
      </c>
      <c r="EB6" s="127" t="s">
        <v>246</v>
      </c>
      <c r="EC6" s="127" t="s">
        <v>114</v>
      </c>
      <c r="ED6" s="127" t="s">
        <v>241</v>
      </c>
      <c r="EE6" s="127" t="s">
        <v>531</v>
      </c>
      <c r="EF6" s="127" t="s">
        <v>285</v>
      </c>
      <c r="EG6" s="129" t="s">
        <v>251</v>
      </c>
      <c r="EH6" s="129" t="s">
        <v>252</v>
      </c>
      <c r="EI6" s="129" t="s">
        <v>253</v>
      </c>
      <c r="EJ6" s="129" t="s">
        <v>254</v>
      </c>
      <c r="EK6" s="129" t="s">
        <v>350</v>
      </c>
      <c r="EL6" s="129" t="s">
        <v>351</v>
      </c>
      <c r="EM6" s="127" t="s">
        <v>256</v>
      </c>
      <c r="EN6" s="127" t="s">
        <v>257</v>
      </c>
      <c r="EO6" s="127" t="s">
        <v>258</v>
      </c>
      <c r="EP6" s="127" t="s">
        <v>259</v>
      </c>
      <c r="EQ6" s="127" t="s">
        <v>260</v>
      </c>
      <c r="ER6" s="127" t="s">
        <v>452</v>
      </c>
      <c r="ES6" s="127" t="s">
        <v>266</v>
      </c>
      <c r="ET6" s="127" t="s">
        <v>267</v>
      </c>
      <c r="EU6" s="127" t="s">
        <v>268</v>
      </c>
      <c r="EV6" s="127" t="s">
        <v>269</v>
      </c>
      <c r="EW6" s="127" t="s">
        <v>270</v>
      </c>
      <c r="EX6" s="127" t="s">
        <v>271</v>
      </c>
      <c r="EY6" s="127" t="s">
        <v>716</v>
      </c>
      <c r="FA6" s="228" t="s">
        <v>454</v>
      </c>
      <c r="FB6" s="228" t="s">
        <v>455</v>
      </c>
      <c r="FC6" s="228" t="s">
        <v>456</v>
      </c>
      <c r="FD6" s="227" t="s">
        <v>453</v>
      </c>
      <c r="FE6" s="228" t="s">
        <v>458</v>
      </c>
      <c r="FF6" s="228" t="s">
        <v>459</v>
      </c>
      <c r="FG6" s="455" t="s">
        <v>457</v>
      </c>
      <c r="FH6" s="455" t="s">
        <v>460</v>
      </c>
      <c r="FI6" s="455" t="s">
        <v>461</v>
      </c>
      <c r="FJ6" s="455" t="s">
        <v>462</v>
      </c>
      <c r="FK6" s="230" t="s">
        <v>716</v>
      </c>
      <c r="FL6" s="456"/>
      <c r="FM6" s="457"/>
      <c r="FN6" s="457"/>
      <c r="FO6" s="458"/>
      <c r="FP6" s="458"/>
      <c r="FQ6" s="458"/>
      <c r="FR6" s="458"/>
      <c r="FS6" s="459"/>
      <c r="FT6" s="459"/>
      <c r="FU6" s="460"/>
      <c r="FV6" s="459"/>
      <c r="FW6" s="459"/>
      <c r="FX6" s="459"/>
      <c r="FY6" s="459"/>
      <c r="FZ6" s="459"/>
      <c r="GA6" s="459"/>
      <c r="GB6" s="459"/>
      <c r="GC6" s="459"/>
      <c r="GD6" s="459"/>
      <c r="GE6" s="458"/>
      <c r="GF6" s="458"/>
      <c r="GG6" s="458"/>
      <c r="GH6" s="458"/>
      <c r="GI6" s="458"/>
      <c r="GJ6" s="458"/>
      <c r="GK6" s="458"/>
      <c r="GW6" s="461"/>
    </row>
    <row r="7" spans="1:205" s="441" customFormat="1" ht="14.25" customHeight="1" thickTop="1" x14ac:dyDescent="0.2">
      <c r="A7" s="462">
        <v>2.0833333333333332E-2</v>
      </c>
      <c r="B7" s="239">
        <v>-15.4</v>
      </c>
      <c r="C7" s="239">
        <v>5.2</v>
      </c>
      <c r="D7" s="239"/>
      <c r="E7" s="239">
        <v>14.4</v>
      </c>
      <c r="F7" s="239">
        <v>9</v>
      </c>
      <c r="G7" s="239">
        <v>0.69999999999999973</v>
      </c>
      <c r="H7" s="239">
        <v>2.1</v>
      </c>
      <c r="I7" s="239">
        <v>0</v>
      </c>
      <c r="J7" s="239">
        <v>0</v>
      </c>
      <c r="K7" s="239">
        <v>0</v>
      </c>
      <c r="L7" s="239">
        <v>0</v>
      </c>
      <c r="M7" s="239">
        <v>0</v>
      </c>
      <c r="N7" s="239">
        <v>0</v>
      </c>
      <c r="O7" s="239">
        <v>17.3</v>
      </c>
      <c r="P7" s="239">
        <v>15.8</v>
      </c>
      <c r="Q7" s="239">
        <v>-24.7</v>
      </c>
      <c r="R7" s="239">
        <v>0</v>
      </c>
      <c r="S7" s="239">
        <v>0</v>
      </c>
      <c r="T7" s="239">
        <v>0</v>
      </c>
      <c r="U7" s="239">
        <v>16.399999999999999</v>
      </c>
      <c r="V7" s="239">
        <v>0.8</v>
      </c>
      <c r="W7" s="239">
        <v>-1.7</v>
      </c>
      <c r="X7" s="239">
        <v>5.8</v>
      </c>
      <c r="Y7" s="239">
        <v>3.5</v>
      </c>
      <c r="Z7" s="239">
        <v>-0.5</v>
      </c>
      <c r="AA7" s="239">
        <v>0</v>
      </c>
      <c r="AB7" s="239">
        <v>2.9</v>
      </c>
      <c r="AC7" s="239">
        <v>0.9</v>
      </c>
      <c r="AD7" s="239">
        <v>0.29999999999999993</v>
      </c>
      <c r="AE7" s="239">
        <v>0</v>
      </c>
      <c r="AF7" s="239">
        <v>0</v>
      </c>
      <c r="AG7" s="239">
        <v>0</v>
      </c>
      <c r="AH7" s="239">
        <v>0</v>
      </c>
      <c r="AI7" s="239">
        <v>0</v>
      </c>
      <c r="AJ7" s="340">
        <v>0</v>
      </c>
      <c r="AK7" s="340">
        <v>0.8</v>
      </c>
      <c r="AL7" s="340">
        <v>0</v>
      </c>
      <c r="AM7" s="239">
        <v>3.4000000000000012</v>
      </c>
      <c r="AN7" s="239">
        <v>-17.7</v>
      </c>
      <c r="AO7" s="239">
        <v>0</v>
      </c>
      <c r="AP7" s="239">
        <v>0</v>
      </c>
      <c r="AQ7" s="239">
        <v>0</v>
      </c>
      <c r="AR7" s="239">
        <v>1.5</v>
      </c>
      <c r="AS7" s="239">
        <v>0.19999999999999996</v>
      </c>
      <c r="AT7" s="239">
        <v>2.5</v>
      </c>
      <c r="AU7" s="239"/>
      <c r="AV7" s="239">
        <v>3.4000000000000004</v>
      </c>
      <c r="AW7" s="340">
        <v>2.9000000000000004</v>
      </c>
      <c r="AX7" s="239"/>
      <c r="AY7" s="239">
        <v>0</v>
      </c>
      <c r="AZ7" s="239">
        <v>0</v>
      </c>
      <c r="BA7" s="239">
        <v>0</v>
      </c>
      <c r="BB7" s="239">
        <v>0</v>
      </c>
      <c r="BC7" s="239">
        <v>0</v>
      </c>
      <c r="BD7" s="239">
        <v>0</v>
      </c>
      <c r="BE7" s="239">
        <v>-13.1</v>
      </c>
      <c r="BF7" s="239">
        <v>-14.4</v>
      </c>
      <c r="BG7" s="239">
        <v>6.3</v>
      </c>
      <c r="BH7" s="239">
        <v>74.400000000000006</v>
      </c>
      <c r="BI7" s="239">
        <v>17.3</v>
      </c>
      <c r="BJ7" s="239">
        <v>3.7</v>
      </c>
      <c r="BK7" s="239">
        <v>0</v>
      </c>
      <c r="BL7" s="239">
        <v>0</v>
      </c>
      <c r="BM7" s="239">
        <v>0</v>
      </c>
      <c r="BN7" s="239">
        <v>0</v>
      </c>
      <c r="BO7" s="239">
        <v>0</v>
      </c>
      <c r="BP7" s="340">
        <v>-3.4000000000000004</v>
      </c>
      <c r="BQ7" s="340">
        <v>3.9000000000000004</v>
      </c>
      <c r="BR7" s="340">
        <v>19.100000000000001</v>
      </c>
      <c r="BS7" s="340">
        <v>0</v>
      </c>
      <c r="BT7" s="340">
        <v>0</v>
      </c>
      <c r="BU7" s="340">
        <v>0</v>
      </c>
      <c r="BV7" s="340">
        <v>0</v>
      </c>
      <c r="BW7" s="239">
        <v>6.6</v>
      </c>
      <c r="BX7" s="239"/>
      <c r="BY7" s="239">
        <v>-21.8</v>
      </c>
      <c r="BZ7" s="239">
        <v>-36.5</v>
      </c>
      <c r="CA7" s="239">
        <v>-10.3</v>
      </c>
      <c r="CB7" s="239">
        <v>32.6</v>
      </c>
      <c r="CC7" s="239">
        <v>-15.3</v>
      </c>
      <c r="CD7" s="239">
        <v>-10.1</v>
      </c>
      <c r="CE7" s="239">
        <v>14.899999999999999</v>
      </c>
      <c r="CF7" s="239">
        <v>0</v>
      </c>
      <c r="CG7" s="239">
        <v>32.299999999999997</v>
      </c>
      <c r="CH7" s="239">
        <v>-10.199999999999999</v>
      </c>
      <c r="CI7" s="239">
        <v>-33.6</v>
      </c>
      <c r="CJ7" s="239">
        <v>-2.2999999999999998</v>
      </c>
      <c r="CK7" s="239">
        <v>-1.3</v>
      </c>
      <c r="CL7" s="239">
        <v>0</v>
      </c>
      <c r="CM7" s="239">
        <v>0</v>
      </c>
      <c r="CN7" s="239">
        <v>0</v>
      </c>
      <c r="CO7" s="239">
        <v>0</v>
      </c>
      <c r="CP7" s="239">
        <v>0</v>
      </c>
      <c r="CQ7" s="239">
        <v>0</v>
      </c>
      <c r="CR7" s="239">
        <v>0</v>
      </c>
      <c r="CS7" s="239">
        <v>-6.9</v>
      </c>
      <c r="CT7" s="239">
        <v>0</v>
      </c>
      <c r="CU7" s="239">
        <v>-0.1</v>
      </c>
      <c r="CV7" s="239">
        <v>-0.1</v>
      </c>
      <c r="CW7" s="239">
        <v>-1</v>
      </c>
      <c r="CX7" s="239">
        <v>0</v>
      </c>
      <c r="CY7" s="239">
        <v>0</v>
      </c>
      <c r="CZ7" s="239">
        <v>0</v>
      </c>
      <c r="DA7" s="239">
        <v>1.3</v>
      </c>
      <c r="DB7" s="239">
        <v>0</v>
      </c>
      <c r="DC7" s="239">
        <v>2</v>
      </c>
      <c r="DD7" s="239">
        <v>0.6</v>
      </c>
      <c r="DE7" s="239">
        <v>1.2</v>
      </c>
      <c r="DF7" s="239">
        <v>0.6</v>
      </c>
      <c r="DG7" s="239">
        <v>0.4</v>
      </c>
      <c r="DH7" s="239">
        <v>0.6</v>
      </c>
      <c r="DI7" s="239">
        <v>0.2</v>
      </c>
      <c r="DJ7" s="239">
        <v>-3.1</v>
      </c>
      <c r="DK7" s="239">
        <v>-0.9</v>
      </c>
      <c r="DL7" s="239">
        <v>-1</v>
      </c>
      <c r="DM7" s="239">
        <v>0.4</v>
      </c>
      <c r="DN7" s="239">
        <v>1</v>
      </c>
      <c r="DO7" s="239">
        <v>0.2</v>
      </c>
      <c r="DP7" s="239">
        <v>0.1</v>
      </c>
      <c r="DQ7" s="239">
        <v>-0.2</v>
      </c>
      <c r="DR7" s="239">
        <v>0</v>
      </c>
      <c r="DS7" s="239">
        <v>0.8</v>
      </c>
      <c r="DT7" s="239">
        <v>0.1</v>
      </c>
      <c r="DU7" s="239">
        <v>0.1</v>
      </c>
      <c r="DV7" s="239">
        <v>0.1</v>
      </c>
      <c r="DW7" s="239">
        <v>0.5</v>
      </c>
      <c r="DX7" s="239">
        <v>0.8</v>
      </c>
      <c r="DY7" s="239">
        <v>0.3</v>
      </c>
      <c r="DZ7" s="239">
        <v>2.7</v>
      </c>
      <c r="EA7" s="239">
        <v>0</v>
      </c>
      <c r="EB7" s="239">
        <v>2</v>
      </c>
      <c r="EC7" s="239">
        <v>3.3</v>
      </c>
      <c r="ED7" s="239">
        <v>0.2</v>
      </c>
      <c r="EE7" s="239">
        <v>3.94</v>
      </c>
      <c r="EF7" s="239">
        <v>2.2000000000000002</v>
      </c>
      <c r="EG7" s="239">
        <v>0.7</v>
      </c>
      <c r="EH7" s="239">
        <v>2.4</v>
      </c>
      <c r="EI7" s="239">
        <v>-0.1</v>
      </c>
      <c r="EJ7" s="239">
        <v>0.7</v>
      </c>
      <c r="EK7" s="239">
        <v>0.1</v>
      </c>
      <c r="EL7" s="239">
        <v>0.1</v>
      </c>
      <c r="EM7" s="239">
        <v>0</v>
      </c>
      <c r="EN7" s="239">
        <v>0</v>
      </c>
      <c r="EO7" s="239">
        <v>0</v>
      </c>
      <c r="EP7" s="239">
        <v>0</v>
      </c>
      <c r="EQ7" s="239">
        <v>0</v>
      </c>
      <c r="ER7" s="239">
        <v>0</v>
      </c>
      <c r="ES7" s="239">
        <v>6.4</v>
      </c>
      <c r="ET7" s="239">
        <v>6.8</v>
      </c>
      <c r="EU7" s="239">
        <v>0</v>
      </c>
      <c r="EV7" s="239">
        <v>0</v>
      </c>
      <c r="EW7" s="239">
        <v>0.8</v>
      </c>
      <c r="EX7" s="239">
        <v>3.7</v>
      </c>
      <c r="EY7" s="239">
        <v>122.53999999999998</v>
      </c>
      <c r="FA7" s="239">
        <v>0.3</v>
      </c>
      <c r="FB7" s="239">
        <v>0.6</v>
      </c>
      <c r="FC7" s="239">
        <v>1.9982719200000001</v>
      </c>
      <c r="FD7" s="239">
        <v>0</v>
      </c>
      <c r="FE7" s="239">
        <v>0.31108323599999999</v>
      </c>
      <c r="FF7" s="239">
        <v>0.32762586799999993</v>
      </c>
      <c r="FG7" s="239">
        <v>1.0620000000000001</v>
      </c>
      <c r="FH7" s="239">
        <v>1</v>
      </c>
      <c r="FI7" s="239">
        <v>0</v>
      </c>
      <c r="FJ7" s="239">
        <v>4.5599999999999996</v>
      </c>
      <c r="FK7" s="463">
        <v>10.158981023999999</v>
      </c>
      <c r="FL7" s="464"/>
      <c r="FM7" s="465"/>
      <c r="FN7" s="465"/>
      <c r="FO7" s="465"/>
      <c r="FP7" s="465"/>
      <c r="FQ7" s="465"/>
      <c r="FR7" s="466"/>
      <c r="FS7" s="466"/>
      <c r="FT7" s="467"/>
      <c r="FU7" s="466"/>
      <c r="FV7" s="467"/>
      <c r="FW7" s="467"/>
      <c r="FX7" s="467"/>
      <c r="FY7" s="466"/>
      <c r="FZ7" s="467"/>
      <c r="GA7" s="466"/>
      <c r="GB7" s="467"/>
      <c r="GC7" s="467"/>
      <c r="GD7" s="467"/>
      <c r="GE7" s="466"/>
      <c r="GF7" s="466"/>
      <c r="GJ7" s="466"/>
      <c r="GK7" s="466"/>
      <c r="GW7" s="467"/>
    </row>
    <row r="8" spans="1:205" s="441" customFormat="1" ht="14.25" customHeight="1" x14ac:dyDescent="0.2">
      <c r="A8" s="468">
        <v>4.1666666666666664E-2</v>
      </c>
      <c r="B8" s="133">
        <v>-22.4</v>
      </c>
      <c r="C8" s="133">
        <v>4.3</v>
      </c>
      <c r="D8" s="133"/>
      <c r="E8" s="133">
        <v>15.4</v>
      </c>
      <c r="F8" s="133">
        <v>8.8999999999999986</v>
      </c>
      <c r="G8" s="133">
        <v>4.3</v>
      </c>
      <c r="H8" s="133">
        <v>2.2000000000000002</v>
      </c>
      <c r="I8" s="133">
        <v>0</v>
      </c>
      <c r="J8" s="133">
        <v>0</v>
      </c>
      <c r="K8" s="133">
        <v>0</v>
      </c>
      <c r="L8" s="133">
        <v>0</v>
      </c>
      <c r="M8" s="133">
        <v>0</v>
      </c>
      <c r="N8" s="133">
        <v>0</v>
      </c>
      <c r="O8" s="133">
        <v>14.5</v>
      </c>
      <c r="P8" s="133">
        <v>13</v>
      </c>
      <c r="Q8" s="133">
        <v>-28</v>
      </c>
      <c r="R8" s="133">
        <v>0</v>
      </c>
      <c r="S8" s="133">
        <v>0</v>
      </c>
      <c r="T8" s="133">
        <v>0</v>
      </c>
      <c r="U8" s="133">
        <v>14.5</v>
      </c>
      <c r="V8" s="133">
        <v>0.9</v>
      </c>
      <c r="W8" s="133">
        <v>-8.1</v>
      </c>
      <c r="X8" s="133">
        <v>7</v>
      </c>
      <c r="Y8" s="133">
        <v>1.4999999999999998</v>
      </c>
      <c r="Z8" s="133">
        <v>-0.5</v>
      </c>
      <c r="AA8" s="133">
        <v>0</v>
      </c>
      <c r="AB8" s="133">
        <v>2.2000000000000002</v>
      </c>
      <c r="AC8" s="133">
        <v>0.9</v>
      </c>
      <c r="AD8" s="133">
        <v>9.9999999999999978E-2</v>
      </c>
      <c r="AE8" s="133">
        <v>0</v>
      </c>
      <c r="AF8" s="133">
        <v>0</v>
      </c>
      <c r="AG8" s="133">
        <v>0</v>
      </c>
      <c r="AH8" s="133">
        <v>0</v>
      </c>
      <c r="AI8" s="133">
        <v>0</v>
      </c>
      <c r="AJ8" s="343">
        <v>0</v>
      </c>
      <c r="AK8" s="343">
        <v>-2.2999999999999998</v>
      </c>
      <c r="AL8" s="343">
        <v>0</v>
      </c>
      <c r="AM8" s="133">
        <v>-8.1999999999999993</v>
      </c>
      <c r="AN8" s="133">
        <v>-21.6</v>
      </c>
      <c r="AO8" s="133">
        <v>0.1</v>
      </c>
      <c r="AP8" s="133">
        <v>0</v>
      </c>
      <c r="AQ8" s="133">
        <v>0</v>
      </c>
      <c r="AR8" s="133">
        <v>0</v>
      </c>
      <c r="AS8" s="133">
        <v>-1.4000000000000001</v>
      </c>
      <c r="AT8" s="133">
        <v>2.5</v>
      </c>
      <c r="AU8" s="133"/>
      <c r="AV8" s="133">
        <v>3.3000000000000003</v>
      </c>
      <c r="AW8" s="343">
        <v>0.5</v>
      </c>
      <c r="AX8" s="133"/>
      <c r="AY8" s="133">
        <v>0</v>
      </c>
      <c r="AZ8" s="133">
        <v>0</v>
      </c>
      <c r="BA8" s="133">
        <v>0</v>
      </c>
      <c r="BB8" s="133">
        <v>0</v>
      </c>
      <c r="BC8" s="133">
        <v>0</v>
      </c>
      <c r="BD8" s="133">
        <v>0</v>
      </c>
      <c r="BE8" s="133">
        <v>-14.2</v>
      </c>
      <c r="BF8" s="133">
        <v>-15.5</v>
      </c>
      <c r="BG8" s="133">
        <v>3.7</v>
      </c>
      <c r="BH8" s="133">
        <v>72.2</v>
      </c>
      <c r="BI8" s="133">
        <v>16.399999999999999</v>
      </c>
      <c r="BJ8" s="133">
        <v>3.2</v>
      </c>
      <c r="BK8" s="133">
        <v>0</v>
      </c>
      <c r="BL8" s="133">
        <v>0</v>
      </c>
      <c r="BM8" s="133">
        <v>0</v>
      </c>
      <c r="BN8" s="133">
        <v>0</v>
      </c>
      <c r="BO8" s="133">
        <v>0</v>
      </c>
      <c r="BP8" s="343">
        <v>-3.4000000000000004</v>
      </c>
      <c r="BQ8" s="343">
        <v>3.9000000000000004</v>
      </c>
      <c r="BR8" s="343">
        <v>18.5</v>
      </c>
      <c r="BS8" s="343">
        <v>0</v>
      </c>
      <c r="BT8" s="343">
        <v>0</v>
      </c>
      <c r="BU8" s="343">
        <v>0</v>
      </c>
      <c r="BV8" s="343">
        <v>0</v>
      </c>
      <c r="BW8" s="133">
        <v>5.4</v>
      </c>
      <c r="BX8" s="133"/>
      <c r="BY8" s="133">
        <v>-23.4</v>
      </c>
      <c r="BZ8" s="133">
        <v>-41.1</v>
      </c>
      <c r="CA8" s="133">
        <v>-13.1</v>
      </c>
      <c r="CB8" s="133">
        <v>31.3</v>
      </c>
      <c r="CC8" s="133">
        <v>-16</v>
      </c>
      <c r="CD8" s="133">
        <v>-11.7</v>
      </c>
      <c r="CE8" s="133">
        <v>16.399999999999999</v>
      </c>
      <c r="CF8" s="133">
        <v>0</v>
      </c>
      <c r="CG8" s="133">
        <v>31.5</v>
      </c>
      <c r="CH8" s="133">
        <v>-11</v>
      </c>
      <c r="CI8" s="133">
        <v>-38.9</v>
      </c>
      <c r="CJ8" s="133">
        <v>-3.1</v>
      </c>
      <c r="CK8" s="133">
        <v>-2.2999999999999998</v>
      </c>
      <c r="CL8" s="133">
        <v>0</v>
      </c>
      <c r="CM8" s="133">
        <v>0</v>
      </c>
      <c r="CN8" s="133">
        <v>0</v>
      </c>
      <c r="CO8" s="133">
        <v>0</v>
      </c>
      <c r="CP8" s="133">
        <v>0</v>
      </c>
      <c r="CQ8" s="133">
        <v>0</v>
      </c>
      <c r="CR8" s="133">
        <v>0</v>
      </c>
      <c r="CS8" s="133">
        <v>-6.8</v>
      </c>
      <c r="CT8" s="133">
        <v>0</v>
      </c>
      <c r="CU8" s="133">
        <v>0</v>
      </c>
      <c r="CV8" s="133">
        <v>0.6</v>
      </c>
      <c r="CW8" s="133">
        <v>-1.1000000000000001</v>
      </c>
      <c r="CX8" s="133">
        <v>0</v>
      </c>
      <c r="CY8" s="133">
        <v>0</v>
      </c>
      <c r="CZ8" s="133">
        <v>0</v>
      </c>
      <c r="DA8" s="133">
        <v>1.3</v>
      </c>
      <c r="DB8" s="133">
        <v>0</v>
      </c>
      <c r="DC8" s="133">
        <v>2.2999999999999998</v>
      </c>
      <c r="DD8" s="133">
        <v>0.5</v>
      </c>
      <c r="DE8" s="133">
        <v>1.2</v>
      </c>
      <c r="DF8" s="133">
        <v>0.6</v>
      </c>
      <c r="DG8" s="133">
        <v>0.4</v>
      </c>
      <c r="DH8" s="133">
        <v>0.6</v>
      </c>
      <c r="DI8" s="133">
        <v>0.2</v>
      </c>
      <c r="DJ8" s="133">
        <v>-3.1</v>
      </c>
      <c r="DK8" s="133">
        <v>-0.9</v>
      </c>
      <c r="DL8" s="133">
        <v>-0.89999999999999991</v>
      </c>
      <c r="DM8" s="133">
        <v>0.4</v>
      </c>
      <c r="DN8" s="133">
        <v>0.9</v>
      </c>
      <c r="DO8" s="133">
        <v>0</v>
      </c>
      <c r="DP8" s="133">
        <v>0.1</v>
      </c>
      <c r="DQ8" s="133">
        <v>-0.2</v>
      </c>
      <c r="DR8" s="133">
        <v>0</v>
      </c>
      <c r="DS8" s="133">
        <v>0.8</v>
      </c>
      <c r="DT8" s="133">
        <v>0.1</v>
      </c>
      <c r="DU8" s="133">
        <v>0.1</v>
      </c>
      <c r="DV8" s="133">
        <v>0.1</v>
      </c>
      <c r="DW8" s="133">
        <v>0.6</v>
      </c>
      <c r="DX8" s="133">
        <v>0.9</v>
      </c>
      <c r="DY8" s="133">
        <v>0.10000000000000003</v>
      </c>
      <c r="DZ8" s="133">
        <v>2.7</v>
      </c>
      <c r="EA8" s="133">
        <v>0</v>
      </c>
      <c r="EB8" s="133">
        <v>2</v>
      </c>
      <c r="EC8" s="133">
        <v>2.7</v>
      </c>
      <c r="ED8" s="133">
        <v>0.2</v>
      </c>
      <c r="EE8" s="133">
        <v>3.24</v>
      </c>
      <c r="EF8" s="133">
        <v>2.1</v>
      </c>
      <c r="EG8" s="133">
        <v>0.7</v>
      </c>
      <c r="EH8" s="133">
        <v>2.4</v>
      </c>
      <c r="EI8" s="133">
        <v>-0.1</v>
      </c>
      <c r="EJ8" s="133">
        <v>0.7</v>
      </c>
      <c r="EK8" s="133">
        <v>0.1</v>
      </c>
      <c r="EL8" s="133">
        <v>0.1</v>
      </c>
      <c r="EM8" s="133">
        <v>0</v>
      </c>
      <c r="EN8" s="133">
        <v>0</v>
      </c>
      <c r="EO8" s="133">
        <v>0</v>
      </c>
      <c r="EP8" s="133">
        <v>0</v>
      </c>
      <c r="EQ8" s="133">
        <v>0</v>
      </c>
      <c r="ER8" s="133">
        <v>0</v>
      </c>
      <c r="ES8" s="133">
        <v>6.7</v>
      </c>
      <c r="ET8" s="133">
        <v>7.8</v>
      </c>
      <c r="EU8" s="133">
        <v>0</v>
      </c>
      <c r="EV8" s="133">
        <v>0</v>
      </c>
      <c r="EW8" s="133">
        <v>0.8</v>
      </c>
      <c r="EX8" s="133">
        <v>3.7</v>
      </c>
      <c r="EY8" s="133">
        <v>47.04</v>
      </c>
      <c r="FA8" s="133">
        <v>0.1</v>
      </c>
      <c r="FB8" s="133">
        <v>0.5</v>
      </c>
      <c r="FC8" s="133">
        <v>1.9534959600000001</v>
      </c>
      <c r="FD8" s="133">
        <v>0</v>
      </c>
      <c r="FE8" s="133">
        <v>0.30497480799999999</v>
      </c>
      <c r="FF8" s="133">
        <v>0.31545368200000001</v>
      </c>
      <c r="FG8" s="133">
        <v>1.0740000000000001</v>
      </c>
      <c r="FH8" s="133">
        <v>1</v>
      </c>
      <c r="FI8" s="133">
        <v>0</v>
      </c>
      <c r="FJ8" s="133">
        <v>4.5999999999999996</v>
      </c>
      <c r="FK8" s="469">
        <v>9.8479244500000007</v>
      </c>
      <c r="FL8" s="446"/>
      <c r="FM8" s="446"/>
      <c r="FN8" s="470"/>
      <c r="FO8" s="470"/>
      <c r="FP8" s="470"/>
      <c r="FQ8" s="470"/>
      <c r="FR8" s="471"/>
      <c r="FS8" s="471"/>
      <c r="FT8" s="472"/>
      <c r="FU8" s="471"/>
      <c r="FV8" s="472"/>
      <c r="FW8" s="473"/>
      <c r="FX8" s="474"/>
      <c r="FY8" s="474"/>
      <c r="FZ8" s="474"/>
      <c r="GA8" s="474"/>
      <c r="GB8" s="474"/>
      <c r="GC8" s="474"/>
      <c r="GD8" s="474"/>
      <c r="GE8" s="474"/>
      <c r="GF8" s="474"/>
      <c r="GG8" s="474"/>
      <c r="GH8" s="474"/>
      <c r="GI8" s="474"/>
      <c r="GJ8" s="474"/>
      <c r="GK8" s="449"/>
      <c r="GW8" s="467"/>
    </row>
    <row r="9" spans="1:205" s="441" customFormat="1" ht="14.25" customHeight="1" x14ac:dyDescent="0.2">
      <c r="A9" s="468">
        <v>6.25E-2</v>
      </c>
      <c r="B9" s="133">
        <v>-21.7</v>
      </c>
      <c r="C9" s="133">
        <v>5.6999999999999993</v>
      </c>
      <c r="D9" s="133"/>
      <c r="E9" s="133">
        <v>16.2</v>
      </c>
      <c r="F9" s="133">
        <v>8.6</v>
      </c>
      <c r="G9" s="133">
        <v>3.9</v>
      </c>
      <c r="H9" s="133">
        <v>0.10000000000000003</v>
      </c>
      <c r="I9" s="133">
        <v>0</v>
      </c>
      <c r="J9" s="133">
        <v>0</v>
      </c>
      <c r="K9" s="133">
        <v>0</v>
      </c>
      <c r="L9" s="133">
        <v>0</v>
      </c>
      <c r="M9" s="133">
        <v>0</v>
      </c>
      <c r="N9" s="133">
        <v>0</v>
      </c>
      <c r="O9" s="133">
        <v>14</v>
      </c>
      <c r="P9" s="133">
        <v>12.4</v>
      </c>
      <c r="Q9" s="133">
        <v>-28.9</v>
      </c>
      <c r="R9" s="133">
        <v>0</v>
      </c>
      <c r="S9" s="133">
        <v>0</v>
      </c>
      <c r="T9" s="133">
        <v>0</v>
      </c>
      <c r="U9" s="133">
        <v>14</v>
      </c>
      <c r="V9" s="133">
        <v>0.8</v>
      </c>
      <c r="W9" s="133">
        <v>-5.2</v>
      </c>
      <c r="X9" s="133">
        <v>4.5999999999999996</v>
      </c>
      <c r="Y9" s="133">
        <v>5</v>
      </c>
      <c r="Z9" s="133">
        <v>-0.5</v>
      </c>
      <c r="AA9" s="133">
        <v>0</v>
      </c>
      <c r="AB9" s="133">
        <v>3.4000000000000004</v>
      </c>
      <c r="AC9" s="133">
        <v>0.9</v>
      </c>
      <c r="AD9" s="133">
        <v>9.9999999999999978E-2</v>
      </c>
      <c r="AE9" s="133">
        <v>0</v>
      </c>
      <c r="AF9" s="133">
        <v>0</v>
      </c>
      <c r="AG9" s="133">
        <v>0</v>
      </c>
      <c r="AH9" s="133">
        <v>0</v>
      </c>
      <c r="AI9" s="133">
        <v>0</v>
      </c>
      <c r="AJ9" s="343">
        <v>0</v>
      </c>
      <c r="AK9" s="343">
        <v>-3.6</v>
      </c>
      <c r="AL9" s="343">
        <v>0</v>
      </c>
      <c r="AM9" s="133">
        <v>-3</v>
      </c>
      <c r="AN9" s="133">
        <v>-21.9</v>
      </c>
      <c r="AO9" s="133">
        <v>0</v>
      </c>
      <c r="AP9" s="133">
        <v>0.1</v>
      </c>
      <c r="AQ9" s="133">
        <v>0</v>
      </c>
      <c r="AR9" s="133">
        <v>-0.8</v>
      </c>
      <c r="AS9" s="133">
        <v>-0.79999999999999982</v>
      </c>
      <c r="AT9" s="133">
        <v>2.5</v>
      </c>
      <c r="AU9" s="133"/>
      <c r="AV9" s="133">
        <v>3.1999999999999997</v>
      </c>
      <c r="AW9" s="343">
        <v>-0.50000000000000011</v>
      </c>
      <c r="AX9" s="133"/>
      <c r="AY9" s="133">
        <v>0</v>
      </c>
      <c r="AZ9" s="133">
        <v>0</v>
      </c>
      <c r="BA9" s="133">
        <v>0</v>
      </c>
      <c r="BB9" s="133">
        <v>0</v>
      </c>
      <c r="BC9" s="133">
        <v>0</v>
      </c>
      <c r="BD9" s="133">
        <v>0</v>
      </c>
      <c r="BE9" s="133">
        <v>-14.5</v>
      </c>
      <c r="BF9" s="133">
        <v>-15.9</v>
      </c>
      <c r="BG9" s="133">
        <v>2.4</v>
      </c>
      <c r="BH9" s="133">
        <v>69.7</v>
      </c>
      <c r="BI9" s="133">
        <v>16.2</v>
      </c>
      <c r="BJ9" s="133">
        <v>2.9</v>
      </c>
      <c r="BK9" s="133">
        <v>0</v>
      </c>
      <c r="BL9" s="133">
        <v>0</v>
      </c>
      <c r="BM9" s="133">
        <v>0</v>
      </c>
      <c r="BN9" s="133">
        <v>0</v>
      </c>
      <c r="BO9" s="133">
        <v>0</v>
      </c>
      <c r="BP9" s="343">
        <v>-3.4000000000000004</v>
      </c>
      <c r="BQ9" s="343">
        <v>3.9000000000000004</v>
      </c>
      <c r="BR9" s="343">
        <v>18.399999999999999</v>
      </c>
      <c r="BS9" s="343">
        <v>0</v>
      </c>
      <c r="BT9" s="343">
        <v>0</v>
      </c>
      <c r="BU9" s="343">
        <v>0</v>
      </c>
      <c r="BV9" s="343">
        <v>0</v>
      </c>
      <c r="BW9" s="133">
        <v>6.3</v>
      </c>
      <c r="BX9" s="133"/>
      <c r="BY9" s="133">
        <v>-25.5</v>
      </c>
      <c r="BZ9" s="133">
        <v>-37.1</v>
      </c>
      <c r="CA9" s="133">
        <v>-8.3000000000000007</v>
      </c>
      <c r="CB9" s="133">
        <v>28.2</v>
      </c>
      <c r="CC9" s="133">
        <v>-15.7</v>
      </c>
      <c r="CD9" s="133">
        <v>-12</v>
      </c>
      <c r="CE9" s="133">
        <v>12.3</v>
      </c>
      <c r="CF9" s="133">
        <v>0</v>
      </c>
      <c r="CG9" s="133">
        <v>31.2</v>
      </c>
      <c r="CH9" s="133">
        <v>-11.2</v>
      </c>
      <c r="CI9" s="133">
        <v>-39.1</v>
      </c>
      <c r="CJ9" s="133">
        <v>1</v>
      </c>
      <c r="CK9" s="133">
        <v>-1.8</v>
      </c>
      <c r="CL9" s="133">
        <v>0</v>
      </c>
      <c r="CM9" s="133">
        <v>0</v>
      </c>
      <c r="CN9" s="133">
        <v>0</v>
      </c>
      <c r="CO9" s="133">
        <v>0</v>
      </c>
      <c r="CP9" s="133">
        <v>0</v>
      </c>
      <c r="CQ9" s="133">
        <v>0</v>
      </c>
      <c r="CR9" s="133">
        <v>0</v>
      </c>
      <c r="CS9" s="133">
        <v>-6.2</v>
      </c>
      <c r="CT9" s="133">
        <v>0</v>
      </c>
      <c r="CU9" s="133">
        <v>0</v>
      </c>
      <c r="CV9" s="133">
        <v>0.9</v>
      </c>
      <c r="CW9" s="133">
        <v>-1.1000000000000001</v>
      </c>
      <c r="CX9" s="133">
        <v>0</v>
      </c>
      <c r="CY9" s="133">
        <v>0</v>
      </c>
      <c r="CZ9" s="133">
        <v>0</v>
      </c>
      <c r="DA9" s="133">
        <v>1.3</v>
      </c>
      <c r="DB9" s="133">
        <v>0</v>
      </c>
      <c r="DC9" s="133">
        <v>4</v>
      </c>
      <c r="DD9" s="133">
        <v>0.6</v>
      </c>
      <c r="DE9" s="133">
        <v>1.2</v>
      </c>
      <c r="DF9" s="133">
        <v>0.6</v>
      </c>
      <c r="DG9" s="133">
        <v>0.4</v>
      </c>
      <c r="DH9" s="133">
        <v>0.6</v>
      </c>
      <c r="DI9" s="133">
        <v>0.2</v>
      </c>
      <c r="DJ9" s="133">
        <v>-3.1</v>
      </c>
      <c r="DK9" s="133">
        <v>-0.9</v>
      </c>
      <c r="DL9" s="133">
        <v>-0.89999999999999991</v>
      </c>
      <c r="DM9" s="133">
        <v>0.4</v>
      </c>
      <c r="DN9" s="133">
        <v>0.9</v>
      </c>
      <c r="DO9" s="133">
        <v>0.1</v>
      </c>
      <c r="DP9" s="133">
        <v>0.1</v>
      </c>
      <c r="DQ9" s="133">
        <v>-0.1</v>
      </c>
      <c r="DR9" s="133">
        <v>0.1</v>
      </c>
      <c r="DS9" s="133">
        <v>0.8</v>
      </c>
      <c r="DT9" s="133">
        <v>0.1</v>
      </c>
      <c r="DU9" s="133">
        <v>0.1</v>
      </c>
      <c r="DV9" s="133">
        <v>0.1</v>
      </c>
      <c r="DW9" s="133">
        <v>0.6</v>
      </c>
      <c r="DX9" s="133">
        <v>0.8</v>
      </c>
      <c r="DY9" s="133">
        <v>0.10000000000000003</v>
      </c>
      <c r="DZ9" s="133">
        <v>2.7</v>
      </c>
      <c r="EA9" s="133">
        <v>0</v>
      </c>
      <c r="EB9" s="133">
        <v>1.9</v>
      </c>
      <c r="EC9" s="133">
        <v>2.8</v>
      </c>
      <c r="ED9" s="133">
        <v>0.2</v>
      </c>
      <c r="EE9" s="133">
        <v>3.27</v>
      </c>
      <c r="EF9" s="133">
        <v>2.2999999999999998</v>
      </c>
      <c r="EG9" s="133">
        <v>0.7</v>
      </c>
      <c r="EH9" s="133">
        <v>2.2999999999999998</v>
      </c>
      <c r="EI9" s="133">
        <v>-0.1</v>
      </c>
      <c r="EJ9" s="133">
        <v>0.7</v>
      </c>
      <c r="EK9" s="133">
        <v>0.1</v>
      </c>
      <c r="EL9" s="133">
        <v>0.1</v>
      </c>
      <c r="EM9" s="133">
        <v>0</v>
      </c>
      <c r="EN9" s="133">
        <v>0</v>
      </c>
      <c r="EO9" s="133">
        <v>0</v>
      </c>
      <c r="EP9" s="133">
        <v>0</v>
      </c>
      <c r="EQ9" s="133">
        <v>0</v>
      </c>
      <c r="ER9" s="133">
        <v>0</v>
      </c>
      <c r="ES9" s="133">
        <v>6.8</v>
      </c>
      <c r="ET9" s="133">
        <v>8.1</v>
      </c>
      <c r="EU9" s="133">
        <v>0.2</v>
      </c>
      <c r="EV9" s="133">
        <v>0</v>
      </c>
      <c r="EW9" s="133">
        <v>0.8</v>
      </c>
      <c r="EX9" s="133">
        <v>3.7</v>
      </c>
      <c r="EY9" s="133">
        <v>54.870000000000012</v>
      </c>
      <c r="FA9" s="133">
        <v>0</v>
      </c>
      <c r="FB9" s="133">
        <v>0.5</v>
      </c>
      <c r="FC9" s="133">
        <v>2.0299490799999997</v>
      </c>
      <c r="FD9" s="133">
        <v>0</v>
      </c>
      <c r="FE9" s="133">
        <v>0.29989959599999999</v>
      </c>
      <c r="FF9" s="133">
        <v>0.29750160000000003</v>
      </c>
      <c r="FG9" s="133">
        <v>1.3520000000000001</v>
      </c>
      <c r="FH9" s="133">
        <v>1</v>
      </c>
      <c r="FI9" s="133">
        <v>0</v>
      </c>
      <c r="FJ9" s="133">
        <v>4.6100000000000003</v>
      </c>
      <c r="FK9" s="469">
        <v>10.089350276000001</v>
      </c>
      <c r="FL9" s="446"/>
      <c r="FM9" s="446"/>
      <c r="FN9" s="470"/>
      <c r="FO9" s="470"/>
      <c r="FP9" s="470"/>
      <c r="FQ9" s="470"/>
      <c r="FR9" s="471"/>
      <c r="FS9" s="471"/>
      <c r="FT9" s="472"/>
      <c r="FU9" s="471"/>
      <c r="FV9" s="472"/>
      <c r="FW9" s="475"/>
      <c r="FX9" s="475"/>
      <c r="FY9" s="475"/>
      <c r="FZ9" s="475"/>
      <c r="GA9" s="475"/>
      <c r="GB9" s="475"/>
      <c r="GC9" s="475"/>
      <c r="GD9" s="475"/>
      <c r="GE9" s="475"/>
      <c r="GF9" s="475"/>
      <c r="GG9" s="475"/>
      <c r="GH9" s="475"/>
      <c r="GI9" s="475"/>
      <c r="GJ9" s="475"/>
      <c r="GK9" s="476"/>
      <c r="GW9" s="467"/>
    </row>
    <row r="10" spans="1:205" s="441" customFormat="1" ht="14.25" customHeight="1" x14ac:dyDescent="0.2">
      <c r="A10" s="468">
        <v>8.3333333333333329E-2</v>
      </c>
      <c r="B10" s="133">
        <v>-27.9</v>
      </c>
      <c r="C10" s="133">
        <v>2.8000000000000003</v>
      </c>
      <c r="D10" s="133"/>
      <c r="E10" s="133">
        <v>8.3000000000000007</v>
      </c>
      <c r="F10" s="133">
        <v>9.3000000000000007</v>
      </c>
      <c r="G10" s="133">
        <v>3.5</v>
      </c>
      <c r="H10" s="133">
        <v>2.1</v>
      </c>
      <c r="I10" s="133">
        <v>0</v>
      </c>
      <c r="J10" s="133">
        <v>0</v>
      </c>
      <c r="K10" s="133">
        <v>0</v>
      </c>
      <c r="L10" s="133">
        <v>0</v>
      </c>
      <c r="M10" s="133">
        <v>0</v>
      </c>
      <c r="N10" s="133">
        <v>0</v>
      </c>
      <c r="O10" s="133">
        <v>13.1</v>
      </c>
      <c r="P10" s="133">
        <v>11.5</v>
      </c>
      <c r="Q10" s="133">
        <v>-30.3</v>
      </c>
      <c r="R10" s="133">
        <v>0</v>
      </c>
      <c r="S10" s="133">
        <v>0</v>
      </c>
      <c r="T10" s="133">
        <v>0</v>
      </c>
      <c r="U10" s="133">
        <v>14.5</v>
      </c>
      <c r="V10" s="133">
        <v>0.5</v>
      </c>
      <c r="W10" s="133">
        <v>-6.1</v>
      </c>
      <c r="X10" s="133">
        <v>6.6000000000000005</v>
      </c>
      <c r="Y10" s="133">
        <v>2.7</v>
      </c>
      <c r="Z10" s="133">
        <v>-0.4</v>
      </c>
      <c r="AA10" s="133">
        <v>0</v>
      </c>
      <c r="AB10" s="133">
        <v>2.4</v>
      </c>
      <c r="AC10" s="133">
        <v>0.9</v>
      </c>
      <c r="AD10" s="133">
        <v>0</v>
      </c>
      <c r="AE10" s="133">
        <v>0</v>
      </c>
      <c r="AF10" s="133">
        <v>0</v>
      </c>
      <c r="AG10" s="133">
        <v>0</v>
      </c>
      <c r="AH10" s="133">
        <v>0</v>
      </c>
      <c r="AI10" s="133">
        <v>0</v>
      </c>
      <c r="AJ10" s="343">
        <v>0</v>
      </c>
      <c r="AK10" s="343">
        <v>-4</v>
      </c>
      <c r="AL10" s="343">
        <v>0</v>
      </c>
      <c r="AM10" s="133">
        <v>-7.3</v>
      </c>
      <c r="AN10" s="133">
        <v>-21.700000000000003</v>
      </c>
      <c r="AO10" s="133">
        <v>0</v>
      </c>
      <c r="AP10" s="133">
        <v>0</v>
      </c>
      <c r="AQ10" s="133">
        <v>0</v>
      </c>
      <c r="AR10" s="133">
        <v>-0.5</v>
      </c>
      <c r="AS10" s="133">
        <v>-2.3000000000000003</v>
      </c>
      <c r="AT10" s="133">
        <v>1.4</v>
      </c>
      <c r="AU10" s="133"/>
      <c r="AV10" s="133">
        <v>3.3000000000000003</v>
      </c>
      <c r="AW10" s="343">
        <v>-0.50000000000000011</v>
      </c>
      <c r="AX10" s="133"/>
      <c r="AY10" s="133">
        <v>0</v>
      </c>
      <c r="AZ10" s="133">
        <v>0</v>
      </c>
      <c r="BA10" s="133">
        <v>0</v>
      </c>
      <c r="BB10" s="133">
        <v>0</v>
      </c>
      <c r="BC10" s="133">
        <v>0</v>
      </c>
      <c r="BD10" s="133">
        <v>0</v>
      </c>
      <c r="BE10" s="133">
        <v>-14.2</v>
      </c>
      <c r="BF10" s="133">
        <v>-15.5</v>
      </c>
      <c r="BG10" s="133">
        <v>3.4</v>
      </c>
      <c r="BH10" s="133">
        <v>71.900000000000006</v>
      </c>
      <c r="BI10" s="133">
        <v>16.3</v>
      </c>
      <c r="BJ10" s="133">
        <v>3.1</v>
      </c>
      <c r="BK10" s="133">
        <v>0</v>
      </c>
      <c r="BL10" s="133">
        <v>0</v>
      </c>
      <c r="BM10" s="133">
        <v>0</v>
      </c>
      <c r="BN10" s="133">
        <v>0</v>
      </c>
      <c r="BO10" s="133">
        <v>0</v>
      </c>
      <c r="BP10" s="343">
        <v>-3.4000000000000004</v>
      </c>
      <c r="BQ10" s="343">
        <v>3.5999999999999996</v>
      </c>
      <c r="BR10" s="343">
        <v>17</v>
      </c>
      <c r="BS10" s="343">
        <v>0</v>
      </c>
      <c r="BT10" s="343">
        <v>0</v>
      </c>
      <c r="BU10" s="343">
        <v>0</v>
      </c>
      <c r="BV10" s="343">
        <v>0</v>
      </c>
      <c r="BW10" s="133">
        <v>5</v>
      </c>
      <c r="BX10" s="133"/>
      <c r="BY10" s="133">
        <v>-23.7</v>
      </c>
      <c r="BZ10" s="133">
        <v>-40.6</v>
      </c>
      <c r="CA10" s="133">
        <v>-12.6</v>
      </c>
      <c r="CB10" s="133">
        <v>29.7</v>
      </c>
      <c r="CC10" s="133">
        <v>-16.100000000000001</v>
      </c>
      <c r="CD10" s="133">
        <v>-12</v>
      </c>
      <c r="CE10" s="133">
        <v>3.0999999999999996</v>
      </c>
      <c r="CF10" s="133">
        <v>0</v>
      </c>
      <c r="CG10" s="133">
        <v>30.4</v>
      </c>
      <c r="CH10" s="133">
        <v>-12</v>
      </c>
      <c r="CI10" s="133">
        <v>-40</v>
      </c>
      <c r="CJ10" s="133">
        <v>-2.2999999999999998</v>
      </c>
      <c r="CK10" s="133">
        <v>-2.7</v>
      </c>
      <c r="CL10" s="133">
        <v>0</v>
      </c>
      <c r="CM10" s="133">
        <v>0</v>
      </c>
      <c r="CN10" s="133">
        <v>0</v>
      </c>
      <c r="CO10" s="133">
        <v>0</v>
      </c>
      <c r="CP10" s="133">
        <v>0</v>
      </c>
      <c r="CQ10" s="133">
        <v>0</v>
      </c>
      <c r="CR10" s="133">
        <v>0</v>
      </c>
      <c r="CS10" s="133">
        <v>-7.4</v>
      </c>
      <c r="CT10" s="133">
        <v>0</v>
      </c>
      <c r="CU10" s="133">
        <v>0.3</v>
      </c>
      <c r="CV10" s="133">
        <v>0.1</v>
      </c>
      <c r="CW10" s="133">
        <v>-1.1000000000000001</v>
      </c>
      <c r="CX10" s="133">
        <v>0</v>
      </c>
      <c r="CY10" s="133">
        <v>0</v>
      </c>
      <c r="CZ10" s="133">
        <v>0</v>
      </c>
      <c r="DA10" s="133">
        <v>1.3</v>
      </c>
      <c r="DB10" s="133">
        <v>0</v>
      </c>
      <c r="DC10" s="133">
        <v>3</v>
      </c>
      <c r="DD10" s="133">
        <v>0.5</v>
      </c>
      <c r="DE10" s="133">
        <v>1.2</v>
      </c>
      <c r="DF10" s="133">
        <v>0.6</v>
      </c>
      <c r="DG10" s="133">
        <v>0.4</v>
      </c>
      <c r="DH10" s="133">
        <v>0.6</v>
      </c>
      <c r="DI10" s="133">
        <v>0.2</v>
      </c>
      <c r="DJ10" s="133">
        <v>-3.1999999999999997</v>
      </c>
      <c r="DK10" s="133">
        <v>-0.9</v>
      </c>
      <c r="DL10" s="133">
        <v>-1.2</v>
      </c>
      <c r="DM10" s="133">
        <v>0.4</v>
      </c>
      <c r="DN10" s="133">
        <v>0.8</v>
      </c>
      <c r="DO10" s="133">
        <v>0.30000000000000004</v>
      </c>
      <c r="DP10" s="133">
        <v>0.1</v>
      </c>
      <c r="DQ10" s="133">
        <v>-0.2</v>
      </c>
      <c r="DR10" s="133">
        <v>0.1</v>
      </c>
      <c r="DS10" s="133">
        <v>0.8</v>
      </c>
      <c r="DT10" s="133">
        <v>0.1</v>
      </c>
      <c r="DU10" s="133">
        <v>0.1</v>
      </c>
      <c r="DV10" s="133">
        <v>0.1</v>
      </c>
      <c r="DW10" s="133">
        <v>0.6</v>
      </c>
      <c r="DX10" s="133">
        <v>0.8</v>
      </c>
      <c r="DY10" s="133">
        <v>0.10000000000000003</v>
      </c>
      <c r="DZ10" s="133">
        <v>2.7</v>
      </c>
      <c r="EA10" s="133">
        <v>0</v>
      </c>
      <c r="EB10" s="133">
        <v>2</v>
      </c>
      <c r="EC10" s="133">
        <v>2.8</v>
      </c>
      <c r="ED10" s="133">
        <v>0.2</v>
      </c>
      <c r="EE10" s="133">
        <v>3.69</v>
      </c>
      <c r="EF10" s="133">
        <v>2</v>
      </c>
      <c r="EG10" s="133">
        <v>0.5</v>
      </c>
      <c r="EH10" s="133">
        <v>2.2999999999999998</v>
      </c>
      <c r="EI10" s="133">
        <v>-0.1</v>
      </c>
      <c r="EJ10" s="133">
        <v>1.6</v>
      </c>
      <c r="EK10" s="133">
        <v>0.1</v>
      </c>
      <c r="EL10" s="133">
        <v>0.1</v>
      </c>
      <c r="EM10" s="133">
        <v>0</v>
      </c>
      <c r="EN10" s="133">
        <v>0</v>
      </c>
      <c r="EO10" s="133">
        <v>0</v>
      </c>
      <c r="EP10" s="133">
        <v>0</v>
      </c>
      <c r="EQ10" s="133">
        <v>0</v>
      </c>
      <c r="ER10" s="133">
        <v>0</v>
      </c>
      <c r="ES10" s="133">
        <v>6.5</v>
      </c>
      <c r="ET10" s="133">
        <v>7.4</v>
      </c>
      <c r="EU10" s="133">
        <v>0.3</v>
      </c>
      <c r="EV10" s="133">
        <v>0</v>
      </c>
      <c r="EW10" s="133">
        <v>0.8</v>
      </c>
      <c r="EX10" s="133">
        <v>3.7</v>
      </c>
      <c r="EY10" s="133">
        <v>5.3900000000000095</v>
      </c>
      <c r="FA10" s="133">
        <v>0</v>
      </c>
      <c r="FB10" s="133">
        <v>0.5</v>
      </c>
      <c r="FC10" s="133">
        <v>2.09350244</v>
      </c>
      <c r="FD10" s="133">
        <v>0</v>
      </c>
      <c r="FE10" s="133">
        <v>0.298313614</v>
      </c>
      <c r="FF10" s="133">
        <v>0.32668864399999997</v>
      </c>
      <c r="FG10" s="133">
        <v>1.504</v>
      </c>
      <c r="FH10" s="133">
        <v>1</v>
      </c>
      <c r="FI10" s="133">
        <v>0</v>
      </c>
      <c r="FJ10" s="133">
        <v>4.55</v>
      </c>
      <c r="FK10" s="469">
        <v>10.272504697999999</v>
      </c>
      <c r="FL10" s="446"/>
      <c r="FM10" s="446"/>
      <c r="FN10" s="470"/>
      <c r="FO10" s="470"/>
      <c r="FP10" s="470"/>
      <c r="FQ10" s="470"/>
      <c r="FR10" s="471"/>
      <c r="FS10" s="471"/>
      <c r="FT10" s="472"/>
      <c r="FU10" s="471"/>
      <c r="FV10" s="472"/>
      <c r="FW10" s="472"/>
      <c r="FX10" s="472"/>
      <c r="FY10" s="471"/>
      <c r="FZ10" s="472"/>
      <c r="GA10" s="471"/>
      <c r="GB10" s="472"/>
      <c r="GC10" s="472"/>
      <c r="GD10" s="472"/>
      <c r="GE10" s="449"/>
      <c r="GF10" s="449"/>
      <c r="GG10" s="449"/>
      <c r="GH10" s="449"/>
      <c r="GI10" s="449"/>
      <c r="GJ10" s="449"/>
      <c r="GK10" s="449"/>
      <c r="GW10" s="467"/>
    </row>
    <row r="11" spans="1:205" s="441" customFormat="1" ht="14.25" customHeight="1" x14ac:dyDescent="0.2">
      <c r="A11" s="468">
        <v>0.10416666666666667</v>
      </c>
      <c r="B11" s="133">
        <v>-27.4</v>
      </c>
      <c r="C11" s="133">
        <v>2.6999999999999997</v>
      </c>
      <c r="D11" s="133"/>
      <c r="E11" s="133">
        <v>7.9</v>
      </c>
      <c r="F11" s="133">
        <v>9.3999999999999986</v>
      </c>
      <c r="G11" s="133">
        <v>3.5</v>
      </c>
      <c r="H11" s="133">
        <v>1.7</v>
      </c>
      <c r="I11" s="133">
        <v>0</v>
      </c>
      <c r="J11" s="133">
        <v>0</v>
      </c>
      <c r="K11" s="133">
        <v>0</v>
      </c>
      <c r="L11" s="133">
        <v>0</v>
      </c>
      <c r="M11" s="133">
        <v>0</v>
      </c>
      <c r="N11" s="133">
        <v>0</v>
      </c>
      <c r="O11" s="133">
        <v>12.4</v>
      </c>
      <c r="P11" s="133">
        <v>10.7</v>
      </c>
      <c r="Q11" s="133">
        <v>-31.5</v>
      </c>
      <c r="R11" s="133">
        <v>0</v>
      </c>
      <c r="S11" s="133">
        <v>0</v>
      </c>
      <c r="T11" s="133">
        <v>0</v>
      </c>
      <c r="U11" s="133">
        <v>14.2</v>
      </c>
      <c r="V11" s="133">
        <v>0.8</v>
      </c>
      <c r="W11" s="133">
        <v>-3.9</v>
      </c>
      <c r="X11" s="133">
        <v>5.8</v>
      </c>
      <c r="Y11" s="133">
        <v>4.5</v>
      </c>
      <c r="Z11" s="133">
        <v>-0.4</v>
      </c>
      <c r="AA11" s="133">
        <v>0</v>
      </c>
      <c r="AB11" s="133">
        <v>1.8</v>
      </c>
      <c r="AC11" s="133">
        <v>0.9</v>
      </c>
      <c r="AD11" s="133">
        <v>9.9999999999999978E-2</v>
      </c>
      <c r="AE11" s="133">
        <v>0</v>
      </c>
      <c r="AF11" s="133">
        <v>0</v>
      </c>
      <c r="AG11" s="133">
        <v>0</v>
      </c>
      <c r="AH11" s="133">
        <v>0</v>
      </c>
      <c r="AI11" s="133">
        <v>0</v>
      </c>
      <c r="AJ11" s="343">
        <v>0</v>
      </c>
      <c r="AK11" s="343">
        <v>-5.2</v>
      </c>
      <c r="AL11" s="343">
        <v>0</v>
      </c>
      <c r="AM11" s="133">
        <v>-0.90000000000000013</v>
      </c>
      <c r="AN11" s="133">
        <v>-15.8</v>
      </c>
      <c r="AO11" s="133">
        <v>0.1</v>
      </c>
      <c r="AP11" s="133">
        <v>0.1</v>
      </c>
      <c r="AQ11" s="133">
        <v>0</v>
      </c>
      <c r="AR11" s="133">
        <v>0</v>
      </c>
      <c r="AS11" s="133">
        <v>-4</v>
      </c>
      <c r="AT11" s="133">
        <v>2.2000000000000002</v>
      </c>
      <c r="AU11" s="133"/>
      <c r="AV11" s="133">
        <v>3.1999999999999997</v>
      </c>
      <c r="AW11" s="343">
        <v>0.70000000000000007</v>
      </c>
      <c r="AX11" s="133"/>
      <c r="AY11" s="133">
        <v>0</v>
      </c>
      <c r="AZ11" s="133">
        <v>0</v>
      </c>
      <c r="BA11" s="133">
        <v>0</v>
      </c>
      <c r="BB11" s="133">
        <v>0</v>
      </c>
      <c r="BC11" s="133">
        <v>0</v>
      </c>
      <c r="BD11" s="133">
        <v>0</v>
      </c>
      <c r="BE11" s="133">
        <v>-15.2</v>
      </c>
      <c r="BF11" s="133">
        <v>-16.600000000000001</v>
      </c>
      <c r="BG11" s="133">
        <v>2.6</v>
      </c>
      <c r="BH11" s="133">
        <v>70.8</v>
      </c>
      <c r="BI11" s="133">
        <v>16.100000000000001</v>
      </c>
      <c r="BJ11" s="133">
        <v>3</v>
      </c>
      <c r="BK11" s="133">
        <v>0</v>
      </c>
      <c r="BL11" s="133">
        <v>0</v>
      </c>
      <c r="BM11" s="133">
        <v>0</v>
      </c>
      <c r="BN11" s="133">
        <v>0</v>
      </c>
      <c r="BO11" s="133">
        <v>0</v>
      </c>
      <c r="BP11" s="343">
        <v>-3.4000000000000004</v>
      </c>
      <c r="BQ11" s="343">
        <v>3.8</v>
      </c>
      <c r="BR11" s="343">
        <v>16.5</v>
      </c>
      <c r="BS11" s="343">
        <v>0</v>
      </c>
      <c r="BT11" s="343">
        <v>0</v>
      </c>
      <c r="BU11" s="343">
        <v>0</v>
      </c>
      <c r="BV11" s="343">
        <v>0</v>
      </c>
      <c r="BW11" s="133">
        <v>4.5999999999999996</v>
      </c>
      <c r="BX11" s="133"/>
      <c r="BY11" s="133">
        <v>-24.8</v>
      </c>
      <c r="BZ11" s="133">
        <v>-38.6</v>
      </c>
      <c r="CA11" s="133">
        <v>-11</v>
      </c>
      <c r="CB11" s="133">
        <v>28.4</v>
      </c>
      <c r="CC11" s="133">
        <v>-16.5</v>
      </c>
      <c r="CD11" s="133">
        <v>-11.8</v>
      </c>
      <c r="CE11" s="133">
        <v>0.5</v>
      </c>
      <c r="CF11" s="133">
        <v>0</v>
      </c>
      <c r="CG11" s="133">
        <v>29.2</v>
      </c>
      <c r="CH11" s="133">
        <v>-13.2</v>
      </c>
      <c r="CI11" s="133">
        <v>-41.1</v>
      </c>
      <c r="CJ11" s="133">
        <v>-4.8</v>
      </c>
      <c r="CK11" s="133">
        <v>-2.5</v>
      </c>
      <c r="CL11" s="133">
        <v>0</v>
      </c>
      <c r="CM11" s="133">
        <v>0</v>
      </c>
      <c r="CN11" s="133">
        <v>0</v>
      </c>
      <c r="CO11" s="133">
        <v>0</v>
      </c>
      <c r="CP11" s="133">
        <v>0</v>
      </c>
      <c r="CQ11" s="133">
        <v>0</v>
      </c>
      <c r="CR11" s="133">
        <v>0</v>
      </c>
      <c r="CS11" s="133">
        <v>-7.3</v>
      </c>
      <c r="CT11" s="133">
        <v>0</v>
      </c>
      <c r="CU11" s="133">
        <v>-0.1</v>
      </c>
      <c r="CV11" s="133">
        <v>0.2</v>
      </c>
      <c r="CW11" s="133">
        <v>-1.1000000000000001</v>
      </c>
      <c r="CX11" s="133">
        <v>0</v>
      </c>
      <c r="CY11" s="133">
        <v>0</v>
      </c>
      <c r="CZ11" s="133">
        <v>0</v>
      </c>
      <c r="DA11" s="133">
        <v>1.3</v>
      </c>
      <c r="DB11" s="133">
        <v>0</v>
      </c>
      <c r="DC11" s="133">
        <v>1.9</v>
      </c>
      <c r="DD11" s="133">
        <v>0.7</v>
      </c>
      <c r="DE11" s="133">
        <v>1.2</v>
      </c>
      <c r="DF11" s="133">
        <v>0.6</v>
      </c>
      <c r="DG11" s="133">
        <v>0.4</v>
      </c>
      <c r="DH11" s="133">
        <v>0.6</v>
      </c>
      <c r="DI11" s="133">
        <v>0.2</v>
      </c>
      <c r="DJ11" s="133">
        <v>-3.1</v>
      </c>
      <c r="DK11" s="133">
        <v>-0.8</v>
      </c>
      <c r="DL11" s="133">
        <v>-1.2</v>
      </c>
      <c r="DM11" s="133">
        <v>0.4</v>
      </c>
      <c r="DN11" s="133">
        <v>0.8</v>
      </c>
      <c r="DO11" s="133">
        <v>0.1</v>
      </c>
      <c r="DP11" s="133">
        <v>0.1</v>
      </c>
      <c r="DQ11" s="133">
        <v>-0.2</v>
      </c>
      <c r="DR11" s="133">
        <v>0</v>
      </c>
      <c r="DS11" s="133">
        <v>0.8</v>
      </c>
      <c r="DT11" s="133">
        <v>0.1</v>
      </c>
      <c r="DU11" s="133">
        <v>0.1</v>
      </c>
      <c r="DV11" s="133">
        <v>0.1</v>
      </c>
      <c r="DW11" s="133">
        <v>0.6</v>
      </c>
      <c r="DX11" s="133">
        <v>0.8</v>
      </c>
      <c r="DY11" s="133">
        <v>0.10000000000000003</v>
      </c>
      <c r="DZ11" s="133">
        <v>2.7</v>
      </c>
      <c r="EA11" s="133">
        <v>0</v>
      </c>
      <c r="EB11" s="133">
        <v>1.9</v>
      </c>
      <c r="EC11" s="133">
        <v>2.4000000000000004</v>
      </c>
      <c r="ED11" s="133">
        <v>0.2</v>
      </c>
      <c r="EE11" s="133">
        <v>3.61</v>
      </c>
      <c r="EF11" s="133">
        <v>2.4</v>
      </c>
      <c r="EG11" s="133">
        <v>0.5</v>
      </c>
      <c r="EH11" s="133">
        <v>2.2000000000000002</v>
      </c>
      <c r="EI11" s="133">
        <v>-0.1</v>
      </c>
      <c r="EJ11" s="133">
        <v>1.7</v>
      </c>
      <c r="EK11" s="133">
        <v>0.1</v>
      </c>
      <c r="EL11" s="133">
        <v>0.1</v>
      </c>
      <c r="EM11" s="133">
        <v>0</v>
      </c>
      <c r="EN11" s="133">
        <v>0</v>
      </c>
      <c r="EO11" s="133">
        <v>0</v>
      </c>
      <c r="EP11" s="133">
        <v>0</v>
      </c>
      <c r="EQ11" s="133">
        <v>0</v>
      </c>
      <c r="ER11" s="133">
        <v>0</v>
      </c>
      <c r="ES11" s="133">
        <v>5.8</v>
      </c>
      <c r="ET11" s="133">
        <v>5.3</v>
      </c>
      <c r="EU11" s="133">
        <v>0.1</v>
      </c>
      <c r="EV11" s="133">
        <v>0</v>
      </c>
      <c r="EW11" s="133">
        <v>0.8</v>
      </c>
      <c r="EX11" s="133">
        <v>3.7</v>
      </c>
      <c r="EY11" s="133">
        <v>0.30999999999997829</v>
      </c>
      <c r="FA11" s="133">
        <v>-0.1</v>
      </c>
      <c r="FB11" s="133">
        <v>0.4</v>
      </c>
      <c r="FC11" s="133">
        <v>2.22136048</v>
      </c>
      <c r="FD11" s="133">
        <v>0</v>
      </c>
      <c r="FE11" s="133">
        <v>0.29428991799999998</v>
      </c>
      <c r="FF11" s="133">
        <v>0.29820526199999997</v>
      </c>
      <c r="FG11" s="133">
        <v>1.496</v>
      </c>
      <c r="FH11" s="133">
        <v>1</v>
      </c>
      <c r="FI11" s="133">
        <v>0</v>
      </c>
      <c r="FJ11" s="133">
        <v>4.67</v>
      </c>
      <c r="FK11" s="469">
        <v>10.279855660000001</v>
      </c>
      <c r="FL11" s="446"/>
      <c r="FM11" s="446"/>
      <c r="FN11" s="470"/>
      <c r="FO11" s="470"/>
      <c r="FP11" s="470"/>
      <c r="FQ11" s="470"/>
      <c r="FR11" s="471"/>
      <c r="FS11" s="471"/>
      <c r="FT11" s="472"/>
      <c r="FU11" s="471"/>
      <c r="FV11" s="472"/>
      <c r="FW11" s="472"/>
      <c r="FX11" s="472"/>
      <c r="FY11" s="471"/>
      <c r="FZ11" s="472"/>
      <c r="GA11" s="471"/>
      <c r="GB11" s="472"/>
      <c r="GC11" s="472"/>
      <c r="GD11" s="472"/>
      <c r="GE11" s="449"/>
      <c r="GF11" s="449"/>
      <c r="GG11" s="449"/>
      <c r="GH11" s="449"/>
      <c r="GI11" s="449"/>
      <c r="GJ11" s="449"/>
      <c r="GK11" s="449"/>
      <c r="GW11" s="467"/>
    </row>
    <row r="12" spans="1:205" s="441" customFormat="1" ht="14.25" customHeight="1" x14ac:dyDescent="0.2">
      <c r="A12" s="468">
        <v>0.125</v>
      </c>
      <c r="B12" s="133">
        <v>-33.700000000000003</v>
      </c>
      <c r="C12" s="133">
        <v>1.9000000000000001</v>
      </c>
      <c r="D12" s="133"/>
      <c r="E12" s="133">
        <v>8.1</v>
      </c>
      <c r="F12" s="133">
        <v>9.3000000000000007</v>
      </c>
      <c r="G12" s="133">
        <v>3.4</v>
      </c>
      <c r="H12" s="133">
        <v>2</v>
      </c>
      <c r="I12" s="133">
        <v>0</v>
      </c>
      <c r="J12" s="133">
        <v>-0.2</v>
      </c>
      <c r="K12" s="133">
        <v>0</v>
      </c>
      <c r="L12" s="133">
        <v>0</v>
      </c>
      <c r="M12" s="133">
        <v>0</v>
      </c>
      <c r="N12" s="133">
        <v>0</v>
      </c>
      <c r="O12" s="133">
        <v>12.2</v>
      </c>
      <c r="P12" s="133">
        <v>10.6</v>
      </c>
      <c r="Q12" s="133">
        <v>-31.8</v>
      </c>
      <c r="R12" s="133">
        <v>0</v>
      </c>
      <c r="S12" s="133">
        <v>0</v>
      </c>
      <c r="T12" s="133">
        <v>0</v>
      </c>
      <c r="U12" s="133">
        <v>14.6</v>
      </c>
      <c r="V12" s="133">
        <v>0.8</v>
      </c>
      <c r="W12" s="133">
        <v>-9.4</v>
      </c>
      <c r="X12" s="133">
        <v>7.3</v>
      </c>
      <c r="Y12" s="133">
        <v>1.8</v>
      </c>
      <c r="Z12" s="133">
        <v>-0.4</v>
      </c>
      <c r="AA12" s="133">
        <v>0</v>
      </c>
      <c r="AB12" s="133">
        <v>0.9</v>
      </c>
      <c r="AC12" s="133">
        <v>0.9</v>
      </c>
      <c r="AD12" s="133">
        <v>9.9999999999999978E-2</v>
      </c>
      <c r="AE12" s="133">
        <v>0</v>
      </c>
      <c r="AF12" s="133">
        <v>0</v>
      </c>
      <c r="AG12" s="133">
        <v>0</v>
      </c>
      <c r="AH12" s="133">
        <v>0</v>
      </c>
      <c r="AI12" s="133">
        <v>0</v>
      </c>
      <c r="AJ12" s="343">
        <v>0</v>
      </c>
      <c r="AK12" s="343">
        <v>-5.8</v>
      </c>
      <c r="AL12" s="343">
        <v>0</v>
      </c>
      <c r="AM12" s="133">
        <v>-8.5</v>
      </c>
      <c r="AN12" s="133">
        <v>-16.899999999999999</v>
      </c>
      <c r="AO12" s="133">
        <v>0</v>
      </c>
      <c r="AP12" s="133">
        <v>0</v>
      </c>
      <c r="AQ12" s="133">
        <v>0</v>
      </c>
      <c r="AR12" s="133">
        <v>0.1</v>
      </c>
      <c r="AS12" s="133">
        <v>-5.3</v>
      </c>
      <c r="AT12" s="133">
        <v>2.7</v>
      </c>
      <c r="AU12" s="133"/>
      <c r="AV12" s="133">
        <v>3.3000000000000003</v>
      </c>
      <c r="AW12" s="343">
        <v>2.2000000000000002</v>
      </c>
      <c r="AX12" s="133"/>
      <c r="AY12" s="133">
        <v>0</v>
      </c>
      <c r="AZ12" s="133">
        <v>0</v>
      </c>
      <c r="BA12" s="133">
        <v>0</v>
      </c>
      <c r="BB12" s="133">
        <v>0</v>
      </c>
      <c r="BC12" s="133">
        <v>0</v>
      </c>
      <c r="BD12" s="133">
        <v>0</v>
      </c>
      <c r="BE12" s="133">
        <v>-14.6</v>
      </c>
      <c r="BF12" s="133">
        <v>-16</v>
      </c>
      <c r="BG12" s="133">
        <v>4.5</v>
      </c>
      <c r="BH12" s="133">
        <v>73.400000000000006</v>
      </c>
      <c r="BI12" s="133">
        <v>16</v>
      </c>
      <c r="BJ12" s="133">
        <v>3.4</v>
      </c>
      <c r="BK12" s="133">
        <v>0</v>
      </c>
      <c r="BL12" s="133">
        <v>0</v>
      </c>
      <c r="BM12" s="133">
        <v>0</v>
      </c>
      <c r="BN12" s="133">
        <v>0</v>
      </c>
      <c r="BO12" s="133">
        <v>0</v>
      </c>
      <c r="BP12" s="343">
        <v>-3.4000000000000004</v>
      </c>
      <c r="BQ12" s="343">
        <v>3.8</v>
      </c>
      <c r="BR12" s="343">
        <v>16.100000000000001</v>
      </c>
      <c r="BS12" s="343">
        <v>0</v>
      </c>
      <c r="BT12" s="343">
        <v>0</v>
      </c>
      <c r="BU12" s="343">
        <v>0</v>
      </c>
      <c r="BV12" s="343">
        <v>0</v>
      </c>
      <c r="BW12" s="133">
        <v>4.5</v>
      </c>
      <c r="BX12" s="133"/>
      <c r="BY12" s="133">
        <v>-22.5</v>
      </c>
      <c r="BZ12" s="133">
        <v>-42.4</v>
      </c>
      <c r="CA12" s="133">
        <v>-14.9</v>
      </c>
      <c r="CB12" s="133">
        <v>32.5</v>
      </c>
      <c r="CC12" s="133">
        <v>-16.8</v>
      </c>
      <c r="CD12" s="133">
        <v>-11.8</v>
      </c>
      <c r="CE12" s="133">
        <v>6.9</v>
      </c>
      <c r="CF12" s="133">
        <v>0</v>
      </c>
      <c r="CG12" s="133">
        <v>30.3</v>
      </c>
      <c r="CH12" s="133">
        <v>-12.1</v>
      </c>
      <c r="CI12" s="133">
        <v>-40.1</v>
      </c>
      <c r="CJ12" s="133">
        <v>-3.9</v>
      </c>
      <c r="CK12" s="133">
        <v>-3.4</v>
      </c>
      <c r="CL12" s="133">
        <v>0</v>
      </c>
      <c r="CM12" s="133">
        <v>0</v>
      </c>
      <c r="CN12" s="133">
        <v>0</v>
      </c>
      <c r="CO12" s="133">
        <v>0</v>
      </c>
      <c r="CP12" s="133">
        <v>0</v>
      </c>
      <c r="CQ12" s="133">
        <v>0</v>
      </c>
      <c r="CR12" s="133">
        <v>0</v>
      </c>
      <c r="CS12" s="133">
        <v>-6.6</v>
      </c>
      <c r="CT12" s="133">
        <v>0</v>
      </c>
      <c r="CU12" s="133">
        <v>0.1</v>
      </c>
      <c r="CV12" s="133">
        <v>-0.2</v>
      </c>
      <c r="CW12" s="133">
        <v>-1.1000000000000001</v>
      </c>
      <c r="CX12" s="133">
        <v>0</v>
      </c>
      <c r="CY12" s="133">
        <v>0</v>
      </c>
      <c r="CZ12" s="133">
        <v>0</v>
      </c>
      <c r="DA12" s="133">
        <v>1.3</v>
      </c>
      <c r="DB12" s="133">
        <v>0</v>
      </c>
      <c r="DC12" s="133">
        <v>1</v>
      </c>
      <c r="DD12" s="133">
        <v>0.8</v>
      </c>
      <c r="DE12" s="133">
        <v>1.2</v>
      </c>
      <c r="DF12" s="133">
        <v>0.6</v>
      </c>
      <c r="DG12" s="133">
        <v>0.4</v>
      </c>
      <c r="DH12" s="133">
        <v>0.6</v>
      </c>
      <c r="DI12" s="133">
        <v>0.2</v>
      </c>
      <c r="DJ12" s="133">
        <v>-3.1999999999999997</v>
      </c>
      <c r="DK12" s="133">
        <v>-0.9</v>
      </c>
      <c r="DL12" s="133">
        <v>-1.2</v>
      </c>
      <c r="DM12" s="133">
        <v>0.4</v>
      </c>
      <c r="DN12" s="133">
        <v>0.7</v>
      </c>
      <c r="DO12" s="133">
        <v>0.1</v>
      </c>
      <c r="DP12" s="133">
        <v>0</v>
      </c>
      <c r="DQ12" s="133">
        <v>-0.2</v>
      </c>
      <c r="DR12" s="133">
        <v>0</v>
      </c>
      <c r="DS12" s="133">
        <v>0.8</v>
      </c>
      <c r="DT12" s="133">
        <v>0.1</v>
      </c>
      <c r="DU12" s="133">
        <v>0.1</v>
      </c>
      <c r="DV12" s="133">
        <v>0.1</v>
      </c>
      <c r="DW12" s="133">
        <v>0.6</v>
      </c>
      <c r="DX12" s="133">
        <v>0.8</v>
      </c>
      <c r="DY12" s="133">
        <v>-0.9</v>
      </c>
      <c r="DZ12" s="133">
        <v>2.7</v>
      </c>
      <c r="EA12" s="133">
        <v>0</v>
      </c>
      <c r="EB12" s="133">
        <v>2</v>
      </c>
      <c r="EC12" s="133">
        <v>2.9</v>
      </c>
      <c r="ED12" s="133">
        <v>0.2</v>
      </c>
      <c r="EE12" s="133">
        <v>3.52</v>
      </c>
      <c r="EF12" s="133">
        <v>2.5</v>
      </c>
      <c r="EG12" s="133">
        <v>0.5</v>
      </c>
      <c r="EH12" s="133">
        <v>2.2000000000000002</v>
      </c>
      <c r="EI12" s="133">
        <v>-0.1</v>
      </c>
      <c r="EJ12" s="133">
        <v>1.6</v>
      </c>
      <c r="EK12" s="133">
        <v>0.1</v>
      </c>
      <c r="EL12" s="133">
        <v>0.1</v>
      </c>
      <c r="EM12" s="133">
        <v>0</v>
      </c>
      <c r="EN12" s="133">
        <v>0</v>
      </c>
      <c r="EO12" s="133">
        <v>0</v>
      </c>
      <c r="EP12" s="133">
        <v>0</v>
      </c>
      <c r="EQ12" s="133">
        <v>0</v>
      </c>
      <c r="ER12" s="133">
        <v>0</v>
      </c>
      <c r="ES12" s="133">
        <v>6</v>
      </c>
      <c r="ET12" s="133">
        <v>5.8</v>
      </c>
      <c r="EU12" s="133">
        <v>0</v>
      </c>
      <c r="EV12" s="133">
        <v>0</v>
      </c>
      <c r="EW12" s="133">
        <v>0.8</v>
      </c>
      <c r="EX12" s="133">
        <v>3.7</v>
      </c>
      <c r="EY12" s="133">
        <v>-10.179999999999978</v>
      </c>
      <c r="FA12" s="133">
        <v>-0.1</v>
      </c>
      <c r="FB12" s="133">
        <v>0.5</v>
      </c>
      <c r="FC12" s="133">
        <v>2.0664747200000004</v>
      </c>
      <c r="FD12" s="133">
        <v>0</v>
      </c>
      <c r="FE12" s="133">
        <v>0.29091069000000003</v>
      </c>
      <c r="FF12" s="133">
        <v>0.30334148399999999</v>
      </c>
      <c r="FG12" s="133">
        <v>1.474</v>
      </c>
      <c r="FH12" s="133">
        <v>1</v>
      </c>
      <c r="FI12" s="133">
        <v>0</v>
      </c>
      <c r="FJ12" s="133">
        <v>4.55</v>
      </c>
      <c r="FK12" s="469">
        <v>10.084726893999999</v>
      </c>
      <c r="FL12" s="446"/>
      <c r="FM12" s="446"/>
      <c r="FN12" s="470"/>
      <c r="FO12" s="470"/>
      <c r="FP12" s="470"/>
      <c r="FQ12" s="470"/>
      <c r="FR12" s="471"/>
      <c r="FS12" s="471"/>
      <c r="FT12" s="472"/>
      <c r="FU12" s="471"/>
      <c r="FV12" s="472"/>
      <c r="FW12" s="472"/>
      <c r="FX12" s="472"/>
      <c r="FY12" s="471"/>
      <c r="FZ12" s="472"/>
      <c r="GA12" s="471"/>
      <c r="GB12" s="472"/>
      <c r="GC12" s="472"/>
      <c r="GD12" s="472"/>
      <c r="GE12" s="449"/>
      <c r="GF12" s="449"/>
      <c r="GG12" s="449"/>
      <c r="GH12" s="449"/>
      <c r="GI12" s="449"/>
      <c r="GJ12" s="449"/>
      <c r="GW12" s="467"/>
    </row>
    <row r="13" spans="1:205" s="441" customFormat="1" ht="14.25" customHeight="1" x14ac:dyDescent="0.2">
      <c r="A13" s="468">
        <v>0.14583333333333334</v>
      </c>
      <c r="B13" s="133">
        <v>-27.9</v>
      </c>
      <c r="C13" s="133">
        <v>1</v>
      </c>
      <c r="D13" s="133"/>
      <c r="E13" s="133">
        <v>7.8</v>
      </c>
      <c r="F13" s="133">
        <v>9.4</v>
      </c>
      <c r="G13" s="133">
        <v>3.5</v>
      </c>
      <c r="H13" s="133">
        <v>2.2999999999999998</v>
      </c>
      <c r="I13" s="133">
        <v>0</v>
      </c>
      <c r="J13" s="133">
        <v>-0.2</v>
      </c>
      <c r="K13" s="133">
        <v>0</v>
      </c>
      <c r="L13" s="133">
        <v>0</v>
      </c>
      <c r="M13" s="133">
        <v>0</v>
      </c>
      <c r="N13" s="133">
        <v>0</v>
      </c>
      <c r="O13" s="133">
        <v>11.9</v>
      </c>
      <c r="P13" s="133">
        <v>10.4</v>
      </c>
      <c r="Q13" s="133">
        <v>-32.299999999999997</v>
      </c>
      <c r="R13" s="133">
        <v>0</v>
      </c>
      <c r="S13" s="133">
        <v>0</v>
      </c>
      <c r="T13" s="133">
        <v>5</v>
      </c>
      <c r="U13" s="133">
        <v>15</v>
      </c>
      <c r="V13" s="133">
        <v>0.7</v>
      </c>
      <c r="W13" s="133">
        <v>-6</v>
      </c>
      <c r="X13" s="133">
        <v>7.3</v>
      </c>
      <c r="Y13" s="133">
        <v>2.6</v>
      </c>
      <c r="Z13" s="133">
        <v>-0.4</v>
      </c>
      <c r="AA13" s="133">
        <v>0</v>
      </c>
      <c r="AB13" s="133">
        <v>1.7</v>
      </c>
      <c r="AC13" s="133">
        <v>0.9</v>
      </c>
      <c r="AD13" s="133">
        <v>9.9999999999999978E-2</v>
      </c>
      <c r="AE13" s="133">
        <v>0</v>
      </c>
      <c r="AF13" s="133">
        <v>0</v>
      </c>
      <c r="AG13" s="133">
        <v>0</v>
      </c>
      <c r="AH13" s="133">
        <v>0</v>
      </c>
      <c r="AI13" s="133">
        <v>0</v>
      </c>
      <c r="AJ13" s="343">
        <v>0</v>
      </c>
      <c r="AK13" s="343">
        <v>-5.7</v>
      </c>
      <c r="AL13" s="343">
        <v>0</v>
      </c>
      <c r="AM13" s="133">
        <v>-9.1</v>
      </c>
      <c r="AN13" s="133">
        <v>-16.100000000000001</v>
      </c>
      <c r="AO13" s="133">
        <v>0</v>
      </c>
      <c r="AP13" s="133">
        <v>0</v>
      </c>
      <c r="AQ13" s="133">
        <v>0</v>
      </c>
      <c r="AR13" s="133">
        <v>0.3</v>
      </c>
      <c r="AS13" s="133">
        <v>-2.7</v>
      </c>
      <c r="AT13" s="133">
        <v>2.5999999999999996</v>
      </c>
      <c r="AU13" s="133"/>
      <c r="AV13" s="133">
        <v>3.1999999999999997</v>
      </c>
      <c r="AW13" s="343">
        <v>1.5</v>
      </c>
      <c r="AX13" s="133"/>
      <c r="AY13" s="133">
        <v>0</v>
      </c>
      <c r="AZ13" s="133">
        <v>0</v>
      </c>
      <c r="BA13" s="133">
        <v>0</v>
      </c>
      <c r="BB13" s="133">
        <v>0</v>
      </c>
      <c r="BC13" s="133">
        <v>0</v>
      </c>
      <c r="BD13" s="133">
        <v>0</v>
      </c>
      <c r="BE13" s="133">
        <v>-14.1</v>
      </c>
      <c r="BF13" s="133">
        <v>-15.2</v>
      </c>
      <c r="BG13" s="133">
        <v>6.3</v>
      </c>
      <c r="BH13" s="133">
        <v>75</v>
      </c>
      <c r="BI13" s="133">
        <v>16.600000000000001</v>
      </c>
      <c r="BJ13" s="133">
        <v>3.8</v>
      </c>
      <c r="BK13" s="133">
        <v>0</v>
      </c>
      <c r="BL13" s="133">
        <v>0</v>
      </c>
      <c r="BM13" s="133">
        <v>0</v>
      </c>
      <c r="BN13" s="133">
        <v>0</v>
      </c>
      <c r="BO13" s="133">
        <v>0</v>
      </c>
      <c r="BP13" s="343">
        <v>-3.4000000000000004</v>
      </c>
      <c r="BQ13" s="343">
        <v>3.9000000000000004</v>
      </c>
      <c r="BR13" s="343">
        <v>17.3</v>
      </c>
      <c r="BS13" s="343">
        <v>0</v>
      </c>
      <c r="BT13" s="343">
        <v>0</v>
      </c>
      <c r="BU13" s="343">
        <v>0</v>
      </c>
      <c r="BV13" s="343">
        <v>0</v>
      </c>
      <c r="BW13" s="133">
        <v>3.8</v>
      </c>
      <c r="BX13" s="133"/>
      <c r="BY13" s="133">
        <v>-22</v>
      </c>
      <c r="BZ13" s="133">
        <v>-38.9</v>
      </c>
      <c r="CA13" s="133">
        <v>-11.6</v>
      </c>
      <c r="CB13" s="133">
        <v>31.8</v>
      </c>
      <c r="CC13" s="133">
        <v>-16.100000000000001</v>
      </c>
      <c r="CD13" s="133">
        <v>-11.9</v>
      </c>
      <c r="CE13" s="133">
        <v>1.6</v>
      </c>
      <c r="CF13" s="133">
        <v>0</v>
      </c>
      <c r="CG13" s="133">
        <v>30.1</v>
      </c>
      <c r="CH13" s="133">
        <v>-12.3</v>
      </c>
      <c r="CI13" s="133">
        <v>-40.6</v>
      </c>
      <c r="CJ13" s="133">
        <v>-4.8</v>
      </c>
      <c r="CK13" s="133">
        <v>-2.2000000000000002</v>
      </c>
      <c r="CL13" s="133">
        <v>0</v>
      </c>
      <c r="CM13" s="133">
        <v>0</v>
      </c>
      <c r="CN13" s="133">
        <v>0</v>
      </c>
      <c r="CO13" s="133">
        <v>0</v>
      </c>
      <c r="CP13" s="133">
        <v>0</v>
      </c>
      <c r="CQ13" s="133">
        <v>0</v>
      </c>
      <c r="CR13" s="133">
        <v>0</v>
      </c>
      <c r="CS13" s="133">
        <v>-1.6</v>
      </c>
      <c r="CT13" s="133">
        <v>0</v>
      </c>
      <c r="CU13" s="133">
        <v>0</v>
      </c>
      <c r="CV13" s="133">
        <v>0.3</v>
      </c>
      <c r="CW13" s="133">
        <v>-1.1000000000000001</v>
      </c>
      <c r="CX13" s="133">
        <v>0</v>
      </c>
      <c r="CY13" s="133">
        <v>0</v>
      </c>
      <c r="CZ13" s="133">
        <v>0</v>
      </c>
      <c r="DA13" s="133">
        <v>1.3</v>
      </c>
      <c r="DB13" s="133">
        <v>0</v>
      </c>
      <c r="DC13" s="133">
        <v>1.9</v>
      </c>
      <c r="DD13" s="133">
        <v>0.8</v>
      </c>
      <c r="DE13" s="133">
        <v>1.2</v>
      </c>
      <c r="DF13" s="133">
        <v>0.6</v>
      </c>
      <c r="DG13" s="133">
        <v>0.4</v>
      </c>
      <c r="DH13" s="133">
        <v>0.6</v>
      </c>
      <c r="DI13" s="133">
        <v>0.2</v>
      </c>
      <c r="DJ13" s="133">
        <v>-3.1999999999999997</v>
      </c>
      <c r="DK13" s="133">
        <v>-0.9</v>
      </c>
      <c r="DL13" s="133">
        <v>-1.4</v>
      </c>
      <c r="DM13" s="133">
        <v>0.4</v>
      </c>
      <c r="DN13" s="133">
        <v>0.60000000000000009</v>
      </c>
      <c r="DO13" s="133">
        <v>0</v>
      </c>
      <c r="DP13" s="133">
        <v>0.1</v>
      </c>
      <c r="DQ13" s="133">
        <v>-0.2</v>
      </c>
      <c r="DR13" s="133">
        <v>0</v>
      </c>
      <c r="DS13" s="133">
        <v>0.8</v>
      </c>
      <c r="DT13" s="133">
        <v>0.1</v>
      </c>
      <c r="DU13" s="133">
        <v>0.1</v>
      </c>
      <c r="DV13" s="133">
        <v>0.1</v>
      </c>
      <c r="DW13" s="133">
        <v>0.6</v>
      </c>
      <c r="DX13" s="133">
        <v>0.8</v>
      </c>
      <c r="DY13" s="133">
        <v>-0.7</v>
      </c>
      <c r="DZ13" s="133">
        <v>2.7</v>
      </c>
      <c r="EA13" s="133">
        <v>0</v>
      </c>
      <c r="EB13" s="133">
        <v>2</v>
      </c>
      <c r="EC13" s="133">
        <v>2.9</v>
      </c>
      <c r="ED13" s="133">
        <v>0.2</v>
      </c>
      <c r="EE13" s="133">
        <v>3.38</v>
      </c>
      <c r="EF13" s="133">
        <v>2.4</v>
      </c>
      <c r="EG13" s="133">
        <v>0.30000000000000004</v>
      </c>
      <c r="EH13" s="133">
        <v>2.2000000000000002</v>
      </c>
      <c r="EI13" s="133">
        <v>-0.1</v>
      </c>
      <c r="EJ13" s="133">
        <v>1.5</v>
      </c>
      <c r="EK13" s="133">
        <v>0.1</v>
      </c>
      <c r="EL13" s="133">
        <v>0.1</v>
      </c>
      <c r="EM13" s="133">
        <v>0</v>
      </c>
      <c r="EN13" s="133">
        <v>0</v>
      </c>
      <c r="EO13" s="133">
        <v>0</v>
      </c>
      <c r="EP13" s="133">
        <v>0</v>
      </c>
      <c r="EQ13" s="133">
        <v>0</v>
      </c>
      <c r="ER13" s="133">
        <v>0</v>
      </c>
      <c r="ES13" s="133">
        <v>6.1</v>
      </c>
      <c r="ET13" s="133">
        <v>5.4</v>
      </c>
      <c r="EU13" s="133">
        <v>0</v>
      </c>
      <c r="EV13" s="133">
        <v>0</v>
      </c>
      <c r="EW13" s="133">
        <v>0.8</v>
      </c>
      <c r="EX13" s="133">
        <v>3.7</v>
      </c>
      <c r="EY13" s="133">
        <v>19.379999999999992</v>
      </c>
      <c r="FA13" s="133">
        <v>-0.1</v>
      </c>
      <c r="FB13" s="133">
        <v>0.5</v>
      </c>
      <c r="FC13" s="133">
        <v>2.0824686400000001</v>
      </c>
      <c r="FD13" s="133">
        <v>0</v>
      </c>
      <c r="FE13" s="133">
        <v>0.28447608999999996</v>
      </c>
      <c r="FF13" s="133">
        <v>0.268102124</v>
      </c>
      <c r="FG13" s="133">
        <v>1.234</v>
      </c>
      <c r="FH13" s="133">
        <v>1</v>
      </c>
      <c r="FI13" s="133">
        <v>0</v>
      </c>
      <c r="FJ13" s="133">
        <v>4.55</v>
      </c>
      <c r="FK13" s="469">
        <v>9.8190468539999998</v>
      </c>
      <c r="FL13" s="446"/>
      <c r="FM13" s="446"/>
      <c r="FN13" s="470"/>
      <c r="FO13" s="470"/>
      <c r="FP13" s="470"/>
      <c r="FQ13" s="470"/>
      <c r="FR13" s="471"/>
      <c r="FS13" s="471"/>
      <c r="FT13" s="472"/>
      <c r="FU13" s="471"/>
      <c r="FV13" s="472"/>
      <c r="FW13" s="472"/>
      <c r="FX13" s="472"/>
      <c r="FY13" s="471"/>
      <c r="FZ13" s="472"/>
      <c r="GA13" s="471"/>
      <c r="GB13" s="472"/>
      <c r="GC13" s="472"/>
      <c r="GD13" s="472"/>
      <c r="GE13" s="449"/>
      <c r="GF13" s="449"/>
      <c r="GG13" s="449"/>
      <c r="GH13" s="449"/>
      <c r="GI13" s="449"/>
      <c r="GJ13" s="449"/>
      <c r="GW13" s="467"/>
    </row>
    <row r="14" spans="1:205" s="441" customFormat="1" ht="14.25" customHeight="1" x14ac:dyDescent="0.2">
      <c r="A14" s="477">
        <v>0.16666666666666666</v>
      </c>
      <c r="B14" s="133">
        <v>-31.099999999999998</v>
      </c>
      <c r="C14" s="133">
        <v>2.5999999999999996</v>
      </c>
      <c r="D14" s="133"/>
      <c r="E14" s="133">
        <v>8</v>
      </c>
      <c r="F14" s="133">
        <v>9.4</v>
      </c>
      <c r="G14" s="133">
        <v>3.4</v>
      </c>
      <c r="H14" s="133">
        <v>2.2999999999999998</v>
      </c>
      <c r="I14" s="133">
        <v>0</v>
      </c>
      <c r="J14" s="133">
        <v>-0.2</v>
      </c>
      <c r="K14" s="133">
        <v>0</v>
      </c>
      <c r="L14" s="133">
        <v>0</v>
      </c>
      <c r="M14" s="133">
        <v>0</v>
      </c>
      <c r="N14" s="133">
        <v>0</v>
      </c>
      <c r="O14" s="133">
        <v>14.5</v>
      </c>
      <c r="P14" s="133">
        <v>12.8</v>
      </c>
      <c r="Q14" s="133">
        <v>-28.6</v>
      </c>
      <c r="R14" s="133">
        <v>0</v>
      </c>
      <c r="S14" s="133">
        <v>0</v>
      </c>
      <c r="T14" s="133">
        <v>3.7</v>
      </c>
      <c r="U14" s="133">
        <v>15.3</v>
      </c>
      <c r="V14" s="133">
        <v>0.9</v>
      </c>
      <c r="W14" s="133">
        <v>-11.8</v>
      </c>
      <c r="X14" s="133">
        <v>6.6</v>
      </c>
      <c r="Y14" s="133">
        <v>9.9999999999999978E-2</v>
      </c>
      <c r="Z14" s="133">
        <v>-0.3</v>
      </c>
      <c r="AA14" s="133">
        <v>0</v>
      </c>
      <c r="AB14" s="133">
        <v>-9.9999999999999978E-2</v>
      </c>
      <c r="AC14" s="133">
        <v>0.9</v>
      </c>
      <c r="AD14" s="133">
        <v>9.9999999999999978E-2</v>
      </c>
      <c r="AE14" s="133">
        <v>0</v>
      </c>
      <c r="AF14" s="133">
        <v>0</v>
      </c>
      <c r="AG14" s="133">
        <v>0</v>
      </c>
      <c r="AH14" s="133">
        <v>0</v>
      </c>
      <c r="AI14" s="133">
        <v>0</v>
      </c>
      <c r="AJ14" s="343">
        <v>0</v>
      </c>
      <c r="AK14" s="343">
        <v>-4.5999999999999996</v>
      </c>
      <c r="AL14" s="343">
        <v>0</v>
      </c>
      <c r="AM14" s="133">
        <v>-9.1</v>
      </c>
      <c r="AN14" s="133">
        <v>-11.2</v>
      </c>
      <c r="AO14" s="133">
        <v>0</v>
      </c>
      <c r="AP14" s="133">
        <v>0</v>
      </c>
      <c r="AQ14" s="133">
        <v>0</v>
      </c>
      <c r="AR14" s="133">
        <v>0.7</v>
      </c>
      <c r="AS14" s="133">
        <v>-4.3</v>
      </c>
      <c r="AT14" s="133">
        <v>3.0999999999999996</v>
      </c>
      <c r="AU14" s="133"/>
      <c r="AV14" s="133">
        <v>2.8999999999999995</v>
      </c>
      <c r="AW14" s="343">
        <v>1.9000000000000001</v>
      </c>
      <c r="AX14" s="133"/>
      <c r="AY14" s="133">
        <v>0</v>
      </c>
      <c r="AZ14" s="133">
        <v>0</v>
      </c>
      <c r="BA14" s="133">
        <v>0</v>
      </c>
      <c r="BB14" s="133">
        <v>0</v>
      </c>
      <c r="BC14" s="133">
        <v>0</v>
      </c>
      <c r="BD14" s="133">
        <v>0</v>
      </c>
      <c r="BE14" s="133">
        <v>-12.1</v>
      </c>
      <c r="BF14" s="133">
        <v>-13.3</v>
      </c>
      <c r="BG14" s="133">
        <v>8.5</v>
      </c>
      <c r="BH14" s="133">
        <v>78.099999999999994</v>
      </c>
      <c r="BI14" s="133">
        <v>17.100000000000001</v>
      </c>
      <c r="BJ14" s="133">
        <v>4.2</v>
      </c>
      <c r="BK14" s="133">
        <v>0</v>
      </c>
      <c r="BL14" s="133">
        <v>0</v>
      </c>
      <c r="BM14" s="133">
        <v>0</v>
      </c>
      <c r="BN14" s="133">
        <v>0</v>
      </c>
      <c r="BO14" s="133">
        <v>0</v>
      </c>
      <c r="BP14" s="343">
        <v>-3.4000000000000004</v>
      </c>
      <c r="BQ14" s="343">
        <v>4</v>
      </c>
      <c r="BR14" s="343">
        <v>17.899999999999999</v>
      </c>
      <c r="BS14" s="343">
        <v>0</v>
      </c>
      <c r="BT14" s="343">
        <v>0</v>
      </c>
      <c r="BU14" s="343">
        <v>0</v>
      </c>
      <c r="BV14" s="343">
        <v>0</v>
      </c>
      <c r="BW14" s="133">
        <v>4.1000000000000005</v>
      </c>
      <c r="BX14" s="133"/>
      <c r="BY14" s="133">
        <v>-18.600000000000001</v>
      </c>
      <c r="BZ14" s="133">
        <v>-46.4</v>
      </c>
      <c r="CA14" s="133">
        <v>-19.100000000000001</v>
      </c>
      <c r="CB14" s="133">
        <v>36.299999999999997</v>
      </c>
      <c r="CC14" s="133">
        <v>-15.2</v>
      </c>
      <c r="CD14" s="133">
        <v>-10.5</v>
      </c>
      <c r="CE14" s="133">
        <v>4.2</v>
      </c>
      <c r="CF14" s="133">
        <v>0</v>
      </c>
      <c r="CG14" s="133">
        <v>32.4</v>
      </c>
      <c r="CH14" s="133">
        <v>-10</v>
      </c>
      <c r="CI14" s="133">
        <v>-38</v>
      </c>
      <c r="CJ14" s="133">
        <v>-6.4</v>
      </c>
      <c r="CK14" s="133">
        <v>-1.5</v>
      </c>
      <c r="CL14" s="133">
        <v>0</v>
      </c>
      <c r="CM14" s="133">
        <v>0</v>
      </c>
      <c r="CN14" s="133">
        <v>0</v>
      </c>
      <c r="CO14" s="133">
        <v>0</v>
      </c>
      <c r="CP14" s="133">
        <v>0</v>
      </c>
      <c r="CQ14" s="133">
        <v>0</v>
      </c>
      <c r="CR14" s="133">
        <v>0</v>
      </c>
      <c r="CS14" s="133">
        <v>-3.1</v>
      </c>
      <c r="CT14" s="133">
        <v>0</v>
      </c>
      <c r="CU14" s="133">
        <v>0.1</v>
      </c>
      <c r="CV14" s="133">
        <v>-0.1</v>
      </c>
      <c r="CW14" s="133">
        <v>-1.1000000000000001</v>
      </c>
      <c r="CX14" s="133">
        <v>0</v>
      </c>
      <c r="CY14" s="133">
        <v>0</v>
      </c>
      <c r="CZ14" s="133">
        <v>0</v>
      </c>
      <c r="DA14" s="133">
        <v>1.3</v>
      </c>
      <c r="DB14" s="133">
        <v>0</v>
      </c>
      <c r="DC14" s="133">
        <v>2</v>
      </c>
      <c r="DD14" s="133">
        <v>0.8</v>
      </c>
      <c r="DE14" s="133">
        <v>1.2</v>
      </c>
      <c r="DF14" s="133">
        <v>0.6</v>
      </c>
      <c r="DG14" s="133">
        <v>0.4</v>
      </c>
      <c r="DH14" s="133">
        <v>0.6</v>
      </c>
      <c r="DI14" s="133">
        <v>0.2</v>
      </c>
      <c r="DJ14" s="133">
        <v>-3.1</v>
      </c>
      <c r="DK14" s="133">
        <v>-0.8</v>
      </c>
      <c r="DL14" s="133">
        <v>-1.4</v>
      </c>
      <c r="DM14" s="133">
        <v>0.4</v>
      </c>
      <c r="DN14" s="133">
        <v>0.60000000000000009</v>
      </c>
      <c r="DO14" s="133">
        <v>0</v>
      </c>
      <c r="DP14" s="133">
        <v>0.1</v>
      </c>
      <c r="DQ14" s="133">
        <v>-0.1</v>
      </c>
      <c r="DR14" s="133">
        <v>0.1</v>
      </c>
      <c r="DS14" s="133">
        <v>0.8</v>
      </c>
      <c r="DT14" s="133">
        <v>0.1</v>
      </c>
      <c r="DU14" s="133">
        <v>0.1</v>
      </c>
      <c r="DV14" s="133">
        <v>0.1</v>
      </c>
      <c r="DW14" s="133">
        <v>0.6</v>
      </c>
      <c r="DX14" s="133">
        <v>0.8</v>
      </c>
      <c r="DY14" s="133">
        <v>-0.5</v>
      </c>
      <c r="DZ14" s="133">
        <v>2.7</v>
      </c>
      <c r="EA14" s="133">
        <v>0</v>
      </c>
      <c r="EB14" s="133">
        <v>2</v>
      </c>
      <c r="EC14" s="133">
        <v>2</v>
      </c>
      <c r="ED14" s="133">
        <v>0</v>
      </c>
      <c r="EE14" s="133">
        <v>2.88</v>
      </c>
      <c r="EF14" s="133">
        <v>2.7</v>
      </c>
      <c r="EG14" s="133">
        <v>0.5</v>
      </c>
      <c r="EH14" s="133">
        <v>2.1</v>
      </c>
      <c r="EI14" s="133">
        <v>-0.1</v>
      </c>
      <c r="EJ14" s="133">
        <v>1.5</v>
      </c>
      <c r="EK14" s="133">
        <v>0.1</v>
      </c>
      <c r="EL14" s="133">
        <v>0.1</v>
      </c>
      <c r="EM14" s="133">
        <v>0</v>
      </c>
      <c r="EN14" s="133">
        <v>0</v>
      </c>
      <c r="EO14" s="133">
        <v>0</v>
      </c>
      <c r="EP14" s="133">
        <v>0</v>
      </c>
      <c r="EQ14" s="133">
        <v>0</v>
      </c>
      <c r="ER14" s="133">
        <v>0</v>
      </c>
      <c r="ES14" s="133">
        <v>6.3</v>
      </c>
      <c r="ET14" s="133">
        <v>6</v>
      </c>
      <c r="EU14" s="133">
        <v>0.1</v>
      </c>
      <c r="EV14" s="133">
        <v>0</v>
      </c>
      <c r="EW14" s="133">
        <v>0.8</v>
      </c>
      <c r="EX14" s="133">
        <v>3.7</v>
      </c>
      <c r="EY14" s="133">
        <v>34.27999999999998</v>
      </c>
      <c r="FA14" s="133">
        <v>0</v>
      </c>
      <c r="FB14" s="133">
        <v>0.7</v>
      </c>
      <c r="FC14" s="133">
        <v>2.0823398399999999</v>
      </c>
      <c r="FD14" s="133">
        <v>0</v>
      </c>
      <c r="FE14" s="133">
        <v>0.28162084799999998</v>
      </c>
      <c r="FF14" s="133">
        <v>0.32124563799999994</v>
      </c>
      <c r="FG14" s="133">
        <v>1.6240000000000001</v>
      </c>
      <c r="FH14" s="133">
        <v>1</v>
      </c>
      <c r="FI14" s="133">
        <v>0</v>
      </c>
      <c r="FJ14" s="133">
        <v>4.71</v>
      </c>
      <c r="FK14" s="478">
        <v>10.719206325999998</v>
      </c>
      <c r="FL14" s="470"/>
      <c r="FM14" s="446"/>
      <c r="FN14" s="470"/>
      <c r="FO14" s="470"/>
      <c r="FP14" s="470"/>
      <c r="FQ14" s="470"/>
      <c r="FR14" s="471"/>
      <c r="FS14" s="471"/>
      <c r="FT14" s="472"/>
      <c r="FU14" s="471"/>
      <c r="FV14" s="472"/>
      <c r="FW14" s="472"/>
      <c r="FX14" s="472"/>
      <c r="FY14" s="471"/>
      <c r="FZ14" s="472"/>
      <c r="GA14" s="471"/>
      <c r="GB14" s="472"/>
      <c r="GC14" s="472"/>
      <c r="GD14" s="472"/>
      <c r="GE14" s="449"/>
      <c r="GF14" s="449"/>
      <c r="GG14" s="449"/>
      <c r="GH14" s="449"/>
      <c r="GI14" s="449"/>
      <c r="GJ14" s="449"/>
      <c r="GW14" s="467"/>
    </row>
    <row r="15" spans="1:205" s="441" customFormat="1" ht="14.25" customHeight="1" x14ac:dyDescent="0.2">
      <c r="A15" s="468">
        <v>0.1875</v>
      </c>
      <c r="B15" s="136">
        <v>-34.799999999999997</v>
      </c>
      <c r="C15" s="136">
        <v>-1.1000000000000001</v>
      </c>
      <c r="D15" s="136"/>
      <c r="E15" s="136">
        <v>8</v>
      </c>
      <c r="F15" s="136">
        <v>9.1999999999999993</v>
      </c>
      <c r="G15" s="136">
        <v>3.5</v>
      </c>
      <c r="H15" s="136">
        <v>1.3</v>
      </c>
      <c r="I15" s="136">
        <v>0</v>
      </c>
      <c r="J15" s="136">
        <v>-0.2</v>
      </c>
      <c r="K15" s="136">
        <v>0</v>
      </c>
      <c r="L15" s="136">
        <v>0</v>
      </c>
      <c r="M15" s="136">
        <v>0</v>
      </c>
      <c r="N15" s="136">
        <v>0</v>
      </c>
      <c r="O15" s="136">
        <v>10.8</v>
      </c>
      <c r="P15" s="136">
        <v>9.4</v>
      </c>
      <c r="Q15" s="136">
        <v>-33.6</v>
      </c>
      <c r="R15" s="136">
        <v>0</v>
      </c>
      <c r="S15" s="136">
        <v>0</v>
      </c>
      <c r="T15" s="136">
        <v>2</v>
      </c>
      <c r="U15" s="136">
        <v>13.5</v>
      </c>
      <c r="V15" s="136">
        <v>1</v>
      </c>
      <c r="W15" s="136">
        <v>-1.1000000000000001</v>
      </c>
      <c r="X15" s="136">
        <v>6.6000000000000005</v>
      </c>
      <c r="Y15" s="136">
        <v>4.3000000000000007</v>
      </c>
      <c r="Z15" s="136">
        <v>-0.5</v>
      </c>
      <c r="AA15" s="136">
        <v>0</v>
      </c>
      <c r="AB15" s="136">
        <v>1.4</v>
      </c>
      <c r="AC15" s="136">
        <v>0.79999999999999993</v>
      </c>
      <c r="AD15" s="136">
        <v>9.9999999999999978E-2</v>
      </c>
      <c r="AE15" s="136">
        <v>0</v>
      </c>
      <c r="AF15" s="136">
        <v>0</v>
      </c>
      <c r="AG15" s="136">
        <v>0</v>
      </c>
      <c r="AH15" s="136">
        <v>0</v>
      </c>
      <c r="AI15" s="136">
        <v>0</v>
      </c>
      <c r="AJ15" s="345">
        <v>0</v>
      </c>
      <c r="AK15" s="345">
        <v>-4</v>
      </c>
      <c r="AL15" s="345">
        <v>0</v>
      </c>
      <c r="AM15" s="136">
        <v>-8.7999999999999989</v>
      </c>
      <c r="AN15" s="136">
        <v>-10.9</v>
      </c>
      <c r="AO15" s="136">
        <v>0</v>
      </c>
      <c r="AP15" s="136">
        <v>0</v>
      </c>
      <c r="AQ15" s="136">
        <v>0</v>
      </c>
      <c r="AR15" s="136">
        <v>0.1</v>
      </c>
      <c r="AS15" s="136">
        <v>-3.8</v>
      </c>
      <c r="AT15" s="136">
        <v>2.7</v>
      </c>
      <c r="AU15" s="136"/>
      <c r="AV15" s="136">
        <v>3.1999999999999997</v>
      </c>
      <c r="AW15" s="345">
        <v>-2.7</v>
      </c>
      <c r="AX15" s="136"/>
      <c r="AY15" s="136">
        <v>0</v>
      </c>
      <c r="AZ15" s="136">
        <v>0</v>
      </c>
      <c r="BA15" s="136">
        <v>0</v>
      </c>
      <c r="BB15" s="136">
        <v>0</v>
      </c>
      <c r="BC15" s="136">
        <v>0</v>
      </c>
      <c r="BD15" s="136">
        <v>0</v>
      </c>
      <c r="BE15" s="136">
        <v>-15.6</v>
      </c>
      <c r="BF15" s="136">
        <v>-17.100000000000001</v>
      </c>
      <c r="BG15" s="136">
        <v>3.6</v>
      </c>
      <c r="BH15" s="136">
        <v>72</v>
      </c>
      <c r="BI15" s="136">
        <v>15.9</v>
      </c>
      <c r="BJ15" s="136">
        <v>3.1</v>
      </c>
      <c r="BK15" s="136">
        <v>0</v>
      </c>
      <c r="BL15" s="136">
        <v>0</v>
      </c>
      <c r="BM15" s="136">
        <v>0</v>
      </c>
      <c r="BN15" s="136">
        <v>0</v>
      </c>
      <c r="BO15" s="136">
        <v>0</v>
      </c>
      <c r="BP15" s="345">
        <v>-3.4000000000000004</v>
      </c>
      <c r="BQ15" s="345">
        <v>3.9000000000000004</v>
      </c>
      <c r="BR15" s="345">
        <v>16.399999999999999</v>
      </c>
      <c r="BS15" s="345">
        <v>0</v>
      </c>
      <c r="BT15" s="345">
        <v>0</v>
      </c>
      <c r="BU15" s="345">
        <v>0</v>
      </c>
      <c r="BV15" s="345">
        <v>0</v>
      </c>
      <c r="BW15" s="136">
        <v>4.5999999999999996</v>
      </c>
      <c r="BX15" s="136"/>
      <c r="BY15" s="136">
        <v>-24.9</v>
      </c>
      <c r="BZ15" s="136">
        <v>-36.200000000000003</v>
      </c>
      <c r="CA15" s="136">
        <v>-6.8</v>
      </c>
      <c r="CB15" s="136">
        <v>28</v>
      </c>
      <c r="CC15" s="136">
        <v>-17.5</v>
      </c>
      <c r="CD15" s="136">
        <v>-12.7</v>
      </c>
      <c r="CE15" s="136">
        <v>-1.9</v>
      </c>
      <c r="CF15" s="136">
        <v>0</v>
      </c>
      <c r="CG15" s="136">
        <v>28.1</v>
      </c>
      <c r="CH15" s="136">
        <v>-14.1</v>
      </c>
      <c r="CI15" s="136">
        <v>-43</v>
      </c>
      <c r="CJ15" s="136">
        <v>-4.8</v>
      </c>
      <c r="CK15" s="136">
        <v>-4.5999999999999996</v>
      </c>
      <c r="CL15" s="136">
        <v>0</v>
      </c>
      <c r="CM15" s="136">
        <v>0</v>
      </c>
      <c r="CN15" s="136">
        <v>0</v>
      </c>
      <c r="CO15" s="136">
        <v>0</v>
      </c>
      <c r="CP15" s="136">
        <v>0</v>
      </c>
      <c r="CQ15" s="136">
        <v>0</v>
      </c>
      <c r="CR15" s="136">
        <v>0</v>
      </c>
      <c r="CS15" s="136">
        <v>-7.7</v>
      </c>
      <c r="CT15" s="136">
        <v>0</v>
      </c>
      <c r="CU15" s="136">
        <v>-0.2</v>
      </c>
      <c r="CV15" s="136">
        <v>0.3</v>
      </c>
      <c r="CW15" s="136">
        <v>-1.1000000000000001</v>
      </c>
      <c r="CX15" s="136">
        <v>0</v>
      </c>
      <c r="CY15" s="136">
        <v>0</v>
      </c>
      <c r="CZ15" s="136">
        <v>0</v>
      </c>
      <c r="DA15" s="136">
        <v>1.3</v>
      </c>
      <c r="DB15" s="136">
        <v>0</v>
      </c>
      <c r="DC15" s="136">
        <v>2</v>
      </c>
      <c r="DD15" s="136">
        <v>0.9</v>
      </c>
      <c r="DE15" s="136">
        <v>1.2</v>
      </c>
      <c r="DF15" s="136">
        <v>0.6</v>
      </c>
      <c r="DG15" s="136">
        <v>0.4</v>
      </c>
      <c r="DH15" s="136">
        <v>0.6</v>
      </c>
      <c r="DI15" s="136">
        <v>0.2</v>
      </c>
      <c r="DJ15" s="136">
        <v>-3.1999999999999997</v>
      </c>
      <c r="DK15" s="136">
        <v>-0.8</v>
      </c>
      <c r="DL15" s="136">
        <v>-1.4</v>
      </c>
      <c r="DM15" s="136">
        <v>0.4</v>
      </c>
      <c r="DN15" s="136">
        <v>0.60000000000000009</v>
      </c>
      <c r="DO15" s="136">
        <v>0.1</v>
      </c>
      <c r="DP15" s="136">
        <v>0.1</v>
      </c>
      <c r="DQ15" s="136">
        <v>-0.2</v>
      </c>
      <c r="DR15" s="136">
        <v>0.1</v>
      </c>
      <c r="DS15" s="136">
        <v>0.8</v>
      </c>
      <c r="DT15" s="136">
        <v>0.1</v>
      </c>
      <c r="DU15" s="136">
        <v>0.1</v>
      </c>
      <c r="DV15" s="136">
        <v>0.1</v>
      </c>
      <c r="DW15" s="136">
        <v>0.6</v>
      </c>
      <c r="DX15" s="136">
        <v>0.8</v>
      </c>
      <c r="DY15" s="136">
        <v>-0.3</v>
      </c>
      <c r="DZ15" s="136">
        <v>2.7</v>
      </c>
      <c r="EA15" s="136">
        <v>0</v>
      </c>
      <c r="EB15" s="136">
        <v>2</v>
      </c>
      <c r="EC15" s="136">
        <v>1.7000000000000002</v>
      </c>
      <c r="ED15" s="136">
        <v>0</v>
      </c>
      <c r="EE15" s="136">
        <v>3.91</v>
      </c>
      <c r="EF15" s="136">
        <v>2.7</v>
      </c>
      <c r="EG15" s="136">
        <v>0.30000000000000004</v>
      </c>
      <c r="EH15" s="136">
        <v>2.1</v>
      </c>
      <c r="EI15" s="136">
        <v>-0.1</v>
      </c>
      <c r="EJ15" s="136">
        <v>1.5</v>
      </c>
      <c r="EK15" s="136">
        <v>0.1</v>
      </c>
      <c r="EL15" s="136">
        <v>0.1</v>
      </c>
      <c r="EM15" s="136">
        <v>0</v>
      </c>
      <c r="EN15" s="136">
        <v>0</v>
      </c>
      <c r="EO15" s="136">
        <v>0</v>
      </c>
      <c r="EP15" s="136">
        <v>0</v>
      </c>
      <c r="EQ15" s="136">
        <v>0</v>
      </c>
      <c r="ER15" s="136">
        <v>0</v>
      </c>
      <c r="ES15" s="136">
        <v>5.8</v>
      </c>
      <c r="ET15" s="136">
        <v>4.3</v>
      </c>
      <c r="EU15" s="136">
        <v>0.1</v>
      </c>
      <c r="EV15" s="136">
        <v>0</v>
      </c>
      <c r="EW15" s="136">
        <v>0.8</v>
      </c>
      <c r="EX15" s="136">
        <v>3.7</v>
      </c>
      <c r="EY15" s="136">
        <v>-22.489999999999981</v>
      </c>
      <c r="FA15" s="136">
        <v>0</v>
      </c>
      <c r="FB15" s="136">
        <v>0.5</v>
      </c>
      <c r="FC15" s="136">
        <v>2.0498817599999999</v>
      </c>
      <c r="FD15" s="136">
        <v>0</v>
      </c>
      <c r="FE15" s="136">
        <v>0.28664868200000004</v>
      </c>
      <c r="FF15" s="136">
        <v>0.30548431600000003</v>
      </c>
      <c r="FG15" s="136">
        <v>1.5980000000000001</v>
      </c>
      <c r="FH15" s="136">
        <v>1</v>
      </c>
      <c r="FI15" s="136">
        <v>0</v>
      </c>
      <c r="FJ15" s="136">
        <v>4.54</v>
      </c>
      <c r="FK15" s="469">
        <v>10.280014758</v>
      </c>
      <c r="FL15" s="446"/>
      <c r="FM15" s="446"/>
      <c r="FN15" s="470"/>
      <c r="FO15" s="470"/>
      <c r="FP15" s="470"/>
      <c r="FQ15" s="470"/>
      <c r="FR15" s="471"/>
      <c r="FS15" s="471"/>
      <c r="FT15" s="472"/>
      <c r="FU15" s="471"/>
      <c r="FV15" s="472"/>
      <c r="FW15" s="472"/>
      <c r="FX15" s="472"/>
      <c r="FY15" s="471"/>
      <c r="FZ15" s="472"/>
      <c r="GA15" s="471"/>
      <c r="GB15" s="472"/>
      <c r="GC15" s="472"/>
      <c r="GD15" s="472"/>
      <c r="GE15" s="449"/>
      <c r="GF15" s="449"/>
      <c r="GG15" s="449"/>
      <c r="GH15" s="449"/>
      <c r="GI15" s="449"/>
      <c r="GJ15" s="449"/>
      <c r="GW15" s="467"/>
    </row>
    <row r="16" spans="1:205" s="441" customFormat="1" ht="14.25" customHeight="1" x14ac:dyDescent="0.2">
      <c r="A16" s="468">
        <v>0.20833333333333334</v>
      </c>
      <c r="B16" s="133">
        <v>-38.6</v>
      </c>
      <c r="C16" s="133">
        <v>-0.59999999999999987</v>
      </c>
      <c r="D16" s="133"/>
      <c r="E16" s="133">
        <v>8</v>
      </c>
      <c r="F16" s="133">
        <v>9.1999999999999993</v>
      </c>
      <c r="G16" s="133">
        <v>3.6</v>
      </c>
      <c r="H16" s="133">
        <v>1.7000000000000002</v>
      </c>
      <c r="I16" s="133">
        <v>0</v>
      </c>
      <c r="J16" s="133">
        <v>-0.2</v>
      </c>
      <c r="K16" s="133">
        <v>0</v>
      </c>
      <c r="L16" s="133">
        <v>0</v>
      </c>
      <c r="M16" s="133">
        <v>0</v>
      </c>
      <c r="N16" s="133">
        <v>0</v>
      </c>
      <c r="O16" s="133">
        <v>11.8</v>
      </c>
      <c r="P16" s="133">
        <v>10.3</v>
      </c>
      <c r="Q16" s="133">
        <v>-32</v>
      </c>
      <c r="R16" s="133">
        <v>0</v>
      </c>
      <c r="S16" s="133">
        <v>0</v>
      </c>
      <c r="T16" s="133">
        <v>-0.3</v>
      </c>
      <c r="U16" s="133">
        <v>13.5</v>
      </c>
      <c r="V16" s="133">
        <v>0.6</v>
      </c>
      <c r="W16" s="133">
        <v>-5.2</v>
      </c>
      <c r="X16" s="133">
        <v>6</v>
      </c>
      <c r="Y16" s="133">
        <v>2.4000000000000004</v>
      </c>
      <c r="Z16" s="133">
        <v>-0.4</v>
      </c>
      <c r="AA16" s="133">
        <v>0</v>
      </c>
      <c r="AB16" s="133">
        <v>0.8</v>
      </c>
      <c r="AC16" s="133">
        <v>0.9</v>
      </c>
      <c r="AD16" s="133">
        <v>9.9999999999999978E-2</v>
      </c>
      <c r="AE16" s="133">
        <v>0</v>
      </c>
      <c r="AF16" s="133">
        <v>0</v>
      </c>
      <c r="AG16" s="133">
        <v>0</v>
      </c>
      <c r="AH16" s="133">
        <v>0</v>
      </c>
      <c r="AI16" s="133">
        <v>0</v>
      </c>
      <c r="AJ16" s="343">
        <v>0</v>
      </c>
      <c r="AK16" s="343">
        <v>-3</v>
      </c>
      <c r="AL16" s="343">
        <v>0</v>
      </c>
      <c r="AM16" s="133">
        <v>-10.799999999999999</v>
      </c>
      <c r="AN16" s="133">
        <v>-11</v>
      </c>
      <c r="AO16" s="133">
        <v>0</v>
      </c>
      <c r="AP16" s="133">
        <v>0</v>
      </c>
      <c r="AQ16" s="133">
        <v>0</v>
      </c>
      <c r="AR16" s="133">
        <v>-0.2</v>
      </c>
      <c r="AS16" s="133">
        <v>-3.3</v>
      </c>
      <c r="AT16" s="133">
        <v>2.8</v>
      </c>
      <c r="AU16" s="133"/>
      <c r="AV16" s="133">
        <v>2.8000000000000003</v>
      </c>
      <c r="AW16" s="343">
        <v>-3.2</v>
      </c>
      <c r="AX16" s="133"/>
      <c r="AY16" s="133">
        <v>0</v>
      </c>
      <c r="AZ16" s="133">
        <v>0</v>
      </c>
      <c r="BA16" s="133">
        <v>0</v>
      </c>
      <c r="BB16" s="133">
        <v>0</v>
      </c>
      <c r="BC16" s="133">
        <v>0</v>
      </c>
      <c r="BD16" s="133">
        <v>0</v>
      </c>
      <c r="BE16" s="133">
        <v>-15.9</v>
      </c>
      <c r="BF16" s="133">
        <v>-17.3</v>
      </c>
      <c r="BG16" s="133">
        <v>3.4</v>
      </c>
      <c r="BH16" s="133">
        <v>71.5</v>
      </c>
      <c r="BI16" s="133">
        <v>15.7</v>
      </c>
      <c r="BJ16" s="133">
        <v>3.2</v>
      </c>
      <c r="BK16" s="133">
        <v>0</v>
      </c>
      <c r="BL16" s="133">
        <v>0</v>
      </c>
      <c r="BM16" s="133">
        <v>0</v>
      </c>
      <c r="BN16" s="133">
        <v>0</v>
      </c>
      <c r="BO16" s="133">
        <v>0</v>
      </c>
      <c r="BP16" s="343">
        <v>-3.4000000000000004</v>
      </c>
      <c r="BQ16" s="343">
        <v>4.0999999999999996</v>
      </c>
      <c r="BR16" s="343">
        <v>17.7</v>
      </c>
      <c r="BS16" s="343">
        <v>0</v>
      </c>
      <c r="BT16" s="343">
        <v>0</v>
      </c>
      <c r="BU16" s="343">
        <v>0</v>
      </c>
      <c r="BV16" s="343">
        <v>0</v>
      </c>
      <c r="BW16" s="133">
        <v>4.3</v>
      </c>
      <c r="BX16" s="133"/>
      <c r="BY16" s="133">
        <v>-24</v>
      </c>
      <c r="BZ16" s="133">
        <v>-37.9</v>
      </c>
      <c r="CA16" s="133">
        <v>-9.1999999999999993</v>
      </c>
      <c r="CB16" s="133">
        <v>29.5</v>
      </c>
      <c r="CC16" s="133">
        <v>-17.2</v>
      </c>
      <c r="CD16" s="133">
        <v>-12.8</v>
      </c>
      <c r="CE16" s="133">
        <v>1.6</v>
      </c>
      <c r="CF16" s="133">
        <v>0</v>
      </c>
      <c r="CG16" s="133">
        <v>28.1</v>
      </c>
      <c r="CH16" s="133">
        <v>-14.2</v>
      </c>
      <c r="CI16" s="133">
        <v>-42.3</v>
      </c>
      <c r="CJ16" s="133">
        <v>-3.9</v>
      </c>
      <c r="CK16" s="133">
        <v>-4.4000000000000004</v>
      </c>
      <c r="CL16" s="133">
        <v>0</v>
      </c>
      <c r="CM16" s="133">
        <v>0</v>
      </c>
      <c r="CN16" s="133">
        <v>0</v>
      </c>
      <c r="CO16" s="133">
        <v>0</v>
      </c>
      <c r="CP16" s="133">
        <v>0</v>
      </c>
      <c r="CQ16" s="133">
        <v>0</v>
      </c>
      <c r="CR16" s="133">
        <v>0</v>
      </c>
      <c r="CS16" s="133">
        <v>-4.7</v>
      </c>
      <c r="CT16" s="133">
        <v>0</v>
      </c>
      <c r="CU16" s="133">
        <v>0.30000000000000004</v>
      </c>
      <c r="CV16" s="133">
        <v>0</v>
      </c>
      <c r="CW16" s="133">
        <v>-1.1000000000000001</v>
      </c>
      <c r="CX16" s="133">
        <v>0</v>
      </c>
      <c r="CY16" s="133">
        <v>0</v>
      </c>
      <c r="CZ16" s="133">
        <v>0</v>
      </c>
      <c r="DA16" s="133">
        <v>1.3</v>
      </c>
      <c r="DB16" s="133">
        <v>0</v>
      </c>
      <c r="DC16" s="133">
        <v>3</v>
      </c>
      <c r="DD16" s="133">
        <v>1.2</v>
      </c>
      <c r="DE16" s="133">
        <v>1.2</v>
      </c>
      <c r="DF16" s="133">
        <v>0.6</v>
      </c>
      <c r="DG16" s="133">
        <v>0.4</v>
      </c>
      <c r="DH16" s="133">
        <v>0.6</v>
      </c>
      <c r="DI16" s="133">
        <v>0.2</v>
      </c>
      <c r="DJ16" s="133">
        <v>-3.1</v>
      </c>
      <c r="DK16" s="133">
        <v>-0.9</v>
      </c>
      <c r="DL16" s="133">
        <v>-1.4</v>
      </c>
      <c r="DM16" s="133">
        <v>0.4</v>
      </c>
      <c r="DN16" s="133">
        <v>0.8</v>
      </c>
      <c r="DO16" s="133">
        <v>0.2</v>
      </c>
      <c r="DP16" s="133">
        <v>0.1</v>
      </c>
      <c r="DQ16" s="133">
        <v>-0.2</v>
      </c>
      <c r="DR16" s="133">
        <v>0.1</v>
      </c>
      <c r="DS16" s="133">
        <v>0.7</v>
      </c>
      <c r="DT16" s="133">
        <v>0.1</v>
      </c>
      <c r="DU16" s="133">
        <v>0.1</v>
      </c>
      <c r="DV16" s="133">
        <v>0.1</v>
      </c>
      <c r="DW16" s="133">
        <v>0.6</v>
      </c>
      <c r="DX16" s="133">
        <v>0.8</v>
      </c>
      <c r="DY16" s="133">
        <v>-0.6</v>
      </c>
      <c r="DZ16" s="133">
        <v>2.7</v>
      </c>
      <c r="EA16" s="133">
        <v>0</v>
      </c>
      <c r="EB16" s="133">
        <v>2</v>
      </c>
      <c r="EC16" s="133">
        <v>1.8</v>
      </c>
      <c r="ED16" s="133">
        <v>0</v>
      </c>
      <c r="EE16" s="133">
        <v>3.9</v>
      </c>
      <c r="EF16" s="133">
        <v>2.6</v>
      </c>
      <c r="EG16" s="133">
        <v>0.5</v>
      </c>
      <c r="EH16" s="133">
        <v>2.1</v>
      </c>
      <c r="EI16" s="133">
        <v>-0.1</v>
      </c>
      <c r="EJ16" s="133">
        <v>1.5</v>
      </c>
      <c r="EK16" s="133">
        <v>0.1</v>
      </c>
      <c r="EL16" s="133">
        <v>0.1</v>
      </c>
      <c r="EM16" s="133">
        <v>0</v>
      </c>
      <c r="EN16" s="133">
        <v>0</v>
      </c>
      <c r="EO16" s="133">
        <v>0</v>
      </c>
      <c r="EP16" s="133">
        <v>0</v>
      </c>
      <c r="EQ16" s="133">
        <v>0</v>
      </c>
      <c r="ER16" s="133">
        <v>0</v>
      </c>
      <c r="ES16" s="133">
        <v>6.6</v>
      </c>
      <c r="ET16" s="133">
        <v>13.1</v>
      </c>
      <c r="EU16" s="133">
        <v>0</v>
      </c>
      <c r="EV16" s="133">
        <v>0</v>
      </c>
      <c r="EW16" s="133">
        <v>0.8</v>
      </c>
      <c r="EX16" s="133">
        <v>3.7</v>
      </c>
      <c r="EY16" s="133">
        <v>-15.499999999999979</v>
      </c>
      <c r="FA16" s="133">
        <v>0.1</v>
      </c>
      <c r="FB16" s="133">
        <v>0.5</v>
      </c>
      <c r="FC16" s="133">
        <v>2.0794744000000001</v>
      </c>
      <c r="FD16" s="133">
        <v>0</v>
      </c>
      <c r="FE16" s="133">
        <v>0.29493054200000002</v>
      </c>
      <c r="FF16" s="133">
        <v>0.30274440400000002</v>
      </c>
      <c r="FG16" s="133">
        <v>1.4159999999999999</v>
      </c>
      <c r="FH16" s="133">
        <v>1</v>
      </c>
      <c r="FI16" s="133">
        <v>0</v>
      </c>
      <c r="FJ16" s="133">
        <v>4.53</v>
      </c>
      <c r="FK16" s="469">
        <v>10.223149346</v>
      </c>
      <c r="FL16" s="446"/>
      <c r="FM16" s="446"/>
      <c r="FN16" s="470"/>
      <c r="FO16" s="470"/>
      <c r="FP16" s="470"/>
      <c r="FQ16" s="470"/>
      <c r="FR16" s="471"/>
      <c r="FS16" s="471"/>
      <c r="FT16" s="472"/>
      <c r="FU16" s="471"/>
      <c r="FV16" s="472"/>
      <c r="FW16" s="472"/>
      <c r="FX16" s="472"/>
      <c r="FY16" s="471"/>
      <c r="FZ16" s="472"/>
      <c r="GA16" s="471"/>
      <c r="GB16" s="472"/>
      <c r="GC16" s="472"/>
      <c r="GD16" s="472"/>
      <c r="GE16" s="449"/>
      <c r="GF16" s="449"/>
      <c r="GG16" s="449"/>
      <c r="GH16" s="449"/>
      <c r="GI16" s="449"/>
      <c r="GJ16" s="449"/>
      <c r="GW16" s="467"/>
    </row>
    <row r="17" spans="1:205" s="441" customFormat="1" ht="14.25" customHeight="1" x14ac:dyDescent="0.2">
      <c r="A17" s="468">
        <v>0.22916666666666666</v>
      </c>
      <c r="B17" s="133">
        <v>-34.1</v>
      </c>
      <c r="C17" s="133">
        <v>0.70000000000000018</v>
      </c>
      <c r="D17" s="133"/>
      <c r="E17" s="133">
        <v>8.1999999999999993</v>
      </c>
      <c r="F17" s="133">
        <v>8.9</v>
      </c>
      <c r="G17" s="133">
        <v>3.4</v>
      </c>
      <c r="H17" s="133">
        <v>1.7000000000000002</v>
      </c>
      <c r="I17" s="133">
        <v>-0.2</v>
      </c>
      <c r="J17" s="133">
        <v>-0.2</v>
      </c>
      <c r="K17" s="133">
        <v>0</v>
      </c>
      <c r="L17" s="133">
        <v>0</v>
      </c>
      <c r="M17" s="133">
        <v>0</v>
      </c>
      <c r="N17" s="133">
        <v>0</v>
      </c>
      <c r="O17" s="133">
        <v>13.2</v>
      </c>
      <c r="P17" s="133">
        <v>11.6</v>
      </c>
      <c r="Q17" s="133">
        <v>-30.5</v>
      </c>
      <c r="R17" s="133">
        <v>-1.3</v>
      </c>
      <c r="S17" s="133">
        <v>1.2</v>
      </c>
      <c r="T17" s="133">
        <v>-1.9</v>
      </c>
      <c r="U17" s="133">
        <v>13.6</v>
      </c>
      <c r="V17" s="133">
        <v>0.9</v>
      </c>
      <c r="W17" s="133">
        <v>-4.3</v>
      </c>
      <c r="X17" s="133">
        <v>5.1000000000000014</v>
      </c>
      <c r="Y17" s="133">
        <v>1.2</v>
      </c>
      <c r="Z17" s="133">
        <v>-0.4</v>
      </c>
      <c r="AA17" s="133">
        <v>0</v>
      </c>
      <c r="AB17" s="133">
        <v>0.6</v>
      </c>
      <c r="AC17" s="133">
        <v>0.9</v>
      </c>
      <c r="AD17" s="133">
        <v>0</v>
      </c>
      <c r="AE17" s="133">
        <v>0</v>
      </c>
      <c r="AF17" s="133">
        <v>0</v>
      </c>
      <c r="AG17" s="133">
        <v>0</v>
      </c>
      <c r="AH17" s="133">
        <v>0</v>
      </c>
      <c r="AI17" s="133">
        <v>0</v>
      </c>
      <c r="AJ17" s="343">
        <v>0</v>
      </c>
      <c r="AK17" s="343">
        <v>1.9</v>
      </c>
      <c r="AL17" s="343">
        <v>0</v>
      </c>
      <c r="AM17" s="133">
        <v>-9.4</v>
      </c>
      <c r="AN17" s="133">
        <v>-10.4</v>
      </c>
      <c r="AO17" s="133">
        <v>0</v>
      </c>
      <c r="AP17" s="133">
        <v>0</v>
      </c>
      <c r="AQ17" s="133">
        <v>0</v>
      </c>
      <c r="AR17" s="133">
        <v>0</v>
      </c>
      <c r="AS17" s="133">
        <v>-4.5</v>
      </c>
      <c r="AT17" s="133">
        <v>2.7</v>
      </c>
      <c r="AU17" s="133"/>
      <c r="AV17" s="133">
        <v>0</v>
      </c>
      <c r="AW17" s="343">
        <v>-5.6</v>
      </c>
      <c r="AX17" s="133"/>
      <c r="AY17" s="133">
        <v>0</v>
      </c>
      <c r="AZ17" s="133">
        <v>0</v>
      </c>
      <c r="BA17" s="133">
        <v>0</v>
      </c>
      <c r="BB17" s="133">
        <v>0</v>
      </c>
      <c r="BC17" s="133">
        <v>0</v>
      </c>
      <c r="BD17" s="133">
        <v>0</v>
      </c>
      <c r="BE17" s="133">
        <v>-15.3</v>
      </c>
      <c r="BF17" s="133">
        <v>-16.899999999999999</v>
      </c>
      <c r="BG17" s="133">
        <v>4.7</v>
      </c>
      <c r="BH17" s="133">
        <v>73.2</v>
      </c>
      <c r="BI17" s="133">
        <v>15.8</v>
      </c>
      <c r="BJ17" s="133">
        <v>3.4</v>
      </c>
      <c r="BK17" s="133">
        <v>0.3</v>
      </c>
      <c r="BL17" s="133">
        <v>0</v>
      </c>
      <c r="BM17" s="133">
        <v>0</v>
      </c>
      <c r="BN17" s="133">
        <v>0</v>
      </c>
      <c r="BO17" s="133">
        <v>0</v>
      </c>
      <c r="BP17" s="343">
        <v>-3.4000000000000004</v>
      </c>
      <c r="BQ17" s="343">
        <v>4</v>
      </c>
      <c r="BR17" s="343">
        <v>16.899999999999999</v>
      </c>
      <c r="BS17" s="343">
        <v>0</v>
      </c>
      <c r="BT17" s="343">
        <v>0</v>
      </c>
      <c r="BU17" s="343">
        <v>0</v>
      </c>
      <c r="BV17" s="343">
        <v>0</v>
      </c>
      <c r="BW17" s="133">
        <v>4.5999999999999996</v>
      </c>
      <c r="BX17" s="133"/>
      <c r="BY17" s="133">
        <v>-23.8</v>
      </c>
      <c r="BZ17" s="133">
        <v>-37.799999999999997</v>
      </c>
      <c r="CA17" s="133">
        <v>-8.9</v>
      </c>
      <c r="CB17" s="133">
        <v>30.8</v>
      </c>
      <c r="CC17" s="133">
        <v>-17.5</v>
      </c>
      <c r="CD17" s="133">
        <v>-12.7</v>
      </c>
      <c r="CE17" s="133">
        <v>-2.2000000000000002</v>
      </c>
      <c r="CF17" s="133">
        <v>0</v>
      </c>
      <c r="CG17" s="133">
        <v>26.2</v>
      </c>
      <c r="CH17" s="133">
        <v>-16</v>
      </c>
      <c r="CI17" s="133">
        <v>-43.7</v>
      </c>
      <c r="CJ17" s="133">
        <v>-11.1</v>
      </c>
      <c r="CK17" s="133">
        <v>-6.7</v>
      </c>
      <c r="CL17" s="133">
        <v>0</v>
      </c>
      <c r="CM17" s="133">
        <v>0</v>
      </c>
      <c r="CN17" s="133">
        <v>0</v>
      </c>
      <c r="CO17" s="133">
        <v>0</v>
      </c>
      <c r="CP17" s="133">
        <v>0</v>
      </c>
      <c r="CQ17" s="133">
        <v>0</v>
      </c>
      <c r="CR17" s="133">
        <v>0</v>
      </c>
      <c r="CS17" s="133">
        <v>-6.7</v>
      </c>
      <c r="CT17" s="133">
        <v>0</v>
      </c>
      <c r="CU17" s="133">
        <v>0.2</v>
      </c>
      <c r="CV17" s="133">
        <v>0.2</v>
      </c>
      <c r="CW17" s="133">
        <v>-1.1000000000000001</v>
      </c>
      <c r="CX17" s="133">
        <v>-33.5</v>
      </c>
      <c r="CY17" s="133">
        <v>0</v>
      </c>
      <c r="CZ17" s="133">
        <v>0</v>
      </c>
      <c r="DA17" s="133">
        <v>1.3</v>
      </c>
      <c r="DB17" s="133">
        <v>0</v>
      </c>
      <c r="DC17" s="133">
        <v>1.1000000000000001</v>
      </c>
      <c r="DD17" s="133">
        <v>1.2</v>
      </c>
      <c r="DE17" s="133">
        <v>1.2</v>
      </c>
      <c r="DF17" s="133">
        <v>0.6</v>
      </c>
      <c r="DG17" s="133">
        <v>0.4</v>
      </c>
      <c r="DH17" s="133">
        <v>0.6</v>
      </c>
      <c r="DI17" s="133">
        <v>0.2</v>
      </c>
      <c r="DJ17" s="133">
        <v>-3.1999999999999997</v>
      </c>
      <c r="DK17" s="133">
        <v>-0.9</v>
      </c>
      <c r="DL17" s="133">
        <v>-1.4</v>
      </c>
      <c r="DM17" s="133">
        <v>0.4</v>
      </c>
      <c r="DN17" s="133">
        <v>0.7</v>
      </c>
      <c r="DO17" s="133">
        <v>0</v>
      </c>
      <c r="DP17" s="133">
        <v>0</v>
      </c>
      <c r="DQ17" s="133">
        <v>-0.2</v>
      </c>
      <c r="DR17" s="133">
        <v>0.1</v>
      </c>
      <c r="DS17" s="133">
        <v>0.7</v>
      </c>
      <c r="DT17" s="133">
        <v>0.1</v>
      </c>
      <c r="DU17" s="133">
        <v>0.1</v>
      </c>
      <c r="DV17" s="133">
        <v>0.1</v>
      </c>
      <c r="DW17" s="133">
        <v>0.6</v>
      </c>
      <c r="DX17" s="133">
        <v>0.7</v>
      </c>
      <c r="DY17" s="133">
        <v>-0.5</v>
      </c>
      <c r="DZ17" s="133">
        <v>2.6</v>
      </c>
      <c r="EA17" s="133">
        <v>0</v>
      </c>
      <c r="EB17" s="133">
        <v>2</v>
      </c>
      <c r="EC17" s="133">
        <v>1</v>
      </c>
      <c r="ED17" s="133">
        <v>0</v>
      </c>
      <c r="EE17" s="133">
        <v>4</v>
      </c>
      <c r="EF17" s="133">
        <v>3.1</v>
      </c>
      <c r="EG17" s="133">
        <v>0.5</v>
      </c>
      <c r="EH17" s="133">
        <v>2.1</v>
      </c>
      <c r="EI17" s="133">
        <v>-0.1</v>
      </c>
      <c r="EJ17" s="133">
        <v>1.2999999999999998</v>
      </c>
      <c r="EK17" s="133">
        <v>0.1</v>
      </c>
      <c r="EL17" s="133">
        <v>0.1</v>
      </c>
      <c r="EM17" s="133">
        <v>0</v>
      </c>
      <c r="EN17" s="133">
        <v>0</v>
      </c>
      <c r="EO17" s="133">
        <v>0</v>
      </c>
      <c r="EP17" s="133">
        <v>0</v>
      </c>
      <c r="EQ17" s="133">
        <v>0</v>
      </c>
      <c r="ER17" s="133">
        <v>0</v>
      </c>
      <c r="ES17" s="133">
        <v>6.6</v>
      </c>
      <c r="ET17" s="133">
        <v>12.4</v>
      </c>
      <c r="EU17" s="133">
        <v>0.1</v>
      </c>
      <c r="EV17" s="133">
        <v>0</v>
      </c>
      <c r="EW17" s="133">
        <v>1.3</v>
      </c>
      <c r="EX17" s="133">
        <v>3.7</v>
      </c>
      <c r="EY17" s="133">
        <v>-59.30000000000004</v>
      </c>
      <c r="FA17" s="133">
        <v>0.5</v>
      </c>
      <c r="FB17" s="133">
        <v>0.5</v>
      </c>
      <c r="FC17" s="133">
        <v>2.0615439600000003</v>
      </c>
      <c r="FD17" s="133">
        <v>0</v>
      </c>
      <c r="FE17" s="133">
        <v>0.29883307000000003</v>
      </c>
      <c r="FF17" s="133">
        <v>0.31165265400000003</v>
      </c>
      <c r="FG17" s="133">
        <v>0.92200000000000004</v>
      </c>
      <c r="FH17" s="133">
        <v>1</v>
      </c>
      <c r="FI17" s="133">
        <v>0</v>
      </c>
      <c r="FJ17" s="133">
        <v>4.53</v>
      </c>
      <c r="FK17" s="469">
        <v>10.124029684</v>
      </c>
      <c r="FL17" s="446"/>
      <c r="FM17" s="446"/>
      <c r="FN17" s="470"/>
      <c r="FO17" s="470"/>
      <c r="FP17" s="470"/>
      <c r="FQ17" s="470"/>
      <c r="FR17" s="471"/>
      <c r="FS17" s="471"/>
      <c r="FT17" s="472"/>
      <c r="FU17" s="471"/>
      <c r="FV17" s="472"/>
      <c r="FW17" s="472"/>
      <c r="FX17" s="472"/>
      <c r="FY17" s="471"/>
      <c r="FZ17" s="472"/>
      <c r="GA17" s="471"/>
      <c r="GB17" s="472"/>
      <c r="GC17" s="472"/>
      <c r="GD17" s="472"/>
      <c r="GE17" s="449"/>
      <c r="GF17" s="449"/>
      <c r="GG17" s="449"/>
      <c r="GH17" s="449"/>
      <c r="GI17" s="449"/>
      <c r="GJ17" s="449"/>
      <c r="GW17" s="467"/>
    </row>
    <row r="18" spans="1:205" s="441" customFormat="1" ht="14.25" customHeight="1" x14ac:dyDescent="0.2">
      <c r="A18" s="468">
        <v>0.25</v>
      </c>
      <c r="B18" s="133">
        <v>-45.5</v>
      </c>
      <c r="C18" s="133">
        <v>-0.8</v>
      </c>
      <c r="D18" s="133"/>
      <c r="E18" s="133">
        <v>18.399999999999999</v>
      </c>
      <c r="F18" s="133">
        <v>9.1999999999999993</v>
      </c>
      <c r="G18" s="133">
        <v>4.0999999999999996</v>
      </c>
      <c r="H18" s="133">
        <v>0.9</v>
      </c>
      <c r="I18" s="133">
        <v>0</v>
      </c>
      <c r="J18" s="133">
        <v>-0.2</v>
      </c>
      <c r="K18" s="133">
        <v>0</v>
      </c>
      <c r="L18" s="133">
        <v>0</v>
      </c>
      <c r="M18" s="133">
        <v>0</v>
      </c>
      <c r="N18" s="133">
        <v>0</v>
      </c>
      <c r="O18" s="133">
        <v>9.1999999999999993</v>
      </c>
      <c r="P18" s="133">
        <v>7.9</v>
      </c>
      <c r="Q18" s="133">
        <v>-35.6</v>
      </c>
      <c r="R18" s="133">
        <v>-0.5</v>
      </c>
      <c r="S18" s="133">
        <v>1.1000000000000001</v>
      </c>
      <c r="T18" s="133">
        <v>-2</v>
      </c>
      <c r="U18" s="133">
        <v>11.2</v>
      </c>
      <c r="V18" s="133">
        <v>0.7</v>
      </c>
      <c r="W18" s="133">
        <v>-5.6</v>
      </c>
      <c r="X18" s="133">
        <v>2.8</v>
      </c>
      <c r="Y18" s="133">
        <v>0.10000000000000009</v>
      </c>
      <c r="Z18" s="133">
        <v>-0.7</v>
      </c>
      <c r="AA18" s="133">
        <v>0</v>
      </c>
      <c r="AB18" s="133">
        <v>0.5</v>
      </c>
      <c r="AC18" s="133">
        <v>0.79999999999999993</v>
      </c>
      <c r="AD18" s="133">
        <v>9.9999999999999978E-2</v>
      </c>
      <c r="AE18" s="133">
        <v>0</v>
      </c>
      <c r="AF18" s="133">
        <v>0</v>
      </c>
      <c r="AG18" s="133">
        <v>0</v>
      </c>
      <c r="AH18" s="133">
        <v>0</v>
      </c>
      <c r="AI18" s="133">
        <v>0</v>
      </c>
      <c r="AJ18" s="343">
        <v>0</v>
      </c>
      <c r="AK18" s="343">
        <v>-4.5</v>
      </c>
      <c r="AL18" s="343">
        <v>0</v>
      </c>
      <c r="AM18" s="133">
        <v>-6.3</v>
      </c>
      <c r="AN18" s="133">
        <v>-10.6</v>
      </c>
      <c r="AO18" s="133">
        <v>0</v>
      </c>
      <c r="AP18" s="133">
        <v>0</v>
      </c>
      <c r="AQ18" s="133">
        <v>0</v>
      </c>
      <c r="AR18" s="133">
        <v>-1.8</v>
      </c>
      <c r="AS18" s="133">
        <v>-5.5</v>
      </c>
      <c r="AT18" s="133">
        <v>2.2000000000000002</v>
      </c>
      <c r="AU18" s="133"/>
      <c r="AV18" s="133">
        <v>0</v>
      </c>
      <c r="AW18" s="343">
        <v>-1.9000000000000001</v>
      </c>
      <c r="AX18" s="133"/>
      <c r="AY18" s="133">
        <v>0</v>
      </c>
      <c r="AZ18" s="133">
        <v>0</v>
      </c>
      <c r="BA18" s="133">
        <v>0</v>
      </c>
      <c r="BB18" s="133">
        <v>0</v>
      </c>
      <c r="BC18" s="133">
        <v>0</v>
      </c>
      <c r="BD18" s="133">
        <v>0</v>
      </c>
      <c r="BE18" s="133">
        <v>-18.100000000000001</v>
      </c>
      <c r="BF18" s="133">
        <v>-19.7</v>
      </c>
      <c r="BG18" s="133">
        <v>1.9</v>
      </c>
      <c r="BH18" s="133">
        <v>70.7</v>
      </c>
      <c r="BI18" s="133">
        <v>14.5</v>
      </c>
      <c r="BJ18" s="133">
        <v>2.8</v>
      </c>
      <c r="BK18" s="133">
        <v>-0.1</v>
      </c>
      <c r="BL18" s="133">
        <v>0</v>
      </c>
      <c r="BM18" s="133">
        <v>0</v>
      </c>
      <c r="BN18" s="133">
        <v>0</v>
      </c>
      <c r="BO18" s="133">
        <v>0</v>
      </c>
      <c r="BP18" s="343">
        <v>-3.4000000000000004</v>
      </c>
      <c r="BQ18" s="343">
        <v>4.1999999999999993</v>
      </c>
      <c r="BR18" s="343">
        <v>15.9</v>
      </c>
      <c r="BS18" s="343">
        <v>0</v>
      </c>
      <c r="BT18" s="343">
        <v>0</v>
      </c>
      <c r="BU18" s="343">
        <v>0</v>
      </c>
      <c r="BV18" s="343">
        <v>0</v>
      </c>
      <c r="BW18" s="133">
        <v>4.3</v>
      </c>
      <c r="BX18" s="133"/>
      <c r="BY18" s="133">
        <v>-25.2</v>
      </c>
      <c r="BZ18" s="133">
        <v>-39</v>
      </c>
      <c r="CA18" s="133">
        <v>-9.8000000000000007</v>
      </c>
      <c r="CB18" s="133">
        <v>29.5</v>
      </c>
      <c r="CC18" s="133">
        <v>-20</v>
      </c>
      <c r="CD18" s="133">
        <v>-14.5</v>
      </c>
      <c r="CE18" s="133">
        <v>-3.6</v>
      </c>
      <c r="CF18" s="133">
        <v>0</v>
      </c>
      <c r="CG18" s="133">
        <v>17.600000000000001</v>
      </c>
      <c r="CH18" s="133">
        <v>-24.7</v>
      </c>
      <c r="CI18" s="133">
        <v>-51.5</v>
      </c>
      <c r="CJ18" s="133">
        <v>-13.1</v>
      </c>
      <c r="CK18" s="133">
        <v>-9.6</v>
      </c>
      <c r="CL18" s="133">
        <v>0</v>
      </c>
      <c r="CM18" s="133">
        <v>0</v>
      </c>
      <c r="CN18" s="133">
        <v>0</v>
      </c>
      <c r="CO18" s="133">
        <v>0</v>
      </c>
      <c r="CP18" s="133">
        <v>0</v>
      </c>
      <c r="CQ18" s="133">
        <v>0</v>
      </c>
      <c r="CR18" s="133">
        <v>0</v>
      </c>
      <c r="CS18" s="133">
        <v>-7.6</v>
      </c>
      <c r="CT18" s="133">
        <v>0</v>
      </c>
      <c r="CU18" s="133">
        <v>0.19999999999999998</v>
      </c>
      <c r="CV18" s="133">
        <v>0.3</v>
      </c>
      <c r="CW18" s="133">
        <v>-1</v>
      </c>
      <c r="CX18" s="133">
        <v>-5.5</v>
      </c>
      <c r="CY18" s="133">
        <v>0</v>
      </c>
      <c r="CZ18" s="133">
        <v>0</v>
      </c>
      <c r="DA18" s="133">
        <v>1.3</v>
      </c>
      <c r="DB18" s="133">
        <v>0</v>
      </c>
      <c r="DC18" s="133">
        <v>3.1</v>
      </c>
      <c r="DD18" s="133">
        <v>0.9</v>
      </c>
      <c r="DE18" s="133">
        <v>1.2</v>
      </c>
      <c r="DF18" s="133">
        <v>0.6</v>
      </c>
      <c r="DG18" s="133">
        <v>0.4</v>
      </c>
      <c r="DH18" s="133">
        <v>0.6</v>
      </c>
      <c r="DI18" s="133">
        <v>0.2</v>
      </c>
      <c r="DJ18" s="133">
        <v>-3.1999999999999997</v>
      </c>
      <c r="DK18" s="133">
        <v>-0.9</v>
      </c>
      <c r="DL18" s="133">
        <v>-1.4</v>
      </c>
      <c r="DM18" s="133">
        <v>0.4</v>
      </c>
      <c r="DN18" s="133">
        <v>0.60000000000000009</v>
      </c>
      <c r="DO18" s="133">
        <v>-0.1</v>
      </c>
      <c r="DP18" s="133">
        <v>0.1</v>
      </c>
      <c r="DQ18" s="133">
        <v>-0.2</v>
      </c>
      <c r="DR18" s="133">
        <v>0.1</v>
      </c>
      <c r="DS18" s="133">
        <v>0.7</v>
      </c>
      <c r="DT18" s="133">
        <v>0.1</v>
      </c>
      <c r="DU18" s="133">
        <v>0.1</v>
      </c>
      <c r="DV18" s="133">
        <v>0.1</v>
      </c>
      <c r="DW18" s="133">
        <v>0.6</v>
      </c>
      <c r="DX18" s="133">
        <v>0.7</v>
      </c>
      <c r="DY18" s="133">
        <v>-0.10000000000000003</v>
      </c>
      <c r="DZ18" s="133">
        <v>2.7</v>
      </c>
      <c r="EA18" s="133">
        <v>0</v>
      </c>
      <c r="EB18" s="133">
        <v>2</v>
      </c>
      <c r="EC18" s="133">
        <v>0</v>
      </c>
      <c r="ED18" s="133">
        <v>0</v>
      </c>
      <c r="EE18" s="133">
        <v>4</v>
      </c>
      <c r="EF18" s="133">
        <v>2.8</v>
      </c>
      <c r="EG18" s="133">
        <v>0.30000000000000004</v>
      </c>
      <c r="EH18" s="133">
        <v>2.1</v>
      </c>
      <c r="EI18" s="133">
        <v>0</v>
      </c>
      <c r="EJ18" s="133">
        <v>0.7</v>
      </c>
      <c r="EK18" s="133">
        <v>0.1</v>
      </c>
      <c r="EL18" s="133">
        <v>0</v>
      </c>
      <c r="EM18" s="133">
        <v>0</v>
      </c>
      <c r="EN18" s="133">
        <v>0</v>
      </c>
      <c r="EO18" s="133">
        <v>-0.7</v>
      </c>
      <c r="EP18" s="133">
        <v>0</v>
      </c>
      <c r="EQ18" s="133">
        <v>-0.1</v>
      </c>
      <c r="ER18" s="133">
        <v>0</v>
      </c>
      <c r="ES18" s="133">
        <v>5.8</v>
      </c>
      <c r="ET18" s="133">
        <v>10.199999999999999</v>
      </c>
      <c r="EU18" s="133">
        <v>0.2</v>
      </c>
      <c r="EV18" s="133">
        <v>0</v>
      </c>
      <c r="EW18" s="133">
        <v>0.9</v>
      </c>
      <c r="EX18" s="133">
        <v>3.7</v>
      </c>
      <c r="EY18" s="133">
        <v>-116.2</v>
      </c>
      <c r="FA18" s="133">
        <v>0.3</v>
      </c>
      <c r="FB18" s="133">
        <v>0.9</v>
      </c>
      <c r="FC18" s="133">
        <v>2.0552604800000003</v>
      </c>
      <c r="FD18" s="133">
        <v>0</v>
      </c>
      <c r="FE18" s="133">
        <v>0.305873322</v>
      </c>
      <c r="FF18" s="133">
        <v>0.31322841800000001</v>
      </c>
      <c r="FG18" s="133">
        <v>1.04</v>
      </c>
      <c r="FH18" s="133">
        <v>1</v>
      </c>
      <c r="FI18" s="133">
        <v>0</v>
      </c>
      <c r="FJ18" s="133">
        <v>4.53</v>
      </c>
      <c r="FK18" s="469">
        <v>10.444362220000002</v>
      </c>
      <c r="FL18" s="446"/>
      <c r="FM18" s="446"/>
      <c r="FN18" s="470"/>
      <c r="FO18" s="470"/>
      <c r="FP18" s="470"/>
      <c r="FQ18" s="470"/>
      <c r="FR18" s="471"/>
      <c r="FS18" s="471"/>
      <c r="FT18" s="472"/>
      <c r="FU18" s="471"/>
      <c r="FV18" s="472"/>
      <c r="FW18" s="472"/>
      <c r="FX18" s="472"/>
      <c r="FY18" s="471"/>
      <c r="FZ18" s="472"/>
      <c r="GA18" s="471"/>
      <c r="GB18" s="472"/>
      <c r="GC18" s="472"/>
      <c r="GD18" s="472"/>
      <c r="GE18" s="449"/>
      <c r="GF18" s="449"/>
      <c r="GG18" s="449"/>
      <c r="GH18" s="449"/>
      <c r="GI18" s="449"/>
      <c r="GJ18" s="449"/>
      <c r="GW18" s="467"/>
    </row>
    <row r="19" spans="1:205" s="441" customFormat="1" ht="14.25" customHeight="1" x14ac:dyDescent="0.2">
      <c r="A19" s="468">
        <v>0.27083333333333331</v>
      </c>
      <c r="B19" s="133">
        <v>-33.5</v>
      </c>
      <c r="C19" s="133">
        <v>1</v>
      </c>
      <c r="D19" s="133"/>
      <c r="E19" s="133">
        <v>18.5</v>
      </c>
      <c r="F19" s="133">
        <v>9.3000000000000007</v>
      </c>
      <c r="G19" s="133">
        <v>3.5</v>
      </c>
      <c r="H19" s="133">
        <v>1</v>
      </c>
      <c r="I19" s="133">
        <v>0</v>
      </c>
      <c r="J19" s="133">
        <v>-0.2</v>
      </c>
      <c r="K19" s="133">
        <v>0</v>
      </c>
      <c r="L19" s="133">
        <v>0</v>
      </c>
      <c r="M19" s="133">
        <v>0</v>
      </c>
      <c r="N19" s="133">
        <v>0</v>
      </c>
      <c r="O19" s="133">
        <v>14.5</v>
      </c>
      <c r="P19" s="133">
        <v>12.8</v>
      </c>
      <c r="Q19" s="133">
        <v>-28.4</v>
      </c>
      <c r="R19" s="133">
        <v>-0.8</v>
      </c>
      <c r="S19" s="133">
        <v>1.1000000000000001</v>
      </c>
      <c r="T19" s="133">
        <v>-1.6</v>
      </c>
      <c r="U19" s="133">
        <v>13.2</v>
      </c>
      <c r="V19" s="133">
        <v>0.4</v>
      </c>
      <c r="W19" s="133">
        <v>-4.5999999999999996</v>
      </c>
      <c r="X19" s="133">
        <v>3.0999999999999996</v>
      </c>
      <c r="Y19" s="133">
        <v>0.6</v>
      </c>
      <c r="Z19" s="133">
        <v>-0.7</v>
      </c>
      <c r="AA19" s="133">
        <v>0</v>
      </c>
      <c r="AB19" s="133">
        <v>0.9</v>
      </c>
      <c r="AC19" s="133">
        <v>0.9</v>
      </c>
      <c r="AD19" s="133">
        <v>9.9999999999999978E-2</v>
      </c>
      <c r="AE19" s="133">
        <v>0</v>
      </c>
      <c r="AF19" s="133">
        <v>0</v>
      </c>
      <c r="AG19" s="133">
        <v>0</v>
      </c>
      <c r="AH19" s="133">
        <v>0</v>
      </c>
      <c r="AI19" s="133">
        <v>0</v>
      </c>
      <c r="AJ19" s="343">
        <v>0</v>
      </c>
      <c r="AK19" s="343">
        <v>-5.5</v>
      </c>
      <c r="AL19" s="343">
        <v>0</v>
      </c>
      <c r="AM19" s="133">
        <v>-0.79999999999999982</v>
      </c>
      <c r="AN19" s="133">
        <v>-9</v>
      </c>
      <c r="AO19" s="133">
        <v>0</v>
      </c>
      <c r="AP19" s="133">
        <v>0</v>
      </c>
      <c r="AQ19" s="133">
        <v>0</v>
      </c>
      <c r="AR19" s="133">
        <v>0</v>
      </c>
      <c r="AS19" s="133">
        <v>-2.5</v>
      </c>
      <c r="AT19" s="133">
        <v>2.7</v>
      </c>
      <c r="AU19" s="133"/>
      <c r="AV19" s="133">
        <v>0</v>
      </c>
      <c r="AW19" s="343">
        <v>-0.39999999999999997</v>
      </c>
      <c r="AX19" s="133"/>
      <c r="AY19" s="133">
        <v>0</v>
      </c>
      <c r="AZ19" s="133">
        <v>0</v>
      </c>
      <c r="BA19" s="133">
        <v>0</v>
      </c>
      <c r="BB19" s="133">
        <v>0</v>
      </c>
      <c r="BC19" s="133">
        <v>0</v>
      </c>
      <c r="BD19" s="133">
        <v>0</v>
      </c>
      <c r="BE19" s="133">
        <v>-14.5</v>
      </c>
      <c r="BF19" s="133">
        <v>-16</v>
      </c>
      <c r="BG19" s="133">
        <v>7</v>
      </c>
      <c r="BH19" s="133">
        <v>75.5</v>
      </c>
      <c r="BI19" s="133">
        <v>16.399999999999999</v>
      </c>
      <c r="BJ19" s="133">
        <v>3.9</v>
      </c>
      <c r="BK19" s="133">
        <v>1</v>
      </c>
      <c r="BL19" s="133">
        <v>0</v>
      </c>
      <c r="BM19" s="133">
        <v>0</v>
      </c>
      <c r="BN19" s="133">
        <v>0</v>
      </c>
      <c r="BO19" s="133">
        <v>0</v>
      </c>
      <c r="BP19" s="343">
        <v>-3.4000000000000004</v>
      </c>
      <c r="BQ19" s="343">
        <v>4.1999999999999993</v>
      </c>
      <c r="BR19" s="343">
        <v>18.3</v>
      </c>
      <c r="BS19" s="343">
        <v>0</v>
      </c>
      <c r="BT19" s="343">
        <v>0</v>
      </c>
      <c r="BU19" s="343">
        <v>0</v>
      </c>
      <c r="BV19" s="343">
        <v>0</v>
      </c>
      <c r="BW19" s="133">
        <v>6</v>
      </c>
      <c r="BX19" s="133"/>
      <c r="BY19" s="133">
        <v>-20.6</v>
      </c>
      <c r="BZ19" s="133">
        <v>-35.799999999999997</v>
      </c>
      <c r="CA19" s="133">
        <v>-7.6</v>
      </c>
      <c r="CB19" s="133">
        <v>33.299999999999997</v>
      </c>
      <c r="CC19" s="133">
        <v>-16.3</v>
      </c>
      <c r="CD19" s="133">
        <v>-12.3</v>
      </c>
      <c r="CE19" s="133">
        <v>-3.3</v>
      </c>
      <c r="CF19" s="133">
        <v>0</v>
      </c>
      <c r="CG19" s="133">
        <v>20.7</v>
      </c>
      <c r="CH19" s="133">
        <v>-21.6</v>
      </c>
      <c r="CI19" s="133">
        <v>-48.3</v>
      </c>
      <c r="CJ19" s="133">
        <v>-13.1</v>
      </c>
      <c r="CK19" s="133">
        <v>-7.5</v>
      </c>
      <c r="CL19" s="133">
        <v>0</v>
      </c>
      <c r="CM19" s="133">
        <v>0</v>
      </c>
      <c r="CN19" s="133">
        <v>0</v>
      </c>
      <c r="CO19" s="133">
        <v>0</v>
      </c>
      <c r="CP19" s="133">
        <v>0</v>
      </c>
      <c r="CQ19" s="133">
        <v>0</v>
      </c>
      <c r="CR19" s="133">
        <v>0</v>
      </c>
      <c r="CS19" s="133">
        <v>-4.4000000000000004</v>
      </c>
      <c r="CT19" s="133">
        <v>0</v>
      </c>
      <c r="CU19" s="133">
        <v>0.2</v>
      </c>
      <c r="CV19" s="133">
        <v>0.6</v>
      </c>
      <c r="CW19" s="133">
        <v>-1</v>
      </c>
      <c r="CX19" s="133">
        <v>-37.1</v>
      </c>
      <c r="CY19" s="133">
        <v>0</v>
      </c>
      <c r="CZ19" s="133">
        <v>0</v>
      </c>
      <c r="DA19" s="133">
        <v>1.3</v>
      </c>
      <c r="DB19" s="133">
        <v>0</v>
      </c>
      <c r="DC19" s="133">
        <v>3.6</v>
      </c>
      <c r="DD19" s="133">
        <v>0.3</v>
      </c>
      <c r="DE19" s="133">
        <v>1.2</v>
      </c>
      <c r="DF19" s="133">
        <v>0.6</v>
      </c>
      <c r="DG19" s="133">
        <v>0.4</v>
      </c>
      <c r="DH19" s="133">
        <v>0.6</v>
      </c>
      <c r="DI19" s="133">
        <v>0.2</v>
      </c>
      <c r="DJ19" s="133">
        <v>-3.1</v>
      </c>
      <c r="DK19" s="133">
        <v>-0.9</v>
      </c>
      <c r="DL19" s="133">
        <v>-1.4</v>
      </c>
      <c r="DM19" s="133">
        <v>0.4</v>
      </c>
      <c r="DN19" s="133">
        <v>0.60000000000000009</v>
      </c>
      <c r="DO19" s="133">
        <v>-0.1</v>
      </c>
      <c r="DP19" s="133">
        <v>0</v>
      </c>
      <c r="DQ19" s="133">
        <v>-0.2</v>
      </c>
      <c r="DR19" s="133">
        <v>0.1</v>
      </c>
      <c r="DS19" s="133">
        <v>0.8</v>
      </c>
      <c r="DT19" s="133">
        <v>0.1</v>
      </c>
      <c r="DU19" s="133">
        <v>0.1</v>
      </c>
      <c r="DV19" s="133">
        <v>0.1</v>
      </c>
      <c r="DW19" s="133">
        <v>0.6</v>
      </c>
      <c r="DX19" s="133">
        <v>0.6</v>
      </c>
      <c r="DY19" s="133">
        <v>-0.9</v>
      </c>
      <c r="DZ19" s="133">
        <v>2.7</v>
      </c>
      <c r="EA19" s="133">
        <v>0</v>
      </c>
      <c r="EB19" s="133">
        <v>2</v>
      </c>
      <c r="EC19" s="133">
        <v>-0.2</v>
      </c>
      <c r="ED19" s="133">
        <v>0</v>
      </c>
      <c r="EE19" s="133">
        <v>3.77</v>
      </c>
      <c r="EF19" s="133">
        <v>2.4</v>
      </c>
      <c r="EG19" s="133">
        <v>0.30000000000000004</v>
      </c>
      <c r="EH19" s="133">
        <v>2.1</v>
      </c>
      <c r="EI19" s="133">
        <v>-0.1</v>
      </c>
      <c r="EJ19" s="133">
        <v>0.7</v>
      </c>
      <c r="EK19" s="133">
        <v>0</v>
      </c>
      <c r="EL19" s="133">
        <v>0</v>
      </c>
      <c r="EM19" s="133">
        <v>0</v>
      </c>
      <c r="EN19" s="133">
        <v>0</v>
      </c>
      <c r="EO19" s="133">
        <v>-1.6</v>
      </c>
      <c r="EP19" s="133">
        <v>0</v>
      </c>
      <c r="EQ19" s="133">
        <v>-0.2</v>
      </c>
      <c r="ER19" s="133">
        <v>0</v>
      </c>
      <c r="ES19" s="133">
        <v>5.8</v>
      </c>
      <c r="ET19" s="133">
        <v>14.7</v>
      </c>
      <c r="EU19" s="133">
        <v>0</v>
      </c>
      <c r="EV19" s="133">
        <v>0</v>
      </c>
      <c r="EW19" s="133">
        <v>1</v>
      </c>
      <c r="EX19" s="133">
        <v>3.7</v>
      </c>
      <c r="EY19" s="133">
        <v>-38.030000000000058</v>
      </c>
      <c r="FA19" s="133">
        <v>0.4</v>
      </c>
      <c r="FB19" s="133">
        <v>1</v>
      </c>
      <c r="FC19" s="133">
        <v>2.0740111199999998</v>
      </c>
      <c r="FD19" s="133">
        <v>0</v>
      </c>
      <c r="FE19" s="133">
        <v>0.31337857199999997</v>
      </c>
      <c r="FF19" s="133">
        <v>0.307374386</v>
      </c>
      <c r="FG19" s="133">
        <v>1.05</v>
      </c>
      <c r="FH19" s="133">
        <v>1</v>
      </c>
      <c r="FI19" s="133">
        <v>0</v>
      </c>
      <c r="FJ19" s="133">
        <v>4.6500000000000004</v>
      </c>
      <c r="FK19" s="469">
        <v>10.794764078</v>
      </c>
      <c r="FL19" s="446"/>
      <c r="FM19" s="446"/>
      <c r="FN19" s="470"/>
      <c r="FO19" s="470"/>
      <c r="FP19" s="470"/>
      <c r="FQ19" s="470"/>
      <c r="FR19" s="471"/>
      <c r="FS19" s="471"/>
      <c r="FT19" s="472"/>
      <c r="FU19" s="471"/>
      <c r="FV19" s="472"/>
      <c r="FW19" s="472"/>
      <c r="FX19" s="472"/>
      <c r="FY19" s="471"/>
      <c r="FZ19" s="472"/>
      <c r="GA19" s="471"/>
      <c r="GB19" s="472"/>
      <c r="GC19" s="472"/>
      <c r="GD19" s="472"/>
      <c r="GE19" s="449"/>
      <c r="GF19" s="449"/>
      <c r="GG19" s="449"/>
      <c r="GH19" s="449"/>
      <c r="GI19" s="449"/>
      <c r="GJ19" s="449"/>
      <c r="GW19" s="467"/>
    </row>
    <row r="20" spans="1:205" s="441" customFormat="1" ht="14.25" customHeight="1" x14ac:dyDescent="0.2">
      <c r="A20" s="468">
        <v>0.29166666666666669</v>
      </c>
      <c r="B20" s="133">
        <v>-17.5</v>
      </c>
      <c r="C20" s="133">
        <v>3.9000000000000004</v>
      </c>
      <c r="D20" s="133"/>
      <c r="E20" s="133">
        <v>17.8</v>
      </c>
      <c r="F20" s="133">
        <v>9.5</v>
      </c>
      <c r="G20" s="133">
        <v>3.8</v>
      </c>
      <c r="H20" s="133">
        <v>0.7</v>
      </c>
      <c r="I20" s="133">
        <v>-0.2</v>
      </c>
      <c r="J20" s="133">
        <v>-0.2</v>
      </c>
      <c r="K20" s="133">
        <v>0</v>
      </c>
      <c r="L20" s="133">
        <v>0</v>
      </c>
      <c r="M20" s="133">
        <v>0</v>
      </c>
      <c r="N20" s="133">
        <v>0</v>
      </c>
      <c r="O20" s="133">
        <v>18.899999999999999</v>
      </c>
      <c r="P20" s="133">
        <v>17.5</v>
      </c>
      <c r="Q20" s="133">
        <v>-21.9</v>
      </c>
      <c r="R20" s="133">
        <v>-0.5</v>
      </c>
      <c r="S20" s="133">
        <v>1.1000000000000001</v>
      </c>
      <c r="T20" s="133">
        <v>-1</v>
      </c>
      <c r="U20" s="133">
        <v>14.5</v>
      </c>
      <c r="V20" s="133">
        <v>0.7</v>
      </c>
      <c r="W20" s="133">
        <v>-2.9</v>
      </c>
      <c r="X20" s="133">
        <v>4.5999999999999996</v>
      </c>
      <c r="Y20" s="133">
        <v>2.5000000000000004</v>
      </c>
      <c r="Z20" s="133">
        <v>-0.4</v>
      </c>
      <c r="AA20" s="133">
        <v>0</v>
      </c>
      <c r="AB20" s="133">
        <v>2</v>
      </c>
      <c r="AC20" s="133">
        <v>0.79999999999999993</v>
      </c>
      <c r="AD20" s="133">
        <v>0.19999999999999996</v>
      </c>
      <c r="AE20" s="133">
        <v>0</v>
      </c>
      <c r="AF20" s="133">
        <v>0</v>
      </c>
      <c r="AG20" s="133">
        <v>0</v>
      </c>
      <c r="AH20" s="133">
        <v>0</v>
      </c>
      <c r="AI20" s="133">
        <v>0</v>
      </c>
      <c r="AJ20" s="343">
        <v>0</v>
      </c>
      <c r="AK20" s="343">
        <v>5.5</v>
      </c>
      <c r="AL20" s="343">
        <v>0</v>
      </c>
      <c r="AM20" s="133">
        <v>6.1</v>
      </c>
      <c r="AN20" s="133">
        <v>-7.1</v>
      </c>
      <c r="AO20" s="133">
        <v>0</v>
      </c>
      <c r="AP20" s="133">
        <v>0</v>
      </c>
      <c r="AQ20" s="133">
        <v>0</v>
      </c>
      <c r="AR20" s="133">
        <v>0</v>
      </c>
      <c r="AS20" s="133">
        <v>0.19999999999999996</v>
      </c>
      <c r="AT20" s="133">
        <v>2.2000000000000002</v>
      </c>
      <c r="AU20" s="133"/>
      <c r="AV20" s="133">
        <v>0</v>
      </c>
      <c r="AW20" s="343">
        <v>6.2</v>
      </c>
      <c r="AX20" s="133"/>
      <c r="AY20" s="133">
        <v>0</v>
      </c>
      <c r="AZ20" s="133">
        <v>0</v>
      </c>
      <c r="BA20" s="133">
        <v>0</v>
      </c>
      <c r="BB20" s="133">
        <v>0</v>
      </c>
      <c r="BC20" s="133">
        <v>0</v>
      </c>
      <c r="BD20" s="133">
        <v>0</v>
      </c>
      <c r="BE20" s="133">
        <v>-11.8</v>
      </c>
      <c r="BF20" s="133">
        <v>-13.3</v>
      </c>
      <c r="BG20" s="133">
        <v>12</v>
      </c>
      <c r="BH20" s="133">
        <v>79.900000000000006</v>
      </c>
      <c r="BI20" s="133">
        <v>17.899999999999999</v>
      </c>
      <c r="BJ20" s="133">
        <v>4.8</v>
      </c>
      <c r="BK20" s="133">
        <v>0</v>
      </c>
      <c r="BL20" s="133">
        <v>0</v>
      </c>
      <c r="BM20" s="133">
        <v>0</v>
      </c>
      <c r="BN20" s="133">
        <v>0</v>
      </c>
      <c r="BO20" s="133">
        <v>0</v>
      </c>
      <c r="BP20" s="343">
        <v>-3.4000000000000004</v>
      </c>
      <c r="BQ20" s="343">
        <v>4.5</v>
      </c>
      <c r="BR20" s="343">
        <v>19.600000000000001</v>
      </c>
      <c r="BS20" s="343">
        <v>0</v>
      </c>
      <c r="BT20" s="343">
        <v>0</v>
      </c>
      <c r="BU20" s="343">
        <v>0</v>
      </c>
      <c r="BV20" s="343">
        <v>0</v>
      </c>
      <c r="BW20" s="133">
        <v>7.8</v>
      </c>
      <c r="BX20" s="133"/>
      <c r="BY20" s="133">
        <v>-16.899999999999999</v>
      </c>
      <c r="BZ20" s="133">
        <v>-28.6</v>
      </c>
      <c r="CA20" s="133">
        <v>-0.2</v>
      </c>
      <c r="CB20" s="133">
        <v>37.6</v>
      </c>
      <c r="CC20" s="133">
        <v>-12.4</v>
      </c>
      <c r="CD20" s="133">
        <v>-9.1</v>
      </c>
      <c r="CE20" s="133">
        <v>3.6</v>
      </c>
      <c r="CF20" s="133">
        <v>0</v>
      </c>
      <c r="CG20" s="133">
        <v>23.5</v>
      </c>
      <c r="CH20" s="133">
        <v>-18.899999999999999</v>
      </c>
      <c r="CI20" s="133">
        <v>-46</v>
      </c>
      <c r="CJ20" s="133">
        <v>-9.6999999999999993</v>
      </c>
      <c r="CK20" s="133">
        <v>-6.3</v>
      </c>
      <c r="CL20" s="133">
        <v>0</v>
      </c>
      <c r="CM20" s="133">
        <v>0</v>
      </c>
      <c r="CN20" s="133">
        <v>0</v>
      </c>
      <c r="CO20" s="133">
        <v>0</v>
      </c>
      <c r="CP20" s="133">
        <v>0</v>
      </c>
      <c r="CQ20" s="133">
        <v>0</v>
      </c>
      <c r="CR20" s="133">
        <v>0</v>
      </c>
      <c r="CS20" s="133">
        <v>2.1</v>
      </c>
      <c r="CT20" s="133">
        <v>0</v>
      </c>
      <c r="CU20" s="133">
        <v>-0.1</v>
      </c>
      <c r="CV20" s="133">
        <v>1</v>
      </c>
      <c r="CW20" s="133">
        <v>-0.6</v>
      </c>
      <c r="CX20" s="133">
        <v>-25.4</v>
      </c>
      <c r="CY20" s="133">
        <v>0</v>
      </c>
      <c r="CZ20" s="133">
        <v>0</v>
      </c>
      <c r="DA20" s="133">
        <v>1.3</v>
      </c>
      <c r="DB20" s="133">
        <v>0</v>
      </c>
      <c r="DC20" s="133">
        <v>3.8</v>
      </c>
      <c r="DD20" s="133">
        <v>0.3</v>
      </c>
      <c r="DE20" s="133">
        <v>1.2</v>
      </c>
      <c r="DF20" s="133">
        <v>0.6</v>
      </c>
      <c r="DG20" s="133">
        <v>0.4</v>
      </c>
      <c r="DH20" s="133">
        <v>0.6</v>
      </c>
      <c r="DI20" s="133">
        <v>0.2</v>
      </c>
      <c r="DJ20" s="133">
        <v>-3.1</v>
      </c>
      <c r="DK20" s="133">
        <v>-0.9</v>
      </c>
      <c r="DL20" s="133">
        <v>0.3</v>
      </c>
      <c r="DM20" s="133">
        <v>0.4</v>
      </c>
      <c r="DN20" s="133">
        <v>0.8</v>
      </c>
      <c r="DO20" s="133">
        <v>0.2</v>
      </c>
      <c r="DP20" s="133">
        <v>0</v>
      </c>
      <c r="DQ20" s="133">
        <v>-0.2</v>
      </c>
      <c r="DR20" s="133">
        <v>0.1</v>
      </c>
      <c r="DS20" s="133">
        <v>0.8</v>
      </c>
      <c r="DT20" s="133">
        <v>0.1</v>
      </c>
      <c r="DU20" s="133">
        <v>0.1</v>
      </c>
      <c r="DV20" s="133">
        <v>0.1</v>
      </c>
      <c r="DW20" s="133">
        <v>0.7</v>
      </c>
      <c r="DX20" s="133">
        <v>0.7</v>
      </c>
      <c r="DY20" s="133">
        <v>0.7</v>
      </c>
      <c r="DZ20" s="133">
        <v>2.7</v>
      </c>
      <c r="EA20" s="133">
        <v>0</v>
      </c>
      <c r="EB20" s="133">
        <v>1.9</v>
      </c>
      <c r="EC20" s="133">
        <v>0.6</v>
      </c>
      <c r="ED20" s="133">
        <v>0</v>
      </c>
      <c r="EE20" s="133">
        <v>3.06</v>
      </c>
      <c r="EF20" s="133">
        <v>2.2999999999999998</v>
      </c>
      <c r="EG20" s="133">
        <v>0.5</v>
      </c>
      <c r="EH20" s="133">
        <v>1.9000000000000001</v>
      </c>
      <c r="EI20" s="133">
        <v>0</v>
      </c>
      <c r="EJ20" s="133">
        <v>0.7</v>
      </c>
      <c r="EK20" s="133">
        <v>0.1</v>
      </c>
      <c r="EL20" s="133">
        <v>0.1</v>
      </c>
      <c r="EM20" s="133">
        <v>0</v>
      </c>
      <c r="EN20" s="133">
        <v>0</v>
      </c>
      <c r="EO20" s="133">
        <v>-0.7</v>
      </c>
      <c r="EP20" s="133">
        <v>-0.2</v>
      </c>
      <c r="EQ20" s="133">
        <v>-0.1</v>
      </c>
      <c r="ER20" s="133">
        <v>0</v>
      </c>
      <c r="ES20" s="133">
        <v>7.3</v>
      </c>
      <c r="ET20" s="133">
        <v>13.8</v>
      </c>
      <c r="EU20" s="133">
        <v>0</v>
      </c>
      <c r="EV20" s="133">
        <v>0</v>
      </c>
      <c r="EW20" s="133">
        <v>0.3</v>
      </c>
      <c r="EX20" s="133">
        <v>3.7</v>
      </c>
      <c r="EY20" s="133">
        <v>125.75999999999999</v>
      </c>
      <c r="FA20" s="133">
        <v>0.9</v>
      </c>
      <c r="FB20" s="133">
        <v>1</v>
      </c>
      <c r="FC20" s="133">
        <v>2.0852928000000004</v>
      </c>
      <c r="FD20" s="133">
        <v>0</v>
      </c>
      <c r="FE20" s="133">
        <v>0.341166778</v>
      </c>
      <c r="FF20" s="133">
        <v>0.31370749400000003</v>
      </c>
      <c r="FG20" s="133">
        <v>1.018</v>
      </c>
      <c r="FH20" s="133">
        <v>1</v>
      </c>
      <c r="FI20" s="133">
        <v>0</v>
      </c>
      <c r="FJ20" s="133">
        <v>4.68</v>
      </c>
      <c r="FK20" s="469">
        <v>11.338167072000001</v>
      </c>
      <c r="FL20" s="446"/>
      <c r="FM20" s="446"/>
      <c r="FN20" s="470"/>
      <c r="FO20" s="470"/>
      <c r="FP20" s="470"/>
      <c r="FQ20" s="470"/>
      <c r="FR20" s="471"/>
      <c r="FS20" s="471"/>
      <c r="FT20" s="472"/>
      <c r="FU20" s="471"/>
      <c r="FV20" s="472"/>
      <c r="FW20" s="472"/>
      <c r="FX20" s="472"/>
      <c r="FY20" s="471"/>
      <c r="FZ20" s="472"/>
      <c r="GA20" s="471"/>
      <c r="GB20" s="472"/>
      <c r="GC20" s="472"/>
      <c r="GD20" s="472"/>
      <c r="GE20" s="449"/>
      <c r="GF20" s="449"/>
      <c r="GG20" s="449"/>
      <c r="GH20" s="449"/>
      <c r="GI20" s="449"/>
      <c r="GJ20" s="449"/>
      <c r="GW20" s="467"/>
    </row>
    <row r="21" spans="1:205" s="441" customFormat="1" ht="14.25" customHeight="1" x14ac:dyDescent="0.2">
      <c r="A21" s="468">
        <v>0.3125</v>
      </c>
      <c r="B21" s="133">
        <v>-19.600000000000001</v>
      </c>
      <c r="C21" s="133">
        <v>4.8</v>
      </c>
      <c r="D21" s="133"/>
      <c r="E21" s="133">
        <v>18.2</v>
      </c>
      <c r="F21" s="133">
        <v>19.299999999999997</v>
      </c>
      <c r="G21" s="133">
        <v>4.8000000000000007</v>
      </c>
      <c r="H21" s="133">
        <v>0.6</v>
      </c>
      <c r="I21" s="133">
        <v>-0.1</v>
      </c>
      <c r="J21" s="133">
        <v>-0.2</v>
      </c>
      <c r="K21" s="133">
        <v>0</v>
      </c>
      <c r="L21" s="133">
        <v>0</v>
      </c>
      <c r="M21" s="133">
        <v>0</v>
      </c>
      <c r="N21" s="133">
        <v>0</v>
      </c>
      <c r="O21" s="133">
        <v>23.8</v>
      </c>
      <c r="P21" s="133">
        <v>22.4</v>
      </c>
      <c r="Q21" s="133">
        <v>-14.6</v>
      </c>
      <c r="R21" s="133">
        <v>1.4</v>
      </c>
      <c r="S21" s="133">
        <v>0.7</v>
      </c>
      <c r="T21" s="133">
        <v>0.2</v>
      </c>
      <c r="U21" s="133">
        <v>13.8</v>
      </c>
      <c r="V21" s="133">
        <v>0.5</v>
      </c>
      <c r="W21" s="133">
        <v>-5.6</v>
      </c>
      <c r="X21" s="133">
        <v>6</v>
      </c>
      <c r="Y21" s="133">
        <v>1.3</v>
      </c>
      <c r="Z21" s="133">
        <v>-0.3</v>
      </c>
      <c r="AA21" s="133">
        <v>0</v>
      </c>
      <c r="AB21" s="133">
        <v>1.7000000000000002</v>
      </c>
      <c r="AC21" s="133">
        <v>0.79999999999999993</v>
      </c>
      <c r="AD21" s="133">
        <v>0.19999999999999996</v>
      </c>
      <c r="AE21" s="133">
        <v>0</v>
      </c>
      <c r="AF21" s="133">
        <v>0</v>
      </c>
      <c r="AG21" s="133">
        <v>0</v>
      </c>
      <c r="AH21" s="133">
        <v>0</v>
      </c>
      <c r="AI21" s="133">
        <v>0</v>
      </c>
      <c r="AJ21" s="343">
        <v>0</v>
      </c>
      <c r="AK21" s="343">
        <v>-2</v>
      </c>
      <c r="AL21" s="343">
        <v>0</v>
      </c>
      <c r="AM21" s="133">
        <v>0.59999999999999987</v>
      </c>
      <c r="AN21" s="133">
        <v>-7.3</v>
      </c>
      <c r="AO21" s="133">
        <v>0</v>
      </c>
      <c r="AP21" s="133">
        <v>0</v>
      </c>
      <c r="AQ21" s="133">
        <v>0</v>
      </c>
      <c r="AR21" s="133">
        <v>0</v>
      </c>
      <c r="AS21" s="133">
        <v>-1.1000000000000001</v>
      </c>
      <c r="AT21" s="133">
        <v>1.2999999999999998</v>
      </c>
      <c r="AU21" s="133"/>
      <c r="AV21" s="133">
        <v>0</v>
      </c>
      <c r="AW21" s="343">
        <v>6.7</v>
      </c>
      <c r="AX21" s="133"/>
      <c r="AY21" s="133">
        <v>0</v>
      </c>
      <c r="AZ21" s="133">
        <v>0</v>
      </c>
      <c r="BA21" s="133">
        <v>0</v>
      </c>
      <c r="BB21" s="133">
        <v>0</v>
      </c>
      <c r="BC21" s="133">
        <v>0</v>
      </c>
      <c r="BD21" s="133">
        <v>0</v>
      </c>
      <c r="BE21" s="133">
        <v>-10.1</v>
      </c>
      <c r="BF21" s="133">
        <v>-11.6</v>
      </c>
      <c r="BG21" s="133">
        <v>12.5</v>
      </c>
      <c r="BH21" s="133">
        <v>81.599999999999994</v>
      </c>
      <c r="BI21" s="133">
        <v>18.5</v>
      </c>
      <c r="BJ21" s="133">
        <v>4.9000000000000004</v>
      </c>
      <c r="BK21" s="133">
        <v>1.5</v>
      </c>
      <c r="BL21" s="133">
        <v>0</v>
      </c>
      <c r="BM21" s="133">
        <v>0</v>
      </c>
      <c r="BN21" s="133">
        <v>0</v>
      </c>
      <c r="BO21" s="133">
        <v>0</v>
      </c>
      <c r="BP21" s="343">
        <v>-3.4000000000000004</v>
      </c>
      <c r="BQ21" s="343">
        <v>5</v>
      </c>
      <c r="BR21" s="343">
        <v>13.100000000000001</v>
      </c>
      <c r="BS21" s="343">
        <v>0</v>
      </c>
      <c r="BT21" s="343">
        <v>0</v>
      </c>
      <c r="BU21" s="343">
        <v>0</v>
      </c>
      <c r="BV21" s="343">
        <v>0</v>
      </c>
      <c r="BW21" s="133">
        <v>8.5</v>
      </c>
      <c r="BX21" s="133"/>
      <c r="BY21" s="133">
        <v>-15.3</v>
      </c>
      <c r="BZ21" s="133">
        <v>-29.3</v>
      </c>
      <c r="CA21" s="133">
        <v>-0.5</v>
      </c>
      <c r="CB21" s="133">
        <v>46.1</v>
      </c>
      <c r="CC21" s="133">
        <v>-11</v>
      </c>
      <c r="CD21" s="133">
        <v>-8.8000000000000007</v>
      </c>
      <c r="CE21" s="133">
        <v>-1.7999999999999998</v>
      </c>
      <c r="CF21" s="133">
        <v>0</v>
      </c>
      <c r="CG21" s="133">
        <v>28.4</v>
      </c>
      <c r="CH21" s="133">
        <v>-13.8</v>
      </c>
      <c r="CI21" s="133">
        <v>-42.3</v>
      </c>
      <c r="CJ21" s="133">
        <v>-7.2</v>
      </c>
      <c r="CK21" s="133">
        <v>-5.2</v>
      </c>
      <c r="CL21" s="133">
        <v>0</v>
      </c>
      <c r="CM21" s="133">
        <v>0</v>
      </c>
      <c r="CN21" s="133">
        <v>0</v>
      </c>
      <c r="CO21" s="133">
        <v>0</v>
      </c>
      <c r="CP21" s="133">
        <v>0</v>
      </c>
      <c r="CQ21" s="133">
        <v>0</v>
      </c>
      <c r="CR21" s="133">
        <v>0</v>
      </c>
      <c r="CS21" s="133">
        <v>0.6</v>
      </c>
      <c r="CT21" s="133">
        <v>0</v>
      </c>
      <c r="CU21" s="133">
        <v>-0.1</v>
      </c>
      <c r="CV21" s="133">
        <v>0.5</v>
      </c>
      <c r="CW21" s="133">
        <v>-0.4</v>
      </c>
      <c r="CX21" s="133">
        <v>-19.5</v>
      </c>
      <c r="CY21" s="133">
        <v>0</v>
      </c>
      <c r="CZ21" s="133">
        <v>0</v>
      </c>
      <c r="DA21" s="133">
        <v>1.3</v>
      </c>
      <c r="DB21" s="133">
        <v>0</v>
      </c>
      <c r="DC21" s="133">
        <v>4</v>
      </c>
      <c r="DD21" s="133">
        <v>0.4</v>
      </c>
      <c r="DE21" s="133">
        <v>1.2</v>
      </c>
      <c r="DF21" s="133">
        <v>0.6</v>
      </c>
      <c r="DG21" s="133">
        <v>0.4</v>
      </c>
      <c r="DH21" s="133">
        <v>0.6</v>
      </c>
      <c r="DI21" s="133">
        <v>0.2</v>
      </c>
      <c r="DJ21" s="133">
        <v>-3.1</v>
      </c>
      <c r="DK21" s="133">
        <v>-0.8</v>
      </c>
      <c r="DL21" s="133">
        <v>-0.89999999999999991</v>
      </c>
      <c r="DM21" s="133">
        <v>0.4</v>
      </c>
      <c r="DN21" s="133">
        <v>1</v>
      </c>
      <c r="DO21" s="133">
        <v>0.30000000000000004</v>
      </c>
      <c r="DP21" s="133">
        <v>0.1</v>
      </c>
      <c r="DQ21" s="133">
        <v>-0.2</v>
      </c>
      <c r="DR21" s="133">
        <v>0.1</v>
      </c>
      <c r="DS21" s="133">
        <v>0.8</v>
      </c>
      <c r="DT21" s="133">
        <v>0.1</v>
      </c>
      <c r="DU21" s="133">
        <v>0.1</v>
      </c>
      <c r="DV21" s="133">
        <v>0.1</v>
      </c>
      <c r="DW21" s="133">
        <v>0.6</v>
      </c>
      <c r="DX21" s="133">
        <v>0.7</v>
      </c>
      <c r="DY21" s="133">
        <v>0.3</v>
      </c>
      <c r="DZ21" s="133">
        <v>2.7</v>
      </c>
      <c r="EA21" s="133">
        <v>0</v>
      </c>
      <c r="EB21" s="133">
        <v>2</v>
      </c>
      <c r="EC21" s="133">
        <v>0.8</v>
      </c>
      <c r="ED21" s="133">
        <v>0</v>
      </c>
      <c r="EE21" s="133">
        <v>4.09</v>
      </c>
      <c r="EF21" s="133">
        <v>2.2999999999999998</v>
      </c>
      <c r="EG21" s="133">
        <v>0.7</v>
      </c>
      <c r="EH21" s="133">
        <v>1.9000000000000001</v>
      </c>
      <c r="EI21" s="133">
        <v>0</v>
      </c>
      <c r="EJ21" s="133">
        <v>0.7</v>
      </c>
      <c r="EK21" s="133">
        <v>0.1</v>
      </c>
      <c r="EL21" s="133">
        <v>0.1</v>
      </c>
      <c r="EM21" s="133">
        <v>0.3</v>
      </c>
      <c r="EN21" s="133">
        <v>0</v>
      </c>
      <c r="EO21" s="133">
        <v>-0.6</v>
      </c>
      <c r="EP21" s="133">
        <v>-0.4</v>
      </c>
      <c r="EQ21" s="133">
        <v>-0.3</v>
      </c>
      <c r="ER21" s="133">
        <v>0</v>
      </c>
      <c r="ES21" s="133">
        <v>6.9</v>
      </c>
      <c r="ET21" s="133">
        <v>13</v>
      </c>
      <c r="EU21" s="133">
        <v>0</v>
      </c>
      <c r="EV21" s="133">
        <v>0</v>
      </c>
      <c r="EW21" s="133">
        <v>0.1</v>
      </c>
      <c r="EX21" s="133">
        <v>3.7</v>
      </c>
      <c r="EY21" s="133">
        <v>165.58999999999992</v>
      </c>
      <c r="FA21" s="133">
        <v>0.2</v>
      </c>
      <c r="FB21" s="133">
        <v>1.2</v>
      </c>
      <c r="FC21" s="133">
        <v>2.2064472000000004</v>
      </c>
      <c r="FD21" s="133">
        <v>0</v>
      </c>
      <c r="FE21" s="133">
        <v>0.35073768599999999</v>
      </c>
      <c r="FF21" s="133">
        <v>0.31367098799999998</v>
      </c>
      <c r="FG21" s="133">
        <v>0.33800000000000002</v>
      </c>
      <c r="FH21" s="133">
        <v>1</v>
      </c>
      <c r="FI21" s="133">
        <v>0</v>
      </c>
      <c r="FJ21" s="133">
        <v>4.6100000000000003</v>
      </c>
      <c r="FK21" s="469">
        <v>10.218855874000001</v>
      </c>
      <c r="FL21" s="446"/>
      <c r="FM21" s="446"/>
      <c r="FN21" s="470"/>
      <c r="FO21" s="470"/>
      <c r="FP21" s="470"/>
      <c r="FQ21" s="470"/>
      <c r="FR21" s="471"/>
      <c r="FS21" s="471"/>
      <c r="FT21" s="472"/>
      <c r="FU21" s="471"/>
      <c r="FV21" s="472"/>
      <c r="FW21" s="472"/>
      <c r="FX21" s="472"/>
      <c r="FY21" s="471"/>
      <c r="FZ21" s="472"/>
      <c r="GA21" s="471"/>
      <c r="GB21" s="472"/>
      <c r="GC21" s="472"/>
      <c r="GD21" s="472"/>
      <c r="GE21" s="449"/>
      <c r="GF21" s="449"/>
      <c r="GG21" s="449"/>
      <c r="GH21" s="449"/>
      <c r="GI21" s="449"/>
      <c r="GJ21" s="449"/>
      <c r="GW21" s="467"/>
    </row>
    <row r="22" spans="1:205" s="441" customFormat="1" ht="14.25" customHeight="1" x14ac:dyDescent="0.2">
      <c r="A22" s="477">
        <v>0.33333333333333331</v>
      </c>
      <c r="B22" s="140">
        <v>-20</v>
      </c>
      <c r="C22" s="140">
        <v>2.4</v>
      </c>
      <c r="D22" s="140"/>
      <c r="E22" s="140">
        <v>18.399999999999999</v>
      </c>
      <c r="F22" s="140">
        <v>20.3</v>
      </c>
      <c r="G22" s="140">
        <v>3.1999999999999997</v>
      </c>
      <c r="H22" s="140">
        <v>3.1</v>
      </c>
      <c r="I22" s="140">
        <v>-0.1</v>
      </c>
      <c r="J22" s="140">
        <v>-0.2</v>
      </c>
      <c r="K22" s="140">
        <v>0</v>
      </c>
      <c r="L22" s="140">
        <v>0</v>
      </c>
      <c r="M22" s="140">
        <v>0</v>
      </c>
      <c r="N22" s="140">
        <v>0</v>
      </c>
      <c r="O22" s="140">
        <v>28.2</v>
      </c>
      <c r="P22" s="140">
        <v>26.1</v>
      </c>
      <c r="Q22" s="140">
        <v>-9.8000000000000007</v>
      </c>
      <c r="R22" s="140">
        <v>5.2</v>
      </c>
      <c r="S22" s="140">
        <v>-0.1</v>
      </c>
      <c r="T22" s="140">
        <v>-0.7</v>
      </c>
      <c r="U22" s="140">
        <v>16.7</v>
      </c>
      <c r="V22" s="140">
        <v>0.6</v>
      </c>
      <c r="W22" s="140">
        <v>-6.9</v>
      </c>
      <c r="X22" s="140">
        <v>-0.10000000000000009</v>
      </c>
      <c r="Y22" s="140">
        <v>-0.19999999999999996</v>
      </c>
      <c r="Z22" s="140">
        <v>-0.3</v>
      </c>
      <c r="AA22" s="140">
        <v>0</v>
      </c>
      <c r="AB22" s="140">
        <v>0.8</v>
      </c>
      <c r="AC22" s="140">
        <v>0.9</v>
      </c>
      <c r="AD22" s="140">
        <v>0.29999999999999993</v>
      </c>
      <c r="AE22" s="140">
        <v>0</v>
      </c>
      <c r="AF22" s="140">
        <v>0</v>
      </c>
      <c r="AG22" s="140">
        <v>0</v>
      </c>
      <c r="AH22" s="140">
        <v>0</v>
      </c>
      <c r="AI22" s="140">
        <v>0</v>
      </c>
      <c r="AJ22" s="140">
        <v>0</v>
      </c>
      <c r="AK22" s="140">
        <v>0.6</v>
      </c>
      <c r="AL22" s="140">
        <v>0</v>
      </c>
      <c r="AM22" s="140">
        <v>2.1999999999999997</v>
      </c>
      <c r="AN22" s="140">
        <v>-6</v>
      </c>
      <c r="AO22" s="140">
        <v>0</v>
      </c>
      <c r="AP22" s="140">
        <v>0</v>
      </c>
      <c r="AQ22" s="140">
        <v>0</v>
      </c>
      <c r="AR22" s="140">
        <v>0</v>
      </c>
      <c r="AS22" s="140">
        <v>-1.4</v>
      </c>
      <c r="AT22" s="140">
        <v>2.4000000000000004</v>
      </c>
      <c r="AU22" s="140"/>
      <c r="AV22" s="140">
        <v>0</v>
      </c>
      <c r="AW22" s="140">
        <v>11.6</v>
      </c>
      <c r="AX22" s="140"/>
      <c r="AY22" s="140">
        <v>0</v>
      </c>
      <c r="AZ22" s="140">
        <v>0</v>
      </c>
      <c r="BA22" s="140">
        <v>0</v>
      </c>
      <c r="BB22" s="140">
        <v>0</v>
      </c>
      <c r="BC22" s="140">
        <v>0</v>
      </c>
      <c r="BD22" s="140">
        <v>0</v>
      </c>
      <c r="BE22" s="140">
        <v>-7.3</v>
      </c>
      <c r="BF22" s="140">
        <v>-8.9</v>
      </c>
      <c r="BG22" s="140">
        <v>14.1</v>
      </c>
      <c r="BH22" s="140">
        <v>84.8</v>
      </c>
      <c r="BI22" s="140">
        <v>18.899999999999999</v>
      </c>
      <c r="BJ22" s="140">
        <v>5.2</v>
      </c>
      <c r="BK22" s="140">
        <v>1.5</v>
      </c>
      <c r="BL22" s="140">
        <v>0</v>
      </c>
      <c r="BM22" s="140">
        <v>0</v>
      </c>
      <c r="BN22" s="140">
        <v>0</v>
      </c>
      <c r="BO22" s="140">
        <v>0</v>
      </c>
      <c r="BP22" s="140">
        <v>-3.4000000000000004</v>
      </c>
      <c r="BQ22" s="140">
        <v>4.8000000000000007</v>
      </c>
      <c r="BR22" s="140">
        <v>16.5</v>
      </c>
      <c r="BS22" s="140">
        <v>0</v>
      </c>
      <c r="BT22" s="140">
        <v>0</v>
      </c>
      <c r="BU22" s="140">
        <v>0</v>
      </c>
      <c r="BV22" s="140">
        <v>0</v>
      </c>
      <c r="BW22" s="140">
        <v>10.5</v>
      </c>
      <c r="BX22" s="140"/>
      <c r="BY22" s="140">
        <v>-7.4</v>
      </c>
      <c r="BZ22" s="140">
        <v>-38.1</v>
      </c>
      <c r="CA22" s="140">
        <v>-16.5</v>
      </c>
      <c r="CB22" s="140">
        <v>57.8</v>
      </c>
      <c r="CC22" s="140">
        <v>-11.2</v>
      </c>
      <c r="CD22" s="140">
        <v>-6.9</v>
      </c>
      <c r="CE22" s="140">
        <v>-5.0999999999999996</v>
      </c>
      <c r="CF22" s="140">
        <v>-0.1</v>
      </c>
      <c r="CG22" s="140">
        <v>29.8</v>
      </c>
      <c r="CH22" s="140">
        <v>-12.5</v>
      </c>
      <c r="CI22" s="140">
        <v>-40.5</v>
      </c>
      <c r="CJ22" s="140">
        <v>-13.9</v>
      </c>
      <c r="CK22" s="140">
        <v>-3.7</v>
      </c>
      <c r="CL22" s="140">
        <v>0</v>
      </c>
      <c r="CM22" s="140">
        <v>0</v>
      </c>
      <c r="CN22" s="140">
        <v>0</v>
      </c>
      <c r="CO22" s="140">
        <v>0</v>
      </c>
      <c r="CP22" s="140">
        <v>0</v>
      </c>
      <c r="CQ22" s="140">
        <v>0</v>
      </c>
      <c r="CR22" s="140">
        <v>0</v>
      </c>
      <c r="CS22" s="140">
        <v>-5.5</v>
      </c>
      <c r="CT22" s="140">
        <v>0.5</v>
      </c>
      <c r="CU22" s="140">
        <v>0</v>
      </c>
      <c r="CV22" s="140">
        <v>0.3</v>
      </c>
      <c r="CW22" s="140">
        <v>-0.2</v>
      </c>
      <c r="CX22" s="140">
        <v>-18.399999999999999</v>
      </c>
      <c r="CY22" s="140">
        <v>0</v>
      </c>
      <c r="CZ22" s="140">
        <v>0</v>
      </c>
      <c r="DA22" s="140">
        <v>1.3</v>
      </c>
      <c r="DB22" s="140">
        <v>0</v>
      </c>
      <c r="DC22" s="140">
        <v>4.2</v>
      </c>
      <c r="DD22" s="140">
        <v>0.6</v>
      </c>
      <c r="DE22" s="140">
        <v>1.2</v>
      </c>
      <c r="DF22" s="140">
        <v>0.6</v>
      </c>
      <c r="DG22" s="140">
        <v>0.4</v>
      </c>
      <c r="DH22" s="140">
        <v>0.6</v>
      </c>
      <c r="DI22" s="140">
        <v>0.2</v>
      </c>
      <c r="DJ22" s="140">
        <v>-3.1</v>
      </c>
      <c r="DK22" s="140">
        <v>-0.8</v>
      </c>
      <c r="DL22" s="140">
        <v>-0.79999999999999993</v>
      </c>
      <c r="DM22" s="140">
        <v>0.4</v>
      </c>
      <c r="DN22" s="140">
        <v>1</v>
      </c>
      <c r="DO22" s="140">
        <v>-0.1</v>
      </c>
      <c r="DP22" s="140">
        <v>0</v>
      </c>
      <c r="DQ22" s="140">
        <v>-0.2</v>
      </c>
      <c r="DR22" s="140">
        <v>0.1</v>
      </c>
      <c r="DS22" s="140">
        <v>0.8</v>
      </c>
      <c r="DT22" s="140">
        <v>0.1</v>
      </c>
      <c r="DU22" s="140">
        <v>0.1</v>
      </c>
      <c r="DV22" s="140">
        <v>0.1</v>
      </c>
      <c r="DW22" s="140">
        <v>0.6</v>
      </c>
      <c r="DX22" s="140">
        <v>0.7</v>
      </c>
      <c r="DY22" s="140">
        <v>0.3</v>
      </c>
      <c r="DZ22" s="140">
        <v>2.7</v>
      </c>
      <c r="EA22" s="140">
        <v>0</v>
      </c>
      <c r="EB22" s="140">
        <v>1.9</v>
      </c>
      <c r="EC22" s="140">
        <v>1</v>
      </c>
      <c r="ED22" s="140">
        <v>0</v>
      </c>
      <c r="EE22" s="140">
        <v>3.73</v>
      </c>
      <c r="EF22" s="140">
        <v>2.6</v>
      </c>
      <c r="EG22" s="140">
        <v>0.8</v>
      </c>
      <c r="EH22" s="140">
        <v>1.9000000000000001</v>
      </c>
      <c r="EI22" s="140">
        <v>0</v>
      </c>
      <c r="EJ22" s="140">
        <v>0.79999999999999993</v>
      </c>
      <c r="EK22" s="140">
        <v>0.1</v>
      </c>
      <c r="EL22" s="140">
        <v>0.1</v>
      </c>
      <c r="EM22" s="140">
        <v>0.7</v>
      </c>
      <c r="EN22" s="140">
        <v>0</v>
      </c>
      <c r="EO22" s="140">
        <v>-0.9</v>
      </c>
      <c r="EP22" s="140">
        <v>-0.7</v>
      </c>
      <c r="EQ22" s="140">
        <v>-0.5</v>
      </c>
      <c r="ER22" s="140">
        <v>0</v>
      </c>
      <c r="ES22" s="140">
        <v>7.7</v>
      </c>
      <c r="ET22" s="140">
        <v>15.1</v>
      </c>
      <c r="EU22" s="140">
        <v>0</v>
      </c>
      <c r="EV22" s="140">
        <v>0</v>
      </c>
      <c r="EW22" s="140">
        <v>0.6</v>
      </c>
      <c r="EX22" s="140">
        <v>3.7</v>
      </c>
      <c r="EY22" s="140">
        <v>191.92999999999995</v>
      </c>
      <c r="FA22" s="140">
        <v>0.5</v>
      </c>
      <c r="FB22" s="140">
        <v>1.3</v>
      </c>
      <c r="FC22" s="140">
        <v>2.2058757599999996</v>
      </c>
      <c r="FD22" s="140">
        <v>0</v>
      </c>
      <c r="FE22" s="140">
        <v>0.332141662</v>
      </c>
      <c r="FF22" s="140">
        <v>0.20315985199999997</v>
      </c>
      <c r="FG22" s="140">
        <v>0.95599999999999996</v>
      </c>
      <c r="FH22" s="140">
        <v>1</v>
      </c>
      <c r="FI22" s="140">
        <v>0</v>
      </c>
      <c r="FJ22" s="140">
        <v>4.6100000000000003</v>
      </c>
      <c r="FK22" s="478">
        <v>11.107177273999998</v>
      </c>
      <c r="FL22" s="446"/>
      <c r="FM22" s="446"/>
      <c r="FN22" s="470"/>
      <c r="FO22" s="470"/>
      <c r="FP22" s="470"/>
      <c r="FQ22" s="470"/>
      <c r="FR22" s="471"/>
      <c r="FS22" s="471"/>
      <c r="FT22" s="472"/>
      <c r="FU22" s="471"/>
      <c r="FV22" s="472"/>
      <c r="FW22" s="472"/>
      <c r="FX22" s="472"/>
      <c r="FY22" s="471"/>
      <c r="FZ22" s="472"/>
      <c r="GA22" s="471"/>
      <c r="GB22" s="472"/>
      <c r="GC22" s="472"/>
      <c r="GD22" s="472"/>
      <c r="GE22" s="449"/>
      <c r="GF22" s="449"/>
      <c r="GG22" s="449"/>
      <c r="GH22" s="449"/>
      <c r="GI22" s="449"/>
      <c r="GJ22" s="449"/>
      <c r="GW22" s="467"/>
    </row>
    <row r="23" spans="1:205" s="441" customFormat="1" ht="14.25" customHeight="1" x14ac:dyDescent="0.2">
      <c r="A23" s="468">
        <v>0.35416666666666669</v>
      </c>
      <c r="B23" s="133">
        <v>-18.3</v>
      </c>
      <c r="C23" s="133">
        <v>3.9000000000000004</v>
      </c>
      <c r="D23" s="133"/>
      <c r="E23" s="133">
        <v>18.100000000000001</v>
      </c>
      <c r="F23" s="133">
        <v>28.8</v>
      </c>
      <c r="G23" s="133">
        <v>3.5</v>
      </c>
      <c r="H23" s="133">
        <v>0.9</v>
      </c>
      <c r="I23" s="133">
        <v>0</v>
      </c>
      <c r="J23" s="133">
        <v>-0.2</v>
      </c>
      <c r="K23" s="133">
        <v>0</v>
      </c>
      <c r="L23" s="133">
        <v>0</v>
      </c>
      <c r="M23" s="133">
        <v>0</v>
      </c>
      <c r="N23" s="133">
        <v>0</v>
      </c>
      <c r="O23" s="133">
        <v>32.6</v>
      </c>
      <c r="P23" s="133">
        <v>31.2</v>
      </c>
      <c r="Q23" s="133">
        <v>-1.7</v>
      </c>
      <c r="R23" s="133">
        <v>22.4</v>
      </c>
      <c r="S23" s="133">
        <v>-3.1</v>
      </c>
      <c r="T23" s="133">
        <v>-1.1000000000000001</v>
      </c>
      <c r="U23" s="133">
        <v>14.2</v>
      </c>
      <c r="V23" s="133">
        <v>0.9</v>
      </c>
      <c r="W23" s="133">
        <v>-6</v>
      </c>
      <c r="X23" s="133">
        <v>8.1</v>
      </c>
      <c r="Y23" s="133">
        <v>3.2</v>
      </c>
      <c r="Z23" s="133">
        <v>-9.9999999999999978E-2</v>
      </c>
      <c r="AA23" s="133">
        <v>0</v>
      </c>
      <c r="AB23" s="133">
        <v>1.7000000000000002</v>
      </c>
      <c r="AC23" s="133">
        <v>0.9</v>
      </c>
      <c r="AD23" s="133">
        <v>0.29999999999999993</v>
      </c>
      <c r="AE23" s="133">
        <v>0</v>
      </c>
      <c r="AF23" s="133">
        <v>0</v>
      </c>
      <c r="AG23" s="133">
        <v>0</v>
      </c>
      <c r="AH23" s="133">
        <v>0</v>
      </c>
      <c r="AI23" s="133">
        <v>0</v>
      </c>
      <c r="AJ23" s="133">
        <v>0</v>
      </c>
      <c r="AK23" s="133">
        <v>-10.5</v>
      </c>
      <c r="AL23" s="133">
        <v>0</v>
      </c>
      <c r="AM23" s="133">
        <v>-6.6</v>
      </c>
      <c r="AN23" s="133">
        <v>-8.4</v>
      </c>
      <c r="AO23" s="133">
        <v>0</v>
      </c>
      <c r="AP23" s="133">
        <v>0</v>
      </c>
      <c r="AQ23" s="133">
        <v>0</v>
      </c>
      <c r="AR23" s="133">
        <v>0</v>
      </c>
      <c r="AS23" s="133">
        <v>1.4</v>
      </c>
      <c r="AT23" s="133">
        <v>2.7</v>
      </c>
      <c r="AU23" s="133"/>
      <c r="AV23" s="133">
        <v>0</v>
      </c>
      <c r="AW23" s="133">
        <v>10.8</v>
      </c>
      <c r="AX23" s="133"/>
      <c r="AY23" s="133">
        <v>0</v>
      </c>
      <c r="AZ23" s="133">
        <v>0</v>
      </c>
      <c r="BA23" s="133">
        <v>0</v>
      </c>
      <c r="BB23" s="133">
        <v>0</v>
      </c>
      <c r="BC23" s="133">
        <v>0</v>
      </c>
      <c r="BD23" s="133">
        <v>0</v>
      </c>
      <c r="BE23" s="133">
        <v>-7.2</v>
      </c>
      <c r="BF23" s="133">
        <v>-8.6999999999999993</v>
      </c>
      <c r="BG23" s="133">
        <v>15.3</v>
      </c>
      <c r="BH23" s="133">
        <v>84</v>
      </c>
      <c r="BI23" s="133">
        <v>19.7</v>
      </c>
      <c r="BJ23" s="133">
        <v>5.4</v>
      </c>
      <c r="BK23" s="133">
        <v>2.5</v>
      </c>
      <c r="BL23" s="133">
        <v>0</v>
      </c>
      <c r="BM23" s="133">
        <v>0</v>
      </c>
      <c r="BN23" s="133">
        <v>0</v>
      </c>
      <c r="BO23" s="133">
        <v>0</v>
      </c>
      <c r="BP23" s="133">
        <v>-3.4000000000000004</v>
      </c>
      <c r="BQ23" s="133">
        <v>4.8000000000000007</v>
      </c>
      <c r="BR23" s="133">
        <v>19.3</v>
      </c>
      <c r="BS23" s="133">
        <v>0</v>
      </c>
      <c r="BT23" s="133">
        <v>0</v>
      </c>
      <c r="BU23" s="133">
        <v>0</v>
      </c>
      <c r="BV23" s="133">
        <v>0</v>
      </c>
      <c r="BW23" s="133">
        <v>12.7</v>
      </c>
      <c r="BX23" s="133"/>
      <c r="BY23" s="133">
        <v>-6.7</v>
      </c>
      <c r="BZ23" s="133">
        <v>-25.4</v>
      </c>
      <c r="CA23" s="133">
        <v>0.1</v>
      </c>
      <c r="CB23" s="133">
        <v>60.6</v>
      </c>
      <c r="CC23" s="133">
        <v>-9</v>
      </c>
      <c r="CD23" s="133">
        <v>-6.5</v>
      </c>
      <c r="CE23" s="133">
        <v>-5.6</v>
      </c>
      <c r="CF23" s="133">
        <v>0</v>
      </c>
      <c r="CG23" s="133">
        <v>31</v>
      </c>
      <c r="CH23" s="133">
        <v>-11.2</v>
      </c>
      <c r="CI23" s="133">
        <v>-39.9</v>
      </c>
      <c r="CJ23" s="133">
        <v>-7.2</v>
      </c>
      <c r="CK23" s="133">
        <v>-4.7</v>
      </c>
      <c r="CL23" s="133">
        <v>0</v>
      </c>
      <c r="CM23" s="133">
        <v>0</v>
      </c>
      <c r="CN23" s="133">
        <v>0</v>
      </c>
      <c r="CO23" s="133">
        <v>0</v>
      </c>
      <c r="CP23" s="133">
        <v>0</v>
      </c>
      <c r="CQ23" s="133">
        <v>0</v>
      </c>
      <c r="CR23" s="133">
        <v>0</v>
      </c>
      <c r="CS23" s="133">
        <v>-4.3</v>
      </c>
      <c r="CT23" s="133">
        <v>4.9000000000000004</v>
      </c>
      <c r="CU23" s="133">
        <v>0.2</v>
      </c>
      <c r="CV23" s="133">
        <v>-0.2</v>
      </c>
      <c r="CW23" s="133">
        <v>0.1</v>
      </c>
      <c r="CX23" s="133">
        <v>-16.899999999999999</v>
      </c>
      <c r="CY23" s="133">
        <v>0</v>
      </c>
      <c r="CZ23" s="133">
        <v>0</v>
      </c>
      <c r="DA23" s="133">
        <v>1.3</v>
      </c>
      <c r="DB23" s="133">
        <v>0</v>
      </c>
      <c r="DC23" s="133">
        <v>4.0999999999999996</v>
      </c>
      <c r="DD23" s="133">
        <v>0.4</v>
      </c>
      <c r="DE23" s="133">
        <v>1.2</v>
      </c>
      <c r="DF23" s="133">
        <v>0.6</v>
      </c>
      <c r="DG23" s="133">
        <v>0.4</v>
      </c>
      <c r="DH23" s="133">
        <v>0.6</v>
      </c>
      <c r="DI23" s="133">
        <v>0.2</v>
      </c>
      <c r="DJ23" s="133">
        <v>-3</v>
      </c>
      <c r="DK23" s="133">
        <v>-0.9</v>
      </c>
      <c r="DL23" s="133">
        <v>0.8</v>
      </c>
      <c r="DM23" s="133">
        <v>0.4</v>
      </c>
      <c r="DN23" s="133">
        <v>1.2</v>
      </c>
      <c r="DO23" s="133">
        <v>0</v>
      </c>
      <c r="DP23" s="133">
        <v>0.1</v>
      </c>
      <c r="DQ23" s="133">
        <v>-0.2</v>
      </c>
      <c r="DR23" s="133">
        <v>0.1</v>
      </c>
      <c r="DS23" s="133">
        <v>0.8</v>
      </c>
      <c r="DT23" s="133">
        <v>0.1</v>
      </c>
      <c r="DU23" s="133">
        <v>0.1</v>
      </c>
      <c r="DV23" s="133">
        <v>0.1</v>
      </c>
      <c r="DW23" s="133">
        <v>0.6</v>
      </c>
      <c r="DX23" s="133">
        <v>0.8</v>
      </c>
      <c r="DY23" s="133">
        <v>1</v>
      </c>
      <c r="DZ23" s="133">
        <v>2.7</v>
      </c>
      <c r="EA23" s="133">
        <v>0</v>
      </c>
      <c r="EB23" s="133">
        <v>2</v>
      </c>
      <c r="EC23" s="133">
        <v>1.8</v>
      </c>
      <c r="ED23" s="133">
        <v>0.30000000000000004</v>
      </c>
      <c r="EE23" s="133">
        <v>3.94</v>
      </c>
      <c r="EF23" s="133">
        <v>2.2999999999999998</v>
      </c>
      <c r="EG23" s="133">
        <v>0.9</v>
      </c>
      <c r="EH23" s="133">
        <v>1.9000000000000001</v>
      </c>
      <c r="EI23" s="133">
        <v>0</v>
      </c>
      <c r="EJ23" s="133">
        <v>1</v>
      </c>
      <c r="EK23" s="133">
        <v>0.1</v>
      </c>
      <c r="EL23" s="133">
        <v>0.1</v>
      </c>
      <c r="EM23" s="133">
        <v>1.2</v>
      </c>
      <c r="EN23" s="133">
        <v>1.1000000000000001</v>
      </c>
      <c r="EO23" s="133">
        <v>-2.4</v>
      </c>
      <c r="EP23" s="133">
        <v>-1.1000000000000001</v>
      </c>
      <c r="EQ23" s="133">
        <v>-0.5</v>
      </c>
      <c r="ER23" s="133">
        <v>0</v>
      </c>
      <c r="ES23" s="133">
        <v>7.4</v>
      </c>
      <c r="ET23" s="133">
        <v>14</v>
      </c>
      <c r="EU23" s="133">
        <v>0</v>
      </c>
      <c r="EV23" s="133">
        <v>0</v>
      </c>
      <c r="EW23" s="133">
        <v>0.4</v>
      </c>
      <c r="EX23" s="133">
        <v>3.7</v>
      </c>
      <c r="EY23" s="133">
        <v>284.94</v>
      </c>
      <c r="FA23" s="133">
        <v>-0.1</v>
      </c>
      <c r="FB23" s="133">
        <v>1.2</v>
      </c>
      <c r="FC23" s="133">
        <v>2.1835605999999999</v>
      </c>
      <c r="FD23" s="133">
        <v>0</v>
      </c>
      <c r="FE23" s="133">
        <v>0.318126572</v>
      </c>
      <c r="FF23" s="133">
        <v>0.24513077999999999</v>
      </c>
      <c r="FG23" s="133">
        <v>1.5580000000000001</v>
      </c>
      <c r="FH23" s="133">
        <v>1</v>
      </c>
      <c r="FI23" s="133">
        <v>0</v>
      </c>
      <c r="FJ23" s="133">
        <v>4.62</v>
      </c>
      <c r="FK23" s="469">
        <v>11.024817951999999</v>
      </c>
      <c r="FL23" s="446"/>
      <c r="FM23" s="446"/>
      <c r="FN23" s="470"/>
      <c r="FO23" s="470"/>
      <c r="FP23" s="470"/>
      <c r="FQ23" s="470"/>
      <c r="FR23" s="471"/>
      <c r="FS23" s="471"/>
      <c r="FT23" s="472"/>
      <c r="FU23" s="471"/>
      <c r="FV23" s="472"/>
      <c r="FW23" s="472"/>
      <c r="FX23" s="472"/>
      <c r="FY23" s="471"/>
      <c r="FZ23" s="472"/>
      <c r="GA23" s="471"/>
      <c r="GB23" s="472"/>
      <c r="GC23" s="472"/>
      <c r="GD23" s="472"/>
      <c r="GE23" s="449"/>
      <c r="GF23" s="449"/>
      <c r="GG23" s="449"/>
      <c r="GH23" s="449"/>
      <c r="GI23" s="449"/>
      <c r="GJ23" s="449"/>
      <c r="GW23" s="467"/>
    </row>
    <row r="24" spans="1:205" s="441" customFormat="1" ht="14.25" customHeight="1" x14ac:dyDescent="0.2">
      <c r="A24" s="468">
        <v>0.375</v>
      </c>
      <c r="B24" s="133">
        <v>-4.6999999999999993</v>
      </c>
      <c r="C24" s="133">
        <v>7.1</v>
      </c>
      <c r="D24" s="133"/>
      <c r="E24" s="133">
        <v>18.2</v>
      </c>
      <c r="F24" s="133">
        <v>28.4</v>
      </c>
      <c r="G24" s="133">
        <v>3.4</v>
      </c>
      <c r="H24" s="133">
        <v>0.9</v>
      </c>
      <c r="I24" s="133">
        <v>-0.1</v>
      </c>
      <c r="J24" s="133">
        <v>0</v>
      </c>
      <c r="K24" s="133">
        <v>0</v>
      </c>
      <c r="L24" s="133">
        <v>0</v>
      </c>
      <c r="M24" s="133">
        <v>0</v>
      </c>
      <c r="N24" s="133">
        <v>0</v>
      </c>
      <c r="O24" s="133">
        <v>37.4</v>
      </c>
      <c r="P24" s="133">
        <v>35.799999999999997</v>
      </c>
      <c r="Q24" s="133">
        <v>5.3</v>
      </c>
      <c r="R24" s="133">
        <v>32.6</v>
      </c>
      <c r="S24" s="133">
        <v>-6.1</v>
      </c>
      <c r="T24" s="133">
        <v>1.3</v>
      </c>
      <c r="U24" s="133">
        <v>15.7</v>
      </c>
      <c r="V24" s="133">
        <v>1</v>
      </c>
      <c r="W24" s="133">
        <v>-7.7</v>
      </c>
      <c r="X24" s="133">
        <v>11.2</v>
      </c>
      <c r="Y24" s="133">
        <v>4.7</v>
      </c>
      <c r="Z24" s="133">
        <v>0</v>
      </c>
      <c r="AA24" s="133">
        <v>0</v>
      </c>
      <c r="AB24" s="133">
        <v>2.2000000000000002</v>
      </c>
      <c r="AC24" s="133">
        <v>0.9</v>
      </c>
      <c r="AD24" s="133">
        <v>0.5</v>
      </c>
      <c r="AE24" s="133">
        <v>0</v>
      </c>
      <c r="AF24" s="133">
        <v>0</v>
      </c>
      <c r="AG24" s="133">
        <v>0</v>
      </c>
      <c r="AH24" s="133">
        <v>0</v>
      </c>
      <c r="AI24" s="133">
        <v>0</v>
      </c>
      <c r="AJ24" s="133">
        <v>0</v>
      </c>
      <c r="AK24" s="133">
        <v>-7.3</v>
      </c>
      <c r="AL24" s="133">
        <v>0</v>
      </c>
      <c r="AM24" s="133">
        <v>0.29999999999999982</v>
      </c>
      <c r="AN24" s="133">
        <v>-4</v>
      </c>
      <c r="AO24" s="133">
        <v>0</v>
      </c>
      <c r="AP24" s="133">
        <v>0</v>
      </c>
      <c r="AQ24" s="133">
        <v>0</v>
      </c>
      <c r="AR24" s="133">
        <v>0</v>
      </c>
      <c r="AS24" s="133">
        <v>3.0999999999999996</v>
      </c>
      <c r="AT24" s="133">
        <v>2.1</v>
      </c>
      <c r="AU24" s="133"/>
      <c r="AV24" s="133">
        <v>0</v>
      </c>
      <c r="AW24" s="133">
        <v>25.9</v>
      </c>
      <c r="AX24" s="133"/>
      <c r="AY24" s="133">
        <v>0</v>
      </c>
      <c r="AZ24" s="133">
        <v>0</v>
      </c>
      <c r="BA24" s="133">
        <v>0</v>
      </c>
      <c r="BB24" s="133">
        <v>0</v>
      </c>
      <c r="BC24" s="133">
        <v>0</v>
      </c>
      <c r="BD24" s="133">
        <v>0</v>
      </c>
      <c r="BE24" s="133">
        <v>-4.5999999999999996</v>
      </c>
      <c r="BF24" s="133">
        <v>-6.1</v>
      </c>
      <c r="BG24" s="133">
        <v>18.100000000000001</v>
      </c>
      <c r="BH24" s="133">
        <v>86.5</v>
      </c>
      <c r="BI24" s="133">
        <v>20.7</v>
      </c>
      <c r="BJ24" s="133">
        <v>6</v>
      </c>
      <c r="BK24" s="133">
        <v>3.6</v>
      </c>
      <c r="BL24" s="133">
        <v>0</v>
      </c>
      <c r="BM24" s="133">
        <v>0</v>
      </c>
      <c r="BN24" s="133">
        <v>0</v>
      </c>
      <c r="BO24" s="133">
        <v>0</v>
      </c>
      <c r="BP24" s="133">
        <v>-3.4000000000000004</v>
      </c>
      <c r="BQ24" s="133">
        <v>4.7</v>
      </c>
      <c r="BR24" s="133">
        <v>20.9</v>
      </c>
      <c r="BS24" s="133">
        <v>0</v>
      </c>
      <c r="BT24" s="133">
        <v>0</v>
      </c>
      <c r="BU24" s="133">
        <v>0</v>
      </c>
      <c r="BV24" s="133">
        <v>0</v>
      </c>
      <c r="BW24" s="133">
        <v>12.9</v>
      </c>
      <c r="BX24" s="133"/>
      <c r="BY24" s="133">
        <v>-2.9</v>
      </c>
      <c r="BZ24" s="133">
        <v>-22.8</v>
      </c>
      <c r="CA24" s="133">
        <v>2.7</v>
      </c>
      <c r="CB24" s="133">
        <v>64.3</v>
      </c>
      <c r="CC24" s="133">
        <v>-6.4</v>
      </c>
      <c r="CD24" s="133">
        <v>-5.6</v>
      </c>
      <c r="CE24" s="133">
        <v>-2.2000000000000002</v>
      </c>
      <c r="CF24" s="133">
        <v>0</v>
      </c>
      <c r="CG24" s="133">
        <v>33.1</v>
      </c>
      <c r="CH24" s="133">
        <v>-9.1999999999999993</v>
      </c>
      <c r="CI24" s="133">
        <v>-42</v>
      </c>
      <c r="CJ24" s="133">
        <v>-3.9</v>
      </c>
      <c r="CK24" s="133">
        <v>-3</v>
      </c>
      <c r="CL24" s="133">
        <v>0</v>
      </c>
      <c r="CM24" s="133">
        <v>0</v>
      </c>
      <c r="CN24" s="133">
        <v>0</v>
      </c>
      <c r="CO24" s="133">
        <v>0</v>
      </c>
      <c r="CP24" s="133">
        <v>0</v>
      </c>
      <c r="CQ24" s="133">
        <v>0</v>
      </c>
      <c r="CR24" s="133">
        <v>0</v>
      </c>
      <c r="CS24" s="133">
        <v>-2.5</v>
      </c>
      <c r="CT24" s="133">
        <v>6.7</v>
      </c>
      <c r="CU24" s="133">
        <v>0.4</v>
      </c>
      <c r="CV24" s="133">
        <v>0.3</v>
      </c>
      <c r="CW24" s="133">
        <v>-0.4</v>
      </c>
      <c r="CX24" s="133">
        <v>7.6999999999999993</v>
      </c>
      <c r="CY24" s="133">
        <v>0</v>
      </c>
      <c r="CZ24" s="133">
        <v>0</v>
      </c>
      <c r="DA24" s="133">
        <v>1.3</v>
      </c>
      <c r="DB24" s="133">
        <v>0</v>
      </c>
      <c r="DC24" s="133">
        <v>4</v>
      </c>
      <c r="DD24" s="133">
        <v>0.1</v>
      </c>
      <c r="DE24" s="133">
        <v>1.2</v>
      </c>
      <c r="DF24" s="133">
        <v>0.6</v>
      </c>
      <c r="DG24" s="133">
        <v>0.4</v>
      </c>
      <c r="DH24" s="133">
        <v>0.6</v>
      </c>
      <c r="DI24" s="133">
        <v>0.2</v>
      </c>
      <c r="DJ24" s="133">
        <v>-3</v>
      </c>
      <c r="DK24" s="133">
        <v>-0.8</v>
      </c>
      <c r="DL24" s="133">
        <v>0.7</v>
      </c>
      <c r="DM24" s="133">
        <v>0.4</v>
      </c>
      <c r="DN24" s="133">
        <v>1.2</v>
      </c>
      <c r="DO24" s="133">
        <v>0.2</v>
      </c>
      <c r="DP24" s="133">
        <v>0</v>
      </c>
      <c r="DQ24" s="133">
        <v>-0.2</v>
      </c>
      <c r="DR24" s="133">
        <v>0.1</v>
      </c>
      <c r="DS24" s="133">
        <v>0.8</v>
      </c>
      <c r="DT24" s="133">
        <v>0.1</v>
      </c>
      <c r="DU24" s="133">
        <v>0.1</v>
      </c>
      <c r="DV24" s="133">
        <v>0.1</v>
      </c>
      <c r="DW24" s="133">
        <v>0.6</v>
      </c>
      <c r="DX24" s="133">
        <v>0.8</v>
      </c>
      <c r="DY24" s="133">
        <v>0.7</v>
      </c>
      <c r="DZ24" s="133">
        <v>2.7</v>
      </c>
      <c r="EA24" s="133">
        <v>0</v>
      </c>
      <c r="EB24" s="133">
        <v>2</v>
      </c>
      <c r="EC24" s="133">
        <v>3</v>
      </c>
      <c r="ED24" s="133">
        <v>0.5</v>
      </c>
      <c r="EE24" s="133">
        <v>3.98</v>
      </c>
      <c r="EF24" s="133">
        <v>3</v>
      </c>
      <c r="EG24" s="133">
        <v>0.9</v>
      </c>
      <c r="EH24" s="133">
        <v>1.9000000000000001</v>
      </c>
      <c r="EI24" s="133">
        <v>-0.2</v>
      </c>
      <c r="EJ24" s="133">
        <v>1</v>
      </c>
      <c r="EK24" s="133">
        <v>0.1</v>
      </c>
      <c r="EL24" s="133">
        <v>0.1</v>
      </c>
      <c r="EM24" s="133">
        <v>1.7</v>
      </c>
      <c r="EN24" s="133">
        <v>1.4</v>
      </c>
      <c r="EO24" s="133">
        <v>-4.0999999999999996</v>
      </c>
      <c r="EP24" s="133">
        <v>-2</v>
      </c>
      <c r="EQ24" s="133">
        <v>-0.7</v>
      </c>
      <c r="ER24" s="133">
        <v>0</v>
      </c>
      <c r="ES24" s="133">
        <v>7.4</v>
      </c>
      <c r="ET24" s="133">
        <v>14</v>
      </c>
      <c r="EU24" s="133">
        <v>0</v>
      </c>
      <c r="EV24" s="133">
        <v>0</v>
      </c>
      <c r="EW24" s="133">
        <v>0.1</v>
      </c>
      <c r="EX24" s="133">
        <v>3.7</v>
      </c>
      <c r="EY24" s="133">
        <v>432.38000000000011</v>
      </c>
      <c r="FA24" s="133">
        <v>0.2</v>
      </c>
      <c r="FB24" s="133">
        <v>1.2</v>
      </c>
      <c r="FC24" s="133">
        <v>2.0853749600000002</v>
      </c>
      <c r="FD24" s="133">
        <v>0</v>
      </c>
      <c r="FE24" s="133">
        <v>0.33246819999999999</v>
      </c>
      <c r="FF24" s="133">
        <v>0.20580580000000001</v>
      </c>
      <c r="FG24" s="133">
        <v>1.3460000000000001</v>
      </c>
      <c r="FH24" s="133">
        <v>1</v>
      </c>
      <c r="FI24" s="133">
        <v>0</v>
      </c>
      <c r="FJ24" s="133">
        <v>4.59</v>
      </c>
      <c r="FK24" s="469">
        <v>10.959648959999999</v>
      </c>
      <c r="FL24" s="446"/>
      <c r="FM24" s="446"/>
      <c r="FN24" s="470"/>
      <c r="FO24" s="470"/>
      <c r="FP24" s="470"/>
      <c r="FQ24" s="470"/>
      <c r="FR24" s="471"/>
      <c r="FS24" s="471"/>
      <c r="FT24" s="472"/>
      <c r="FU24" s="471"/>
      <c r="FV24" s="472"/>
      <c r="FW24" s="472"/>
      <c r="FX24" s="472"/>
      <c r="FY24" s="471"/>
      <c r="FZ24" s="472"/>
      <c r="GA24" s="471"/>
      <c r="GB24" s="472"/>
      <c r="GC24" s="472"/>
      <c r="GD24" s="472"/>
      <c r="GE24" s="449"/>
      <c r="GF24" s="449"/>
      <c r="GG24" s="449"/>
      <c r="GH24" s="449"/>
      <c r="GI24" s="449"/>
      <c r="GJ24" s="449"/>
      <c r="GW24" s="467"/>
    </row>
    <row r="25" spans="1:205" s="441" customFormat="1" ht="14.25" customHeight="1" x14ac:dyDescent="0.2">
      <c r="A25" s="468">
        <v>0.39583333333333331</v>
      </c>
      <c r="B25" s="133">
        <v>-8.2999999999999989</v>
      </c>
      <c r="C25" s="133">
        <v>7.6</v>
      </c>
      <c r="D25" s="133"/>
      <c r="E25" s="133">
        <v>19.5</v>
      </c>
      <c r="F25" s="133">
        <v>28.9</v>
      </c>
      <c r="G25" s="133">
        <v>3.6</v>
      </c>
      <c r="H25" s="133">
        <v>7.8</v>
      </c>
      <c r="I25" s="133">
        <v>0.1</v>
      </c>
      <c r="J25" s="133">
        <v>0</v>
      </c>
      <c r="K25" s="133">
        <v>0</v>
      </c>
      <c r="L25" s="133">
        <v>0</v>
      </c>
      <c r="M25" s="133">
        <v>0</v>
      </c>
      <c r="N25" s="133">
        <v>0</v>
      </c>
      <c r="O25" s="133">
        <v>40.799999999999997</v>
      </c>
      <c r="P25" s="133">
        <v>39.9</v>
      </c>
      <c r="Q25" s="133">
        <v>12</v>
      </c>
      <c r="R25" s="133">
        <v>36</v>
      </c>
      <c r="S25" s="133">
        <v>-6.3</v>
      </c>
      <c r="T25" s="133">
        <v>3.1</v>
      </c>
      <c r="U25" s="133">
        <v>13.4</v>
      </c>
      <c r="V25" s="133">
        <v>1.4</v>
      </c>
      <c r="W25" s="133">
        <v>-13.9</v>
      </c>
      <c r="X25" s="133">
        <v>19</v>
      </c>
      <c r="Y25" s="133">
        <v>2.1</v>
      </c>
      <c r="Z25" s="133">
        <v>0.10000000000000003</v>
      </c>
      <c r="AA25" s="133">
        <v>0</v>
      </c>
      <c r="AB25" s="133">
        <v>1.1999999999999997</v>
      </c>
      <c r="AC25" s="133">
        <v>0.9</v>
      </c>
      <c r="AD25" s="133">
        <v>0.5</v>
      </c>
      <c r="AE25" s="133">
        <v>0</v>
      </c>
      <c r="AF25" s="133">
        <v>0</v>
      </c>
      <c r="AG25" s="133">
        <v>0</v>
      </c>
      <c r="AH25" s="133">
        <v>0</v>
      </c>
      <c r="AI25" s="133">
        <v>0</v>
      </c>
      <c r="AJ25" s="133">
        <v>0</v>
      </c>
      <c r="AK25" s="133">
        <v>-5.0999999999999996</v>
      </c>
      <c r="AL25" s="133">
        <v>0</v>
      </c>
      <c r="AM25" s="133">
        <v>1.5999999999999999</v>
      </c>
      <c r="AN25" s="133">
        <v>-10</v>
      </c>
      <c r="AO25" s="133">
        <v>-0.1</v>
      </c>
      <c r="AP25" s="133">
        <v>0</v>
      </c>
      <c r="AQ25" s="133">
        <v>0</v>
      </c>
      <c r="AR25" s="133">
        <v>0</v>
      </c>
      <c r="AS25" s="133">
        <v>6.5</v>
      </c>
      <c r="AT25" s="133">
        <v>1.7000000000000002</v>
      </c>
      <c r="AU25" s="133"/>
      <c r="AV25" s="133">
        <v>0</v>
      </c>
      <c r="AW25" s="133">
        <v>0.60000000000000009</v>
      </c>
      <c r="AX25" s="133"/>
      <c r="AY25" s="133">
        <v>0</v>
      </c>
      <c r="AZ25" s="133">
        <v>0</v>
      </c>
      <c r="BA25" s="133">
        <v>0</v>
      </c>
      <c r="BB25" s="133">
        <v>0</v>
      </c>
      <c r="BC25" s="133">
        <v>0</v>
      </c>
      <c r="BD25" s="133">
        <v>0</v>
      </c>
      <c r="BE25" s="133">
        <v>-6</v>
      </c>
      <c r="BF25" s="133">
        <v>-7.3</v>
      </c>
      <c r="BG25" s="133">
        <v>16</v>
      </c>
      <c r="BH25" s="133">
        <v>83.3</v>
      </c>
      <c r="BI25" s="133">
        <v>20.5</v>
      </c>
      <c r="BJ25" s="133">
        <v>5.5</v>
      </c>
      <c r="BK25" s="133">
        <v>2.9</v>
      </c>
      <c r="BL25" s="133">
        <v>0</v>
      </c>
      <c r="BM25" s="133">
        <v>0</v>
      </c>
      <c r="BN25" s="133">
        <v>0</v>
      </c>
      <c r="BO25" s="133">
        <v>0</v>
      </c>
      <c r="BP25" s="133">
        <v>-3.4000000000000004</v>
      </c>
      <c r="BQ25" s="133">
        <v>4.1999999999999993</v>
      </c>
      <c r="BR25" s="133">
        <v>20.9</v>
      </c>
      <c r="BS25" s="133">
        <v>0</v>
      </c>
      <c r="BT25" s="133">
        <v>0</v>
      </c>
      <c r="BU25" s="133">
        <v>0</v>
      </c>
      <c r="BV25" s="133">
        <v>0</v>
      </c>
      <c r="BW25" s="133">
        <v>12.1</v>
      </c>
      <c r="BX25" s="133"/>
      <c r="BY25" s="133">
        <v>-7.5</v>
      </c>
      <c r="BZ25" s="133">
        <v>-21.8</v>
      </c>
      <c r="CA25" s="133">
        <v>6.8</v>
      </c>
      <c r="CB25" s="133">
        <v>66.2</v>
      </c>
      <c r="CC25" s="133">
        <v>-4.4000000000000004</v>
      </c>
      <c r="CD25" s="133">
        <v>-6.3</v>
      </c>
      <c r="CE25" s="133">
        <v>3.2</v>
      </c>
      <c r="CF25" s="133">
        <v>0</v>
      </c>
      <c r="CG25" s="133">
        <v>35.4</v>
      </c>
      <c r="CH25" s="133">
        <v>-6.9</v>
      </c>
      <c r="CI25" s="133">
        <v>-39.200000000000003</v>
      </c>
      <c r="CJ25" s="133">
        <v>-3.9</v>
      </c>
      <c r="CK25" s="133">
        <v>-2.8</v>
      </c>
      <c r="CL25" s="133">
        <v>0</v>
      </c>
      <c r="CM25" s="133">
        <v>0</v>
      </c>
      <c r="CN25" s="133">
        <v>0</v>
      </c>
      <c r="CO25" s="133">
        <v>0</v>
      </c>
      <c r="CP25" s="133">
        <v>0</v>
      </c>
      <c r="CQ25" s="133">
        <v>0</v>
      </c>
      <c r="CR25" s="133">
        <v>0</v>
      </c>
      <c r="CS25" s="133">
        <v>-1.9</v>
      </c>
      <c r="CT25" s="133">
        <v>8.8000000000000007</v>
      </c>
      <c r="CU25" s="133">
        <v>0.8</v>
      </c>
      <c r="CV25" s="133">
        <v>-0.7</v>
      </c>
      <c r="CW25" s="133">
        <v>-0.4</v>
      </c>
      <c r="CX25" s="133">
        <v>34.5</v>
      </c>
      <c r="CY25" s="133">
        <v>0</v>
      </c>
      <c r="CZ25" s="133">
        <v>0</v>
      </c>
      <c r="DA25" s="133">
        <v>1.3</v>
      </c>
      <c r="DB25" s="133">
        <v>0</v>
      </c>
      <c r="DC25" s="133">
        <v>4.3</v>
      </c>
      <c r="DD25" s="133">
        <v>0.3</v>
      </c>
      <c r="DE25" s="133">
        <v>1.2</v>
      </c>
      <c r="DF25" s="133">
        <v>0.6</v>
      </c>
      <c r="DG25" s="133">
        <v>0.4</v>
      </c>
      <c r="DH25" s="133">
        <v>0.6</v>
      </c>
      <c r="DI25" s="133">
        <v>0.2</v>
      </c>
      <c r="DJ25" s="133">
        <v>-3</v>
      </c>
      <c r="DK25" s="133">
        <v>-0.9</v>
      </c>
      <c r="DL25" s="133">
        <v>0.8</v>
      </c>
      <c r="DM25" s="133">
        <v>0.8</v>
      </c>
      <c r="DN25" s="133">
        <v>1.4</v>
      </c>
      <c r="DO25" s="133">
        <v>0.5</v>
      </c>
      <c r="DP25" s="133">
        <v>0</v>
      </c>
      <c r="DQ25" s="133">
        <v>-0.2</v>
      </c>
      <c r="DR25" s="133">
        <v>0.1</v>
      </c>
      <c r="DS25" s="133">
        <v>0.8</v>
      </c>
      <c r="DT25" s="133">
        <v>0.1</v>
      </c>
      <c r="DU25" s="133">
        <v>0.1</v>
      </c>
      <c r="DV25" s="133">
        <v>0.1</v>
      </c>
      <c r="DW25" s="133">
        <v>0.6</v>
      </c>
      <c r="DX25" s="133">
        <v>0.9</v>
      </c>
      <c r="DY25" s="133">
        <v>1.4</v>
      </c>
      <c r="DZ25" s="133">
        <v>2.7</v>
      </c>
      <c r="EA25" s="133">
        <v>0</v>
      </c>
      <c r="EB25" s="133">
        <v>2.2000000000000002</v>
      </c>
      <c r="EC25" s="133">
        <v>4</v>
      </c>
      <c r="ED25" s="133">
        <v>0.5</v>
      </c>
      <c r="EE25" s="133">
        <v>4.05</v>
      </c>
      <c r="EF25" s="133">
        <v>2.4</v>
      </c>
      <c r="EG25" s="133">
        <v>1.1000000000000001</v>
      </c>
      <c r="EH25" s="133">
        <v>1.9000000000000001</v>
      </c>
      <c r="EI25" s="133">
        <v>0</v>
      </c>
      <c r="EJ25" s="133">
        <v>1</v>
      </c>
      <c r="EK25" s="133">
        <v>0.1</v>
      </c>
      <c r="EL25" s="133">
        <v>0.1</v>
      </c>
      <c r="EM25" s="133">
        <v>2.2000000000000002</v>
      </c>
      <c r="EN25" s="133">
        <v>1.8</v>
      </c>
      <c r="EO25" s="133">
        <v>-4.2</v>
      </c>
      <c r="EP25" s="133">
        <v>-1.7</v>
      </c>
      <c r="EQ25" s="133">
        <v>-0.9</v>
      </c>
      <c r="ER25" s="133">
        <v>0</v>
      </c>
      <c r="ES25" s="133">
        <v>7.5</v>
      </c>
      <c r="ET25" s="133">
        <v>14.6</v>
      </c>
      <c r="EU25" s="133">
        <v>0</v>
      </c>
      <c r="EV25" s="133">
        <v>0</v>
      </c>
      <c r="EW25" s="133">
        <v>0</v>
      </c>
      <c r="EX25" s="133">
        <v>3.7</v>
      </c>
      <c r="EY25" s="133">
        <v>468.65000000000026</v>
      </c>
      <c r="FA25" s="133">
        <v>0.4</v>
      </c>
      <c r="FB25" s="133">
        <v>1.1000000000000001</v>
      </c>
      <c r="FC25" s="133">
        <v>2.0445353600000002</v>
      </c>
      <c r="FD25" s="133">
        <v>0</v>
      </c>
      <c r="FE25" s="133">
        <v>0.33088087600000005</v>
      </c>
      <c r="FF25" s="133">
        <v>0.27033904799999997</v>
      </c>
      <c r="FG25" s="133">
        <v>1.508</v>
      </c>
      <c r="FH25" s="133">
        <v>1</v>
      </c>
      <c r="FI25" s="133">
        <v>0</v>
      </c>
      <c r="FJ25" s="133">
        <v>4.6399999999999997</v>
      </c>
      <c r="FK25" s="469">
        <v>11.293755284</v>
      </c>
      <c r="FL25" s="446"/>
      <c r="FM25" s="446"/>
      <c r="FN25" s="470"/>
      <c r="FO25" s="470"/>
      <c r="FP25" s="470"/>
      <c r="FQ25" s="470"/>
      <c r="FR25" s="471"/>
      <c r="FS25" s="471"/>
      <c r="FT25" s="472"/>
      <c r="FU25" s="471"/>
      <c r="FV25" s="472"/>
      <c r="FW25" s="472"/>
      <c r="FX25" s="472"/>
      <c r="FY25" s="471"/>
      <c r="FZ25" s="472"/>
      <c r="GA25" s="471"/>
      <c r="GB25" s="472"/>
      <c r="GC25" s="472"/>
      <c r="GD25" s="472"/>
      <c r="GE25" s="449"/>
      <c r="GF25" s="449"/>
      <c r="GG25" s="449"/>
      <c r="GH25" s="449"/>
      <c r="GI25" s="449"/>
      <c r="GJ25" s="449"/>
      <c r="GW25" s="467"/>
    </row>
    <row r="26" spans="1:205" s="441" customFormat="1" ht="14.25" customHeight="1" x14ac:dyDescent="0.2">
      <c r="A26" s="468">
        <v>0.41666666666666669</v>
      </c>
      <c r="B26" s="133">
        <v>9.4</v>
      </c>
      <c r="C26" s="133">
        <v>10.4</v>
      </c>
      <c r="D26" s="133"/>
      <c r="E26" s="133">
        <v>17.8</v>
      </c>
      <c r="F26" s="133">
        <v>39.5</v>
      </c>
      <c r="G26" s="133">
        <v>5.5</v>
      </c>
      <c r="H26" s="133">
        <v>8.1000000000000014</v>
      </c>
      <c r="I26" s="133">
        <v>-0.1</v>
      </c>
      <c r="J26" s="133">
        <v>0</v>
      </c>
      <c r="K26" s="133">
        <v>0</v>
      </c>
      <c r="L26" s="133">
        <v>0</v>
      </c>
      <c r="M26" s="133">
        <v>0</v>
      </c>
      <c r="N26" s="133">
        <v>0</v>
      </c>
      <c r="O26" s="133">
        <v>40.799999999999997</v>
      </c>
      <c r="P26" s="133">
        <v>39.1</v>
      </c>
      <c r="Q26" s="133">
        <v>10.1</v>
      </c>
      <c r="R26" s="133">
        <v>19.200000000000003</v>
      </c>
      <c r="S26" s="133">
        <v>-3.7</v>
      </c>
      <c r="T26" s="133">
        <v>3.5</v>
      </c>
      <c r="U26" s="133">
        <v>18.600000000000001</v>
      </c>
      <c r="V26" s="133">
        <v>0.9</v>
      </c>
      <c r="W26" s="133">
        <v>-3</v>
      </c>
      <c r="X26" s="133">
        <v>16.7</v>
      </c>
      <c r="Y26" s="133">
        <v>3.9</v>
      </c>
      <c r="Z26" s="133">
        <v>0</v>
      </c>
      <c r="AA26" s="133">
        <v>0</v>
      </c>
      <c r="AB26" s="133">
        <v>3.4000000000000004</v>
      </c>
      <c r="AC26" s="133">
        <v>0.9</v>
      </c>
      <c r="AD26" s="133">
        <v>0.5</v>
      </c>
      <c r="AE26" s="133">
        <v>0</v>
      </c>
      <c r="AF26" s="133">
        <v>0</v>
      </c>
      <c r="AG26" s="133">
        <v>0</v>
      </c>
      <c r="AH26" s="133">
        <v>0</v>
      </c>
      <c r="AI26" s="133">
        <v>0</v>
      </c>
      <c r="AJ26" s="133">
        <v>0</v>
      </c>
      <c r="AK26" s="133">
        <v>-3.7</v>
      </c>
      <c r="AL26" s="133">
        <v>0</v>
      </c>
      <c r="AM26" s="133">
        <v>5.9999999999999991</v>
      </c>
      <c r="AN26" s="133">
        <v>-6.5</v>
      </c>
      <c r="AO26" s="133">
        <v>0</v>
      </c>
      <c r="AP26" s="133">
        <v>0</v>
      </c>
      <c r="AQ26" s="133">
        <v>0</v>
      </c>
      <c r="AR26" s="133">
        <v>0</v>
      </c>
      <c r="AS26" s="133">
        <v>1.9</v>
      </c>
      <c r="AT26" s="133">
        <v>2.7</v>
      </c>
      <c r="AU26" s="133"/>
      <c r="AV26" s="133">
        <v>0</v>
      </c>
      <c r="AW26" s="133">
        <v>4.2</v>
      </c>
      <c r="AX26" s="133"/>
      <c r="AY26" s="133">
        <v>0</v>
      </c>
      <c r="AZ26" s="133">
        <v>0</v>
      </c>
      <c r="BA26" s="133">
        <v>0</v>
      </c>
      <c r="BB26" s="133">
        <v>0</v>
      </c>
      <c r="BC26" s="133">
        <v>0</v>
      </c>
      <c r="BD26" s="133">
        <v>0</v>
      </c>
      <c r="BE26" s="133">
        <v>-3.3</v>
      </c>
      <c r="BF26" s="133">
        <v>-4.7</v>
      </c>
      <c r="BG26" s="133">
        <v>20.9</v>
      </c>
      <c r="BH26" s="133">
        <v>89.4</v>
      </c>
      <c r="BI26" s="133">
        <v>21.8</v>
      </c>
      <c r="BJ26" s="133">
        <v>6.5</v>
      </c>
      <c r="BK26" s="133">
        <v>3.6</v>
      </c>
      <c r="BL26" s="133">
        <v>0</v>
      </c>
      <c r="BM26" s="133">
        <v>0</v>
      </c>
      <c r="BN26" s="133">
        <v>0</v>
      </c>
      <c r="BO26" s="133">
        <v>0</v>
      </c>
      <c r="BP26" s="133">
        <v>-3.4000000000000004</v>
      </c>
      <c r="BQ26" s="133">
        <v>4</v>
      </c>
      <c r="BR26" s="133">
        <v>15.9</v>
      </c>
      <c r="BS26" s="133">
        <v>0</v>
      </c>
      <c r="BT26" s="133">
        <v>0</v>
      </c>
      <c r="BU26" s="133">
        <v>0</v>
      </c>
      <c r="BV26" s="133">
        <v>0</v>
      </c>
      <c r="BW26" s="133">
        <v>14</v>
      </c>
      <c r="BX26" s="133"/>
      <c r="BY26" s="133">
        <v>-1.7</v>
      </c>
      <c r="BZ26" s="133">
        <v>-15.3</v>
      </c>
      <c r="CA26" s="133">
        <v>10.9</v>
      </c>
      <c r="CB26" s="133">
        <v>65.599999999999994</v>
      </c>
      <c r="CC26" s="133">
        <v>-4.0999999999999996</v>
      </c>
      <c r="CD26" s="133">
        <v>-4.2</v>
      </c>
      <c r="CE26" s="133">
        <v>7.2</v>
      </c>
      <c r="CF26" s="133">
        <v>0</v>
      </c>
      <c r="CG26" s="133">
        <v>34.1</v>
      </c>
      <c r="CH26" s="133">
        <v>-8.1999999999999993</v>
      </c>
      <c r="CI26" s="133">
        <v>-41.3</v>
      </c>
      <c r="CJ26" s="133">
        <v>-2.2999999999999998</v>
      </c>
      <c r="CK26" s="133">
        <v>-2.5</v>
      </c>
      <c r="CL26" s="133">
        <v>0</v>
      </c>
      <c r="CM26" s="133">
        <v>0</v>
      </c>
      <c r="CN26" s="133">
        <v>0</v>
      </c>
      <c r="CO26" s="133">
        <v>0</v>
      </c>
      <c r="CP26" s="133">
        <v>0</v>
      </c>
      <c r="CQ26" s="133">
        <v>0</v>
      </c>
      <c r="CR26" s="133">
        <v>0</v>
      </c>
      <c r="CS26" s="133">
        <v>0.9</v>
      </c>
      <c r="CT26" s="133">
        <v>9.4</v>
      </c>
      <c r="CU26" s="133">
        <v>0.4</v>
      </c>
      <c r="CV26" s="133">
        <v>-0.3</v>
      </c>
      <c r="CW26" s="133">
        <v>-0.2</v>
      </c>
      <c r="CX26" s="133">
        <v>39.299999999999997</v>
      </c>
      <c r="CY26" s="133">
        <v>0</v>
      </c>
      <c r="CZ26" s="133">
        <v>0</v>
      </c>
      <c r="DA26" s="133">
        <v>1.3</v>
      </c>
      <c r="DB26" s="133">
        <v>0</v>
      </c>
      <c r="DC26" s="133">
        <v>4.5</v>
      </c>
      <c r="DD26" s="133">
        <v>0.3</v>
      </c>
      <c r="DE26" s="133">
        <v>1.2</v>
      </c>
      <c r="DF26" s="133">
        <v>0.6</v>
      </c>
      <c r="DG26" s="133">
        <v>0.4</v>
      </c>
      <c r="DH26" s="133">
        <v>0.6</v>
      </c>
      <c r="DI26" s="133">
        <v>0.2</v>
      </c>
      <c r="DJ26" s="133">
        <v>-2.7</v>
      </c>
      <c r="DK26" s="133">
        <v>-0.9</v>
      </c>
      <c r="DL26" s="133">
        <v>0.8</v>
      </c>
      <c r="DM26" s="133">
        <v>0.8</v>
      </c>
      <c r="DN26" s="133">
        <v>1.2999999999999998</v>
      </c>
      <c r="DO26" s="133">
        <v>0.4</v>
      </c>
      <c r="DP26" s="133">
        <v>0</v>
      </c>
      <c r="DQ26" s="133">
        <v>-0.2</v>
      </c>
      <c r="DR26" s="133">
        <v>0.1</v>
      </c>
      <c r="DS26" s="133">
        <v>0.8</v>
      </c>
      <c r="DT26" s="133">
        <v>0.1</v>
      </c>
      <c r="DU26" s="133">
        <v>0.1</v>
      </c>
      <c r="DV26" s="133">
        <v>0.1</v>
      </c>
      <c r="DW26" s="133">
        <v>0.6</v>
      </c>
      <c r="DX26" s="133">
        <v>0.9</v>
      </c>
      <c r="DY26" s="133">
        <v>1.3</v>
      </c>
      <c r="DZ26" s="133">
        <v>2.7</v>
      </c>
      <c r="EA26" s="133">
        <v>0</v>
      </c>
      <c r="EB26" s="133">
        <v>1.9</v>
      </c>
      <c r="EC26" s="133">
        <v>4.4000000000000004</v>
      </c>
      <c r="ED26" s="133">
        <v>0.5</v>
      </c>
      <c r="EE26" s="133">
        <v>3.46</v>
      </c>
      <c r="EF26" s="133">
        <v>2</v>
      </c>
      <c r="EG26" s="133">
        <v>0.9</v>
      </c>
      <c r="EH26" s="133">
        <v>1.9000000000000001</v>
      </c>
      <c r="EI26" s="133">
        <v>0</v>
      </c>
      <c r="EJ26" s="133">
        <v>1</v>
      </c>
      <c r="EK26" s="133">
        <v>0.1</v>
      </c>
      <c r="EL26" s="133">
        <v>0.1</v>
      </c>
      <c r="EM26" s="133">
        <v>2.6</v>
      </c>
      <c r="EN26" s="133">
        <v>2.2999999999999998</v>
      </c>
      <c r="EO26" s="133">
        <v>-3</v>
      </c>
      <c r="EP26" s="133">
        <v>-0.7</v>
      </c>
      <c r="EQ26" s="133">
        <v>-0.8</v>
      </c>
      <c r="ER26" s="133">
        <v>0</v>
      </c>
      <c r="ES26" s="133">
        <v>7.5</v>
      </c>
      <c r="ET26" s="133">
        <v>15.2</v>
      </c>
      <c r="EU26" s="133">
        <v>0</v>
      </c>
      <c r="EV26" s="133">
        <v>0</v>
      </c>
      <c r="EW26" s="133">
        <v>0.2</v>
      </c>
      <c r="EX26" s="133">
        <v>3.7</v>
      </c>
      <c r="EY26" s="133">
        <v>557.06000000000017</v>
      </c>
      <c r="FA26" s="133">
        <v>0.5</v>
      </c>
      <c r="FB26" s="133">
        <v>1.2</v>
      </c>
      <c r="FC26" s="133">
        <v>2.1047320000000003</v>
      </c>
      <c r="FD26" s="133">
        <v>-0.78500000000000003</v>
      </c>
      <c r="FE26" s="133">
        <v>0.31414779599999998</v>
      </c>
      <c r="FF26" s="133">
        <v>0.295485622</v>
      </c>
      <c r="FG26" s="133">
        <v>1.3580000000000001</v>
      </c>
      <c r="FH26" s="133">
        <v>1</v>
      </c>
      <c r="FI26" s="133">
        <v>0</v>
      </c>
      <c r="FJ26" s="133">
        <v>4.6399999999999997</v>
      </c>
      <c r="FK26" s="469">
        <v>10.627365418</v>
      </c>
      <c r="FL26" s="446"/>
      <c r="FM26" s="446"/>
      <c r="FN26" s="470"/>
      <c r="FO26" s="470"/>
      <c r="FP26" s="470"/>
      <c r="FQ26" s="470"/>
      <c r="FR26" s="471"/>
      <c r="FS26" s="471"/>
      <c r="FT26" s="472"/>
      <c r="FU26" s="471"/>
      <c r="FV26" s="472"/>
      <c r="FW26" s="472"/>
      <c r="FX26" s="472"/>
      <c r="FY26" s="471"/>
      <c r="FZ26" s="472"/>
      <c r="GA26" s="471"/>
      <c r="GB26" s="472"/>
      <c r="GC26" s="472"/>
      <c r="GD26" s="472"/>
      <c r="GE26" s="449"/>
      <c r="GF26" s="449"/>
      <c r="GG26" s="449"/>
      <c r="GH26" s="449"/>
      <c r="GI26" s="449"/>
      <c r="GJ26" s="449"/>
      <c r="GW26" s="467"/>
    </row>
    <row r="27" spans="1:205" s="441" customFormat="1" ht="14.25" customHeight="1" x14ac:dyDescent="0.2">
      <c r="A27" s="468">
        <v>0.4375</v>
      </c>
      <c r="B27" s="133">
        <v>9</v>
      </c>
      <c r="C27" s="133">
        <v>10.1</v>
      </c>
      <c r="D27" s="133"/>
      <c r="E27" s="133">
        <v>29.5</v>
      </c>
      <c r="F27" s="133">
        <v>39.700000000000003</v>
      </c>
      <c r="G27" s="133">
        <v>3.5</v>
      </c>
      <c r="H27" s="133">
        <v>8.6</v>
      </c>
      <c r="I27" s="133">
        <v>0</v>
      </c>
      <c r="J27" s="133">
        <v>0</v>
      </c>
      <c r="K27" s="133">
        <v>0</v>
      </c>
      <c r="L27" s="133">
        <v>0</v>
      </c>
      <c r="M27" s="133">
        <v>0</v>
      </c>
      <c r="N27" s="133">
        <v>0</v>
      </c>
      <c r="O27" s="133">
        <v>42.3</v>
      </c>
      <c r="P27" s="133">
        <v>40.799999999999997</v>
      </c>
      <c r="Q27" s="133">
        <v>12.3</v>
      </c>
      <c r="R27" s="133">
        <v>36.700000000000003</v>
      </c>
      <c r="S27" s="133">
        <v>-5.4</v>
      </c>
      <c r="T27" s="133">
        <v>4.0999999999999996</v>
      </c>
      <c r="U27" s="133">
        <v>18.600000000000001</v>
      </c>
      <c r="V27" s="133">
        <v>0.7</v>
      </c>
      <c r="W27" s="133">
        <v>-3.2</v>
      </c>
      <c r="X27" s="133">
        <v>16.8</v>
      </c>
      <c r="Y27" s="133">
        <v>4.1000000000000005</v>
      </c>
      <c r="Z27" s="133">
        <v>0</v>
      </c>
      <c r="AA27" s="133">
        <v>0</v>
      </c>
      <c r="AB27" s="133">
        <v>3.5999999999999996</v>
      </c>
      <c r="AC27" s="133">
        <v>0.9</v>
      </c>
      <c r="AD27" s="133">
        <v>0.29999999999999993</v>
      </c>
      <c r="AE27" s="133">
        <v>0</v>
      </c>
      <c r="AF27" s="133">
        <v>0</v>
      </c>
      <c r="AG27" s="133">
        <v>0</v>
      </c>
      <c r="AH27" s="133">
        <v>0</v>
      </c>
      <c r="AI27" s="133">
        <v>0</v>
      </c>
      <c r="AJ27" s="133">
        <v>0</v>
      </c>
      <c r="AK27" s="133">
        <v>-1</v>
      </c>
      <c r="AL27" s="133">
        <v>0</v>
      </c>
      <c r="AM27" s="133">
        <v>4.5999999999999996</v>
      </c>
      <c r="AN27" s="133">
        <v>-6</v>
      </c>
      <c r="AO27" s="133">
        <v>0</v>
      </c>
      <c r="AP27" s="133">
        <v>0</v>
      </c>
      <c r="AQ27" s="133">
        <v>0</v>
      </c>
      <c r="AR27" s="133">
        <v>0</v>
      </c>
      <c r="AS27" s="133">
        <v>1</v>
      </c>
      <c r="AT27" s="133">
        <v>2.5</v>
      </c>
      <c r="AU27" s="133"/>
      <c r="AV27" s="133">
        <v>0</v>
      </c>
      <c r="AW27" s="133">
        <v>2.2204460492503131E-16</v>
      </c>
      <c r="AX27" s="133"/>
      <c r="AY27" s="133">
        <v>0</v>
      </c>
      <c r="AZ27" s="133">
        <v>0</v>
      </c>
      <c r="BA27" s="133">
        <v>0</v>
      </c>
      <c r="BB27" s="133">
        <v>0</v>
      </c>
      <c r="BC27" s="133">
        <v>0</v>
      </c>
      <c r="BD27" s="133">
        <v>0</v>
      </c>
      <c r="BE27" s="133">
        <v>-2.2000000000000002</v>
      </c>
      <c r="BF27" s="133">
        <v>-3.7</v>
      </c>
      <c r="BG27" s="133">
        <v>23.5</v>
      </c>
      <c r="BH27" s="133">
        <v>91.3</v>
      </c>
      <c r="BI27" s="133">
        <v>22.4</v>
      </c>
      <c r="BJ27" s="133">
        <v>6.9</v>
      </c>
      <c r="BK27" s="133">
        <v>3.3</v>
      </c>
      <c r="BL27" s="133">
        <v>0</v>
      </c>
      <c r="BM27" s="133">
        <v>0</v>
      </c>
      <c r="BN27" s="133">
        <v>0</v>
      </c>
      <c r="BO27" s="133">
        <v>0</v>
      </c>
      <c r="BP27" s="133">
        <v>-3.4000000000000004</v>
      </c>
      <c r="BQ27" s="133">
        <v>4.1999999999999993</v>
      </c>
      <c r="BR27" s="133">
        <v>16</v>
      </c>
      <c r="BS27" s="133">
        <v>0</v>
      </c>
      <c r="BT27" s="133">
        <v>0</v>
      </c>
      <c r="BU27" s="133">
        <v>0</v>
      </c>
      <c r="BV27" s="133">
        <v>0</v>
      </c>
      <c r="BW27" s="133">
        <v>14.7</v>
      </c>
      <c r="BX27" s="133"/>
      <c r="BY27" s="133">
        <v>0.3</v>
      </c>
      <c r="BZ27" s="133">
        <v>-12.3</v>
      </c>
      <c r="CA27" s="133">
        <v>13.9</v>
      </c>
      <c r="CB27" s="133">
        <v>66.900000000000006</v>
      </c>
      <c r="CC27" s="133">
        <v>-3.1</v>
      </c>
      <c r="CD27" s="133">
        <v>-3.3</v>
      </c>
      <c r="CE27" s="133">
        <v>4.5</v>
      </c>
      <c r="CF27" s="133">
        <v>0</v>
      </c>
      <c r="CG27" s="133">
        <v>34.4</v>
      </c>
      <c r="CH27" s="133">
        <v>-7.9</v>
      </c>
      <c r="CI27" s="133">
        <v>-41.2</v>
      </c>
      <c r="CJ27" s="133">
        <v>-1.5</v>
      </c>
      <c r="CK27" s="133">
        <v>-2.1</v>
      </c>
      <c r="CL27" s="133">
        <v>0</v>
      </c>
      <c r="CM27" s="133">
        <v>0</v>
      </c>
      <c r="CN27" s="133">
        <v>0</v>
      </c>
      <c r="CO27" s="133">
        <v>0</v>
      </c>
      <c r="CP27" s="133">
        <v>0</v>
      </c>
      <c r="CQ27" s="133">
        <v>0</v>
      </c>
      <c r="CR27" s="133">
        <v>0</v>
      </c>
      <c r="CS27" s="133">
        <v>5.6</v>
      </c>
      <c r="CT27" s="133">
        <v>10</v>
      </c>
      <c r="CU27" s="133">
        <v>0.30000000000000004</v>
      </c>
      <c r="CV27" s="133">
        <v>-0.1</v>
      </c>
      <c r="CW27" s="133">
        <v>-0.4</v>
      </c>
      <c r="CX27" s="133">
        <v>19.8</v>
      </c>
      <c r="CY27" s="133">
        <v>0</v>
      </c>
      <c r="CZ27" s="133">
        <v>0</v>
      </c>
      <c r="DA27" s="133">
        <v>1.3</v>
      </c>
      <c r="DB27" s="133">
        <v>0</v>
      </c>
      <c r="DC27" s="133">
        <v>4.3</v>
      </c>
      <c r="DD27" s="133">
        <v>0.1</v>
      </c>
      <c r="DE27" s="133">
        <v>1.2</v>
      </c>
      <c r="DF27" s="133">
        <v>0.6</v>
      </c>
      <c r="DG27" s="133">
        <v>0.4</v>
      </c>
      <c r="DH27" s="133">
        <v>0.6</v>
      </c>
      <c r="DI27" s="133">
        <v>0.2</v>
      </c>
      <c r="DJ27" s="133">
        <v>-2.7</v>
      </c>
      <c r="DK27" s="133">
        <v>-0.9</v>
      </c>
      <c r="DL27" s="133">
        <v>0.8</v>
      </c>
      <c r="DM27" s="133">
        <v>0.8</v>
      </c>
      <c r="DN27" s="133">
        <v>1.2999999999999998</v>
      </c>
      <c r="DO27" s="133">
        <v>0.1</v>
      </c>
      <c r="DP27" s="133">
        <v>0</v>
      </c>
      <c r="DQ27" s="133">
        <v>-0.2</v>
      </c>
      <c r="DR27" s="133">
        <v>0.1</v>
      </c>
      <c r="DS27" s="133">
        <v>0.8</v>
      </c>
      <c r="DT27" s="133">
        <v>0.1</v>
      </c>
      <c r="DU27" s="133">
        <v>0.1</v>
      </c>
      <c r="DV27" s="133">
        <v>0.1</v>
      </c>
      <c r="DW27" s="133">
        <v>0.6</v>
      </c>
      <c r="DX27" s="133">
        <v>0.9</v>
      </c>
      <c r="DY27" s="133">
        <v>2.0999999999999996</v>
      </c>
      <c r="DZ27" s="133">
        <v>2.7</v>
      </c>
      <c r="EA27" s="133">
        <v>0</v>
      </c>
      <c r="EB27" s="133">
        <v>1.9</v>
      </c>
      <c r="EC27" s="133">
        <v>3.8</v>
      </c>
      <c r="ED27" s="133">
        <v>0.3</v>
      </c>
      <c r="EE27" s="133">
        <v>3.88</v>
      </c>
      <c r="EF27" s="133">
        <v>1.6</v>
      </c>
      <c r="EG27" s="133">
        <v>0.9</v>
      </c>
      <c r="EH27" s="133">
        <v>1.9000000000000001</v>
      </c>
      <c r="EI27" s="133">
        <v>0</v>
      </c>
      <c r="EJ27" s="133">
        <v>1</v>
      </c>
      <c r="EK27" s="133">
        <v>0.1</v>
      </c>
      <c r="EL27" s="133">
        <v>0.1</v>
      </c>
      <c r="EM27" s="133">
        <v>3</v>
      </c>
      <c r="EN27" s="133">
        <v>2.6</v>
      </c>
      <c r="EO27" s="133">
        <v>-2.2999999999999998</v>
      </c>
      <c r="EP27" s="133">
        <v>-0.6</v>
      </c>
      <c r="EQ27" s="133">
        <v>-0.6</v>
      </c>
      <c r="ER27" s="133">
        <v>0</v>
      </c>
      <c r="ES27" s="133">
        <v>6.7</v>
      </c>
      <c r="ET27" s="133">
        <v>14.1</v>
      </c>
      <c r="EU27" s="133">
        <v>0</v>
      </c>
      <c r="EV27" s="133">
        <v>0</v>
      </c>
      <c r="EW27" s="133">
        <v>1.2</v>
      </c>
      <c r="EX27" s="133">
        <v>3.7</v>
      </c>
      <c r="EY27" s="133">
        <v>589.58000000000004</v>
      </c>
      <c r="FA27" s="133">
        <v>0.8</v>
      </c>
      <c r="FB27" s="133">
        <v>1.3</v>
      </c>
      <c r="FC27" s="133">
        <v>2.0257682400000001</v>
      </c>
      <c r="FD27" s="133">
        <v>-0.91900000000000004</v>
      </c>
      <c r="FE27" s="133">
        <v>0.30093544</v>
      </c>
      <c r="FF27" s="133">
        <v>0.27434703199999999</v>
      </c>
      <c r="FG27" s="133">
        <v>1.548</v>
      </c>
      <c r="FH27" s="133">
        <v>1</v>
      </c>
      <c r="FI27" s="133">
        <v>0</v>
      </c>
      <c r="FJ27" s="133">
        <v>4.63</v>
      </c>
      <c r="FK27" s="469">
        <v>10.960050712000001</v>
      </c>
      <c r="FL27" s="446"/>
      <c r="FM27" s="446"/>
      <c r="FN27" s="470"/>
      <c r="FO27" s="470"/>
      <c r="FP27" s="470"/>
      <c r="FQ27" s="470"/>
      <c r="FR27" s="471"/>
      <c r="FS27" s="471"/>
      <c r="FT27" s="472"/>
      <c r="FU27" s="471"/>
      <c r="FV27" s="472"/>
      <c r="FW27" s="472"/>
      <c r="FX27" s="472"/>
      <c r="FY27" s="471"/>
      <c r="FZ27" s="472"/>
      <c r="GA27" s="471"/>
      <c r="GB27" s="472"/>
      <c r="GC27" s="472"/>
      <c r="GD27" s="472"/>
      <c r="GE27" s="449"/>
      <c r="GF27" s="449"/>
      <c r="GG27" s="449"/>
      <c r="GH27" s="449"/>
      <c r="GI27" s="449"/>
      <c r="GJ27" s="449"/>
      <c r="GW27" s="467"/>
    </row>
    <row r="28" spans="1:205" s="441" customFormat="1" ht="14.25" customHeight="1" x14ac:dyDescent="0.2">
      <c r="A28" s="468">
        <v>0.45833333333333331</v>
      </c>
      <c r="B28" s="133">
        <v>30.1</v>
      </c>
      <c r="C28" s="133">
        <v>13.600000000000001</v>
      </c>
      <c r="D28" s="133"/>
      <c r="E28" s="133">
        <v>30.799999999999997</v>
      </c>
      <c r="F28" s="133">
        <v>49.7</v>
      </c>
      <c r="G28" s="133">
        <v>3.4</v>
      </c>
      <c r="H28" s="133">
        <v>7.4</v>
      </c>
      <c r="I28" s="133">
        <v>-0.2</v>
      </c>
      <c r="J28" s="133">
        <v>-0.1</v>
      </c>
      <c r="K28" s="133">
        <v>0</v>
      </c>
      <c r="L28" s="133">
        <v>0</v>
      </c>
      <c r="M28" s="133">
        <v>0</v>
      </c>
      <c r="N28" s="133">
        <v>0</v>
      </c>
      <c r="O28" s="133">
        <v>48.5</v>
      </c>
      <c r="P28" s="133">
        <v>47.2</v>
      </c>
      <c r="Q28" s="133">
        <v>21.7</v>
      </c>
      <c r="R28" s="133">
        <v>11.8</v>
      </c>
      <c r="S28" s="133">
        <v>-1</v>
      </c>
      <c r="T28" s="133">
        <v>4.5</v>
      </c>
      <c r="U28" s="133">
        <v>21.1</v>
      </c>
      <c r="V28" s="133">
        <v>1.1000000000000001</v>
      </c>
      <c r="W28" s="133">
        <v>-7.7</v>
      </c>
      <c r="X28" s="133">
        <v>18.8</v>
      </c>
      <c r="Y28" s="133">
        <v>1.5</v>
      </c>
      <c r="Z28" s="133">
        <v>0</v>
      </c>
      <c r="AA28" s="133">
        <v>0</v>
      </c>
      <c r="AB28" s="133">
        <v>3.9000000000000004</v>
      </c>
      <c r="AC28" s="133">
        <v>0.9</v>
      </c>
      <c r="AD28" s="133">
        <v>0.5</v>
      </c>
      <c r="AE28" s="133">
        <v>0</v>
      </c>
      <c r="AF28" s="133">
        <v>0</v>
      </c>
      <c r="AG28" s="133">
        <v>0</v>
      </c>
      <c r="AH28" s="133">
        <v>0</v>
      </c>
      <c r="AI28" s="133">
        <v>0</v>
      </c>
      <c r="AJ28" s="133">
        <v>0</v>
      </c>
      <c r="AK28" s="133">
        <v>3.8</v>
      </c>
      <c r="AL28" s="133">
        <v>0</v>
      </c>
      <c r="AM28" s="133">
        <v>19.8</v>
      </c>
      <c r="AN28" s="133">
        <v>-4.3</v>
      </c>
      <c r="AO28" s="133">
        <v>0</v>
      </c>
      <c r="AP28" s="133">
        <v>-0.8</v>
      </c>
      <c r="AQ28" s="133">
        <v>0</v>
      </c>
      <c r="AR28" s="133">
        <v>0</v>
      </c>
      <c r="AS28" s="133">
        <v>5.8</v>
      </c>
      <c r="AT28" s="133">
        <v>3</v>
      </c>
      <c r="AU28" s="133"/>
      <c r="AV28" s="133">
        <v>0</v>
      </c>
      <c r="AW28" s="133">
        <v>0.60000000000000009</v>
      </c>
      <c r="AX28" s="133"/>
      <c r="AY28" s="133">
        <v>0</v>
      </c>
      <c r="AZ28" s="133">
        <v>0</v>
      </c>
      <c r="BA28" s="133">
        <v>0</v>
      </c>
      <c r="BB28" s="133">
        <v>0</v>
      </c>
      <c r="BC28" s="133">
        <v>0</v>
      </c>
      <c r="BD28" s="133">
        <v>0</v>
      </c>
      <c r="BE28" s="133">
        <v>2.2000000000000002</v>
      </c>
      <c r="BF28" s="133">
        <v>0.8</v>
      </c>
      <c r="BG28" s="133">
        <v>28.7</v>
      </c>
      <c r="BH28" s="133">
        <v>97.8</v>
      </c>
      <c r="BI28" s="133">
        <v>24.4</v>
      </c>
      <c r="BJ28" s="133">
        <v>8</v>
      </c>
      <c r="BK28" s="133">
        <v>3.7</v>
      </c>
      <c r="BL28" s="133">
        <v>0.3</v>
      </c>
      <c r="BM28" s="133">
        <v>0.3</v>
      </c>
      <c r="BN28" s="133">
        <v>0.3</v>
      </c>
      <c r="BO28" s="133">
        <v>0.3</v>
      </c>
      <c r="BP28" s="133">
        <v>-3.3</v>
      </c>
      <c r="BQ28" s="133">
        <v>4.5</v>
      </c>
      <c r="BR28" s="133">
        <v>18.7</v>
      </c>
      <c r="BS28" s="133">
        <v>0</v>
      </c>
      <c r="BT28" s="133">
        <v>0</v>
      </c>
      <c r="BU28" s="133">
        <v>0</v>
      </c>
      <c r="BV28" s="133">
        <v>0</v>
      </c>
      <c r="BW28" s="133">
        <v>17.3</v>
      </c>
      <c r="BX28" s="133"/>
      <c r="BY28" s="133">
        <v>7.1</v>
      </c>
      <c r="BZ28" s="133">
        <v>-13</v>
      </c>
      <c r="CA28" s="133">
        <v>13</v>
      </c>
      <c r="CB28" s="133">
        <v>75.3</v>
      </c>
      <c r="CC28" s="133">
        <v>1.3</v>
      </c>
      <c r="CD28" s="133">
        <v>-0.1</v>
      </c>
      <c r="CE28" s="133">
        <v>37.799999999999997</v>
      </c>
      <c r="CF28" s="133">
        <v>0</v>
      </c>
      <c r="CG28" s="133">
        <v>42.2</v>
      </c>
      <c r="CH28" s="133">
        <v>-0.5</v>
      </c>
      <c r="CI28" s="133">
        <v>-33.799999999999997</v>
      </c>
      <c r="CJ28" s="133">
        <v>2.7</v>
      </c>
      <c r="CK28" s="133">
        <v>1.3</v>
      </c>
      <c r="CL28" s="133">
        <v>0</v>
      </c>
      <c r="CM28" s="133">
        <v>0</v>
      </c>
      <c r="CN28" s="133">
        <v>0</v>
      </c>
      <c r="CO28" s="133">
        <v>0</v>
      </c>
      <c r="CP28" s="133">
        <v>0</v>
      </c>
      <c r="CQ28" s="133">
        <v>0</v>
      </c>
      <c r="CR28" s="133">
        <v>0</v>
      </c>
      <c r="CS28" s="133">
        <v>4.4000000000000004</v>
      </c>
      <c r="CT28" s="133">
        <v>13.2</v>
      </c>
      <c r="CU28" s="133">
        <v>0.7</v>
      </c>
      <c r="CV28" s="133">
        <v>-0.2</v>
      </c>
      <c r="CW28" s="133">
        <v>-0.4</v>
      </c>
      <c r="CX28" s="133">
        <v>5.3</v>
      </c>
      <c r="CY28" s="133">
        <v>0</v>
      </c>
      <c r="CZ28" s="133">
        <v>0</v>
      </c>
      <c r="DA28" s="133">
        <v>1.3</v>
      </c>
      <c r="DB28" s="133">
        <v>0</v>
      </c>
      <c r="DC28" s="133">
        <v>4.4000000000000004</v>
      </c>
      <c r="DD28" s="133">
        <v>0.2</v>
      </c>
      <c r="DE28" s="133">
        <v>1.2</v>
      </c>
      <c r="DF28" s="133">
        <v>0.6</v>
      </c>
      <c r="DG28" s="133">
        <v>0.4</v>
      </c>
      <c r="DH28" s="133">
        <v>0.6</v>
      </c>
      <c r="DI28" s="133">
        <v>0.2</v>
      </c>
      <c r="DJ28" s="133">
        <v>-2.9000000000000004</v>
      </c>
      <c r="DK28" s="133">
        <v>-0.9</v>
      </c>
      <c r="DL28" s="133">
        <v>0.8</v>
      </c>
      <c r="DM28" s="133">
        <v>0.8</v>
      </c>
      <c r="DN28" s="133">
        <v>1.4</v>
      </c>
      <c r="DO28" s="133">
        <v>0.2</v>
      </c>
      <c r="DP28" s="133">
        <v>0</v>
      </c>
      <c r="DQ28" s="133">
        <v>-0.2</v>
      </c>
      <c r="DR28" s="133">
        <v>0.1</v>
      </c>
      <c r="DS28" s="133">
        <v>1</v>
      </c>
      <c r="DT28" s="133">
        <v>0.1</v>
      </c>
      <c r="DU28" s="133">
        <v>0.1</v>
      </c>
      <c r="DV28" s="133">
        <v>0.1</v>
      </c>
      <c r="DW28" s="133">
        <v>0.6</v>
      </c>
      <c r="DX28" s="133">
        <v>1</v>
      </c>
      <c r="DY28" s="133">
        <v>1.4</v>
      </c>
      <c r="DZ28" s="133">
        <v>2.7</v>
      </c>
      <c r="EA28" s="133">
        <v>0</v>
      </c>
      <c r="EB28" s="133">
        <v>2</v>
      </c>
      <c r="EC28" s="133">
        <v>3.7</v>
      </c>
      <c r="ED28" s="133">
        <v>0.1</v>
      </c>
      <c r="EE28" s="133">
        <v>3.53</v>
      </c>
      <c r="EF28" s="133">
        <v>2</v>
      </c>
      <c r="EG28" s="133">
        <v>1.1000000000000001</v>
      </c>
      <c r="EH28" s="133">
        <v>1.9000000000000001</v>
      </c>
      <c r="EI28" s="133">
        <v>0</v>
      </c>
      <c r="EJ28" s="133">
        <v>1</v>
      </c>
      <c r="EK28" s="133">
        <v>0.1</v>
      </c>
      <c r="EL28" s="133">
        <v>0.1</v>
      </c>
      <c r="EM28" s="133">
        <v>3.2</v>
      </c>
      <c r="EN28" s="133">
        <v>2.9</v>
      </c>
      <c r="EO28" s="133">
        <v>-3.2</v>
      </c>
      <c r="EP28" s="133">
        <v>-0.9</v>
      </c>
      <c r="EQ28" s="133">
        <v>-0.5</v>
      </c>
      <c r="ER28" s="133">
        <v>0</v>
      </c>
      <c r="ES28" s="133">
        <v>8.3000000000000007</v>
      </c>
      <c r="ET28" s="133">
        <v>16.5</v>
      </c>
      <c r="EU28" s="133">
        <v>0</v>
      </c>
      <c r="EV28" s="133">
        <v>0</v>
      </c>
      <c r="EW28" s="133">
        <v>3</v>
      </c>
      <c r="EX28" s="133">
        <v>3.7</v>
      </c>
      <c r="EY28" s="133">
        <v>759.43000000000029</v>
      </c>
      <c r="FA28" s="133">
        <v>1.2</v>
      </c>
      <c r="FB28" s="133">
        <v>1.3</v>
      </c>
      <c r="FC28" s="133">
        <v>1.99434088</v>
      </c>
      <c r="FD28" s="133">
        <v>-0.53899999999999992</v>
      </c>
      <c r="FE28" s="133">
        <v>0.29424847399999998</v>
      </c>
      <c r="FF28" s="133">
        <v>0.28850077400000002</v>
      </c>
      <c r="FG28" s="133">
        <v>1.6040000000000001</v>
      </c>
      <c r="FH28" s="133">
        <v>1</v>
      </c>
      <c r="FI28" s="133">
        <v>0</v>
      </c>
      <c r="FJ28" s="133">
        <v>4.4000000000000004</v>
      </c>
      <c r="FK28" s="469">
        <v>11.542090128000002</v>
      </c>
      <c r="FL28" s="446"/>
      <c r="FM28" s="446"/>
      <c r="FN28" s="470"/>
      <c r="FO28" s="470"/>
      <c r="FP28" s="470"/>
      <c r="FQ28" s="470"/>
      <c r="FR28" s="471"/>
      <c r="FS28" s="471"/>
      <c r="FT28" s="472"/>
      <c r="FU28" s="471"/>
      <c r="FV28" s="472"/>
      <c r="FW28" s="472"/>
      <c r="FX28" s="472"/>
      <c r="FY28" s="471"/>
      <c r="FZ28" s="472"/>
      <c r="GA28" s="471"/>
      <c r="GB28" s="472"/>
      <c r="GC28" s="472"/>
      <c r="GD28" s="472"/>
      <c r="GE28" s="449"/>
      <c r="GF28" s="449"/>
      <c r="GG28" s="449"/>
      <c r="GH28" s="449"/>
      <c r="GI28" s="449"/>
      <c r="GJ28" s="449"/>
      <c r="GW28" s="467"/>
    </row>
    <row r="29" spans="1:205" s="441" customFormat="1" ht="14.25" customHeight="1" x14ac:dyDescent="0.2">
      <c r="A29" s="468">
        <v>0.47916666666666669</v>
      </c>
      <c r="B29" s="133">
        <v>90</v>
      </c>
      <c r="C29" s="133">
        <v>36.4</v>
      </c>
      <c r="D29" s="133"/>
      <c r="E29" s="133">
        <v>30</v>
      </c>
      <c r="F29" s="133">
        <v>49.7</v>
      </c>
      <c r="G29" s="133">
        <v>4.5999999999999996</v>
      </c>
      <c r="H29" s="133">
        <v>8.6</v>
      </c>
      <c r="I29" s="133">
        <v>-0.1</v>
      </c>
      <c r="J29" s="133">
        <v>0</v>
      </c>
      <c r="K29" s="133">
        <v>0</v>
      </c>
      <c r="L29" s="133">
        <v>0</v>
      </c>
      <c r="M29" s="133">
        <v>0</v>
      </c>
      <c r="N29" s="133">
        <v>0</v>
      </c>
      <c r="O29" s="133">
        <v>46.9</v>
      </c>
      <c r="P29" s="133">
        <v>45.4</v>
      </c>
      <c r="Q29" s="133">
        <v>19.5</v>
      </c>
      <c r="R29" s="133">
        <v>8.6</v>
      </c>
      <c r="S29" s="133">
        <v>-0.4</v>
      </c>
      <c r="T29" s="133">
        <v>4.7</v>
      </c>
      <c r="U29" s="133">
        <v>19.5</v>
      </c>
      <c r="V29" s="133">
        <v>0.7</v>
      </c>
      <c r="W29" s="133">
        <v>-4.7</v>
      </c>
      <c r="X29" s="133">
        <v>20.099999999999998</v>
      </c>
      <c r="Y29" s="133">
        <v>1.2999999999999998</v>
      </c>
      <c r="Z29" s="133">
        <v>-0.60000000000000009</v>
      </c>
      <c r="AA29" s="133">
        <v>0</v>
      </c>
      <c r="AB29" s="133">
        <v>4.0999999999999996</v>
      </c>
      <c r="AC29" s="133">
        <v>0.9</v>
      </c>
      <c r="AD29" s="133">
        <v>0.5</v>
      </c>
      <c r="AE29" s="133">
        <v>0</v>
      </c>
      <c r="AF29" s="133">
        <v>0</v>
      </c>
      <c r="AG29" s="133">
        <v>0</v>
      </c>
      <c r="AH29" s="133">
        <v>0</v>
      </c>
      <c r="AI29" s="133">
        <v>0</v>
      </c>
      <c r="AJ29" s="133">
        <v>0</v>
      </c>
      <c r="AK29" s="133">
        <v>2.8</v>
      </c>
      <c r="AL29" s="133">
        <v>0</v>
      </c>
      <c r="AM29" s="133">
        <v>12.9</v>
      </c>
      <c r="AN29" s="133">
        <v>-5.4</v>
      </c>
      <c r="AO29" s="133">
        <v>0</v>
      </c>
      <c r="AP29" s="133">
        <v>-0.4</v>
      </c>
      <c r="AQ29" s="133">
        <v>0</v>
      </c>
      <c r="AR29" s="133">
        <v>0</v>
      </c>
      <c r="AS29" s="133">
        <v>2.1999999999999997</v>
      </c>
      <c r="AT29" s="133">
        <v>2.5</v>
      </c>
      <c r="AU29" s="133"/>
      <c r="AV29" s="133">
        <v>0</v>
      </c>
      <c r="AW29" s="133">
        <v>1.7</v>
      </c>
      <c r="AX29" s="133"/>
      <c r="AY29" s="133">
        <v>0</v>
      </c>
      <c r="AZ29" s="133">
        <v>0</v>
      </c>
      <c r="BA29" s="133">
        <v>0</v>
      </c>
      <c r="BB29" s="133">
        <v>0</v>
      </c>
      <c r="BC29" s="133">
        <v>0</v>
      </c>
      <c r="BD29" s="133">
        <v>0</v>
      </c>
      <c r="BE29" s="133">
        <v>0.6</v>
      </c>
      <c r="BF29" s="133">
        <v>-0.8</v>
      </c>
      <c r="BG29" s="133">
        <v>25.4</v>
      </c>
      <c r="BH29" s="133">
        <v>93.7</v>
      </c>
      <c r="BI29" s="133">
        <v>23.8</v>
      </c>
      <c r="BJ29" s="133">
        <v>7.4</v>
      </c>
      <c r="BK29" s="133">
        <v>3.8</v>
      </c>
      <c r="BL29" s="133">
        <v>0.2</v>
      </c>
      <c r="BM29" s="133">
        <v>0</v>
      </c>
      <c r="BN29" s="133">
        <v>0.2</v>
      </c>
      <c r="BO29" s="133">
        <v>0</v>
      </c>
      <c r="BP29" s="133">
        <v>-3.4000000000000004</v>
      </c>
      <c r="BQ29" s="133">
        <v>4.5</v>
      </c>
      <c r="BR29" s="133">
        <v>18.100000000000001</v>
      </c>
      <c r="BS29" s="133">
        <v>0</v>
      </c>
      <c r="BT29" s="133">
        <v>0</v>
      </c>
      <c r="BU29" s="133">
        <v>0</v>
      </c>
      <c r="BV29" s="133">
        <v>0</v>
      </c>
      <c r="BW29" s="133">
        <v>18.7</v>
      </c>
      <c r="BX29" s="133"/>
      <c r="BY29" s="133">
        <v>2.9</v>
      </c>
      <c r="BZ29" s="133">
        <v>-10.3</v>
      </c>
      <c r="CA29" s="133">
        <v>16.100000000000001</v>
      </c>
      <c r="CB29" s="133">
        <v>70.900000000000006</v>
      </c>
      <c r="CC29" s="133">
        <v>-0.4</v>
      </c>
      <c r="CD29" s="133">
        <v>-1.3</v>
      </c>
      <c r="CE29" s="133">
        <v>4.7</v>
      </c>
      <c r="CF29" s="133">
        <v>0</v>
      </c>
      <c r="CG29" s="133">
        <v>40.4</v>
      </c>
      <c r="CH29" s="133">
        <v>-2.1</v>
      </c>
      <c r="CI29" s="133">
        <v>-40.299999999999997</v>
      </c>
      <c r="CJ29" s="133">
        <v>8.5</v>
      </c>
      <c r="CK29" s="133">
        <v>2.5</v>
      </c>
      <c r="CL29" s="133">
        <v>0</v>
      </c>
      <c r="CM29" s="133">
        <v>0</v>
      </c>
      <c r="CN29" s="133">
        <v>0</v>
      </c>
      <c r="CO29" s="133">
        <v>0</v>
      </c>
      <c r="CP29" s="133">
        <v>0</v>
      </c>
      <c r="CQ29" s="133">
        <v>0</v>
      </c>
      <c r="CR29" s="133">
        <v>0</v>
      </c>
      <c r="CS29" s="133">
        <v>6.2</v>
      </c>
      <c r="CT29" s="133">
        <v>15.1</v>
      </c>
      <c r="CU29" s="133">
        <v>0.7</v>
      </c>
      <c r="CV29" s="133">
        <v>0.3</v>
      </c>
      <c r="CW29" s="133">
        <v>-0.2</v>
      </c>
      <c r="CX29" s="133">
        <v>35.9</v>
      </c>
      <c r="CY29" s="133">
        <v>0</v>
      </c>
      <c r="CZ29" s="133">
        <v>0</v>
      </c>
      <c r="DA29" s="133">
        <v>1.3</v>
      </c>
      <c r="DB29" s="133">
        <v>0</v>
      </c>
      <c r="DC29" s="133">
        <v>1.6</v>
      </c>
      <c r="DD29" s="133">
        <v>0.4</v>
      </c>
      <c r="DE29" s="133">
        <v>1.2</v>
      </c>
      <c r="DF29" s="133">
        <v>0.6</v>
      </c>
      <c r="DG29" s="133">
        <v>0.4</v>
      </c>
      <c r="DH29" s="133">
        <v>0.6</v>
      </c>
      <c r="DI29" s="133">
        <v>0.2</v>
      </c>
      <c r="DJ29" s="133">
        <v>-2.9000000000000004</v>
      </c>
      <c r="DK29" s="133">
        <v>-0.9</v>
      </c>
      <c r="DL29" s="133">
        <v>0.8</v>
      </c>
      <c r="DM29" s="133">
        <v>1.2</v>
      </c>
      <c r="DN29" s="133">
        <v>1.4</v>
      </c>
      <c r="DO29" s="133">
        <v>0.1</v>
      </c>
      <c r="DP29" s="133">
        <v>0</v>
      </c>
      <c r="DQ29" s="133">
        <v>-0.2</v>
      </c>
      <c r="DR29" s="133">
        <v>0.1</v>
      </c>
      <c r="DS29" s="133">
        <v>1</v>
      </c>
      <c r="DT29" s="133">
        <v>0.1</v>
      </c>
      <c r="DU29" s="133">
        <v>0.1</v>
      </c>
      <c r="DV29" s="133">
        <v>0.1</v>
      </c>
      <c r="DW29" s="133">
        <v>0.6</v>
      </c>
      <c r="DX29" s="133">
        <v>0.9</v>
      </c>
      <c r="DY29" s="133">
        <v>-1.1000000000000001</v>
      </c>
      <c r="DZ29" s="133">
        <v>2.7</v>
      </c>
      <c r="EA29" s="133">
        <v>0</v>
      </c>
      <c r="EB29" s="133">
        <v>2</v>
      </c>
      <c r="EC29" s="133">
        <v>3.3</v>
      </c>
      <c r="ED29" s="133">
        <v>0.6</v>
      </c>
      <c r="EE29" s="133">
        <v>4.3</v>
      </c>
      <c r="EF29" s="133">
        <v>2.5</v>
      </c>
      <c r="EG29" s="133">
        <v>1.1000000000000001</v>
      </c>
      <c r="EH29" s="133">
        <v>1.7</v>
      </c>
      <c r="EI29" s="133">
        <v>0</v>
      </c>
      <c r="EJ29" s="133">
        <v>1</v>
      </c>
      <c r="EK29" s="133">
        <v>0.1</v>
      </c>
      <c r="EL29" s="133">
        <v>0.1</v>
      </c>
      <c r="EM29" s="133">
        <v>3.2</v>
      </c>
      <c r="EN29" s="133">
        <v>3</v>
      </c>
      <c r="EO29" s="133">
        <v>-4.0999999999999996</v>
      </c>
      <c r="EP29" s="133">
        <v>-0.9</v>
      </c>
      <c r="EQ29" s="133">
        <v>-0.5</v>
      </c>
      <c r="ER29" s="133">
        <v>0</v>
      </c>
      <c r="ES29" s="133">
        <v>7.7</v>
      </c>
      <c r="ET29" s="133">
        <v>15</v>
      </c>
      <c r="EU29" s="133">
        <v>0</v>
      </c>
      <c r="EV29" s="133">
        <v>0</v>
      </c>
      <c r="EW29" s="133">
        <v>3.8</v>
      </c>
      <c r="EX29" s="133">
        <v>3.7</v>
      </c>
      <c r="EY29" s="133">
        <v>801.70000000000061</v>
      </c>
      <c r="FA29" s="133">
        <v>1</v>
      </c>
      <c r="FB29" s="133">
        <v>1.3</v>
      </c>
      <c r="FC29" s="133">
        <v>1.9538613599999999</v>
      </c>
      <c r="FD29" s="133">
        <v>-0.1</v>
      </c>
      <c r="FE29" s="133">
        <v>0.297411286</v>
      </c>
      <c r="FF29" s="133">
        <v>0.27305063000000002</v>
      </c>
      <c r="FG29" s="133">
        <v>2.214</v>
      </c>
      <c r="FH29" s="133">
        <v>1</v>
      </c>
      <c r="FI29" s="133">
        <v>0</v>
      </c>
      <c r="FJ29" s="133">
        <v>4.5999999999999996</v>
      </c>
      <c r="FK29" s="469">
        <v>12.538323276</v>
      </c>
      <c r="FL29" s="446"/>
      <c r="FM29" s="446"/>
      <c r="FN29" s="470"/>
      <c r="FO29" s="470"/>
      <c r="FP29" s="470"/>
      <c r="FQ29" s="470"/>
      <c r="FR29" s="471"/>
      <c r="FS29" s="471"/>
      <c r="FT29" s="472"/>
      <c r="FU29" s="471"/>
      <c r="FV29" s="472"/>
      <c r="FW29" s="472"/>
      <c r="FX29" s="472"/>
      <c r="FY29" s="471"/>
      <c r="FZ29" s="472"/>
      <c r="GA29" s="471"/>
      <c r="GB29" s="472"/>
      <c r="GC29" s="472"/>
      <c r="GD29" s="472"/>
      <c r="GE29" s="449"/>
      <c r="GF29" s="449"/>
      <c r="GG29" s="449"/>
      <c r="GH29" s="449"/>
      <c r="GI29" s="449"/>
      <c r="GJ29" s="449"/>
      <c r="GW29" s="467"/>
    </row>
    <row r="30" spans="1:205" s="441" customFormat="1" ht="14.25" customHeight="1" x14ac:dyDescent="0.2">
      <c r="A30" s="477">
        <v>0.5</v>
      </c>
      <c r="B30" s="133">
        <v>78.899999999999991</v>
      </c>
      <c r="C30" s="133">
        <v>33.599999999999994</v>
      </c>
      <c r="D30" s="133"/>
      <c r="E30" s="133">
        <v>29.700000000000003</v>
      </c>
      <c r="F30" s="133">
        <v>50.5</v>
      </c>
      <c r="G30" s="133">
        <v>3.3</v>
      </c>
      <c r="H30" s="133">
        <v>9</v>
      </c>
      <c r="I30" s="133">
        <v>0.1</v>
      </c>
      <c r="J30" s="133">
        <v>0</v>
      </c>
      <c r="K30" s="133">
        <v>0</v>
      </c>
      <c r="L30" s="133">
        <v>0</v>
      </c>
      <c r="M30" s="133">
        <v>0</v>
      </c>
      <c r="N30" s="133">
        <v>0</v>
      </c>
      <c r="O30" s="133">
        <v>43.4</v>
      </c>
      <c r="P30" s="133">
        <v>41.8</v>
      </c>
      <c r="Q30" s="133">
        <v>13.6</v>
      </c>
      <c r="R30" s="133">
        <v>43</v>
      </c>
      <c r="S30" s="133">
        <v>-7.7</v>
      </c>
      <c r="T30" s="133">
        <v>4.7</v>
      </c>
      <c r="U30" s="133">
        <v>18.899999999999999</v>
      </c>
      <c r="V30" s="133">
        <v>0.4</v>
      </c>
      <c r="W30" s="133">
        <v>-5.2</v>
      </c>
      <c r="X30" s="133">
        <v>16.8</v>
      </c>
      <c r="Y30" s="133">
        <v>1.4</v>
      </c>
      <c r="Z30" s="133">
        <v>-0.8</v>
      </c>
      <c r="AA30" s="133">
        <v>0</v>
      </c>
      <c r="AB30" s="133">
        <v>-2.1999999999999997</v>
      </c>
      <c r="AC30" s="133">
        <v>0.9</v>
      </c>
      <c r="AD30" s="133">
        <v>9.9999999999999978E-2</v>
      </c>
      <c r="AE30" s="133">
        <v>0</v>
      </c>
      <c r="AF30" s="133">
        <v>0</v>
      </c>
      <c r="AG30" s="133">
        <v>0</v>
      </c>
      <c r="AH30" s="133">
        <v>0</v>
      </c>
      <c r="AI30" s="133">
        <v>0</v>
      </c>
      <c r="AJ30" s="133">
        <v>0</v>
      </c>
      <c r="AK30" s="133">
        <v>-0.5</v>
      </c>
      <c r="AL30" s="133">
        <v>0</v>
      </c>
      <c r="AM30" s="133">
        <v>10.9</v>
      </c>
      <c r="AN30" s="133">
        <v>-2.7</v>
      </c>
      <c r="AO30" s="133">
        <v>-0.1</v>
      </c>
      <c r="AP30" s="133">
        <v>-0.7</v>
      </c>
      <c r="AQ30" s="133">
        <v>0</v>
      </c>
      <c r="AR30" s="133">
        <v>0</v>
      </c>
      <c r="AS30" s="133">
        <v>-2.1</v>
      </c>
      <c r="AT30" s="133">
        <v>2.2000000000000002</v>
      </c>
      <c r="AU30" s="133"/>
      <c r="AV30" s="133">
        <v>0</v>
      </c>
      <c r="AW30" s="133">
        <v>-0.7</v>
      </c>
      <c r="AX30" s="133"/>
      <c r="AY30" s="133">
        <v>0</v>
      </c>
      <c r="AZ30" s="133">
        <v>0</v>
      </c>
      <c r="BA30" s="133">
        <v>0</v>
      </c>
      <c r="BB30" s="133">
        <v>0</v>
      </c>
      <c r="BC30" s="133">
        <v>0</v>
      </c>
      <c r="BD30" s="133">
        <v>0</v>
      </c>
      <c r="BE30" s="133">
        <v>-0.7</v>
      </c>
      <c r="BF30" s="133">
        <v>-2.2000000000000002</v>
      </c>
      <c r="BG30" s="133">
        <v>24.2</v>
      </c>
      <c r="BH30" s="133">
        <v>93.1</v>
      </c>
      <c r="BI30" s="133">
        <v>22.9</v>
      </c>
      <c r="BJ30" s="133">
        <v>7.1</v>
      </c>
      <c r="BK30" s="133">
        <v>3.3</v>
      </c>
      <c r="BL30" s="133">
        <v>0</v>
      </c>
      <c r="BM30" s="133">
        <v>0</v>
      </c>
      <c r="BN30" s="133">
        <v>0</v>
      </c>
      <c r="BO30" s="133">
        <v>0</v>
      </c>
      <c r="BP30" s="133">
        <v>-3.4000000000000004</v>
      </c>
      <c r="BQ30" s="133">
        <v>3.9000000000000004</v>
      </c>
      <c r="BR30" s="133">
        <v>15.5</v>
      </c>
      <c r="BS30" s="133">
        <v>0</v>
      </c>
      <c r="BT30" s="133">
        <v>0</v>
      </c>
      <c r="BU30" s="133">
        <v>0</v>
      </c>
      <c r="BV30" s="133">
        <v>0</v>
      </c>
      <c r="BW30" s="133">
        <v>14.600000000000001</v>
      </c>
      <c r="BX30" s="133"/>
      <c r="BY30" s="133">
        <v>1.2</v>
      </c>
      <c r="BZ30" s="133">
        <v>-12.6</v>
      </c>
      <c r="CA30" s="133">
        <v>12.5</v>
      </c>
      <c r="CB30" s="133">
        <v>65.099999999999994</v>
      </c>
      <c r="CC30" s="133">
        <v>-3.6</v>
      </c>
      <c r="CD30" s="133">
        <v>-3.3</v>
      </c>
      <c r="CE30" s="133">
        <v>-8.7000000000000011</v>
      </c>
      <c r="CF30" s="133">
        <v>0</v>
      </c>
      <c r="CG30" s="133">
        <v>34.9</v>
      </c>
      <c r="CH30" s="133">
        <v>-7.6</v>
      </c>
      <c r="CI30" s="133">
        <v>-45.6</v>
      </c>
      <c r="CJ30" s="133">
        <v>3.5</v>
      </c>
      <c r="CK30" s="133">
        <v>1.2</v>
      </c>
      <c r="CL30" s="133">
        <v>0</v>
      </c>
      <c r="CM30" s="133">
        <v>0</v>
      </c>
      <c r="CN30" s="133">
        <v>0</v>
      </c>
      <c r="CO30" s="133">
        <v>0</v>
      </c>
      <c r="CP30" s="133">
        <v>0</v>
      </c>
      <c r="CQ30" s="133">
        <v>0</v>
      </c>
      <c r="CR30" s="133">
        <v>0</v>
      </c>
      <c r="CS30" s="133">
        <v>1.1000000000000001</v>
      </c>
      <c r="CT30" s="133">
        <v>15.4</v>
      </c>
      <c r="CU30" s="133">
        <v>0.1</v>
      </c>
      <c r="CV30" s="133">
        <v>0.5</v>
      </c>
      <c r="CW30" s="133">
        <v>-1.6</v>
      </c>
      <c r="CX30" s="133">
        <v>28</v>
      </c>
      <c r="CY30" s="133">
        <v>0</v>
      </c>
      <c r="CZ30" s="133">
        <v>0</v>
      </c>
      <c r="DA30" s="133">
        <v>1.3</v>
      </c>
      <c r="DB30" s="133">
        <v>0</v>
      </c>
      <c r="DC30" s="133">
        <v>2.1</v>
      </c>
      <c r="DD30" s="133">
        <v>0.7</v>
      </c>
      <c r="DE30" s="133">
        <v>1.2</v>
      </c>
      <c r="DF30" s="133">
        <v>0.6</v>
      </c>
      <c r="DG30" s="133">
        <v>0.4</v>
      </c>
      <c r="DH30" s="133">
        <v>0.5</v>
      </c>
      <c r="DI30" s="133">
        <v>0.2</v>
      </c>
      <c r="DJ30" s="133">
        <v>-2.9000000000000004</v>
      </c>
      <c r="DK30" s="133">
        <v>-0.8</v>
      </c>
      <c r="DL30" s="133">
        <v>0.7</v>
      </c>
      <c r="DM30" s="133">
        <v>1.2</v>
      </c>
      <c r="DN30" s="133">
        <v>1.2999999999999998</v>
      </c>
      <c r="DO30" s="133">
        <v>0.1</v>
      </c>
      <c r="DP30" s="133">
        <v>0</v>
      </c>
      <c r="DQ30" s="133">
        <v>-0.2</v>
      </c>
      <c r="DR30" s="133">
        <v>0.1</v>
      </c>
      <c r="DS30" s="133">
        <v>1</v>
      </c>
      <c r="DT30" s="133">
        <v>0.1</v>
      </c>
      <c r="DU30" s="133">
        <v>0.1</v>
      </c>
      <c r="DV30" s="133">
        <v>0.1</v>
      </c>
      <c r="DW30" s="133">
        <v>0.5</v>
      </c>
      <c r="DX30" s="133">
        <v>0.8</v>
      </c>
      <c r="DY30" s="133">
        <v>-1.3</v>
      </c>
      <c r="DZ30" s="133">
        <v>2.7</v>
      </c>
      <c r="EA30" s="133">
        <v>0</v>
      </c>
      <c r="EB30" s="133">
        <v>1.8</v>
      </c>
      <c r="EC30" s="133">
        <v>1.9</v>
      </c>
      <c r="ED30" s="133">
        <v>0.6</v>
      </c>
      <c r="EE30" s="133">
        <v>3.66</v>
      </c>
      <c r="EF30" s="133">
        <v>1.5</v>
      </c>
      <c r="EG30" s="133">
        <v>1</v>
      </c>
      <c r="EH30" s="133">
        <v>1.7</v>
      </c>
      <c r="EI30" s="133">
        <v>-0.30000000000000004</v>
      </c>
      <c r="EJ30" s="133">
        <v>1</v>
      </c>
      <c r="EK30" s="133">
        <v>0.1</v>
      </c>
      <c r="EL30" s="133">
        <v>0.1</v>
      </c>
      <c r="EM30" s="133">
        <v>3.2</v>
      </c>
      <c r="EN30" s="133">
        <v>3.2</v>
      </c>
      <c r="EO30" s="133">
        <v>-4</v>
      </c>
      <c r="EP30" s="133">
        <v>-2.1</v>
      </c>
      <c r="EQ30" s="133">
        <v>-0.6</v>
      </c>
      <c r="ER30" s="133">
        <v>0</v>
      </c>
      <c r="ES30" s="133">
        <v>6.8</v>
      </c>
      <c r="ET30" s="133">
        <v>11.5</v>
      </c>
      <c r="EU30" s="133">
        <v>0</v>
      </c>
      <c r="EV30" s="133">
        <v>0</v>
      </c>
      <c r="EW30" s="133">
        <v>1.9</v>
      </c>
      <c r="EX30" s="133">
        <v>3.7</v>
      </c>
      <c r="EY30" s="133">
        <v>686.46000000000038</v>
      </c>
      <c r="FA30" s="133">
        <v>0.8</v>
      </c>
      <c r="FB30" s="133">
        <v>1.2</v>
      </c>
      <c r="FC30" s="133">
        <v>1.9206759199999999</v>
      </c>
      <c r="FD30" s="133">
        <v>-0.19500000000000003</v>
      </c>
      <c r="FE30" s="133">
        <v>0.29797403</v>
      </c>
      <c r="FF30" s="133">
        <v>0.25444483400000001</v>
      </c>
      <c r="FG30" s="133">
        <v>1.276</v>
      </c>
      <c r="FH30" s="133">
        <v>1</v>
      </c>
      <c r="FI30" s="133">
        <v>0</v>
      </c>
      <c r="FJ30" s="133">
        <v>4.75</v>
      </c>
      <c r="FK30" s="478">
        <v>11.304094784</v>
      </c>
      <c r="FL30" s="446"/>
      <c r="FM30" s="446"/>
      <c r="FN30" s="470"/>
      <c r="FO30" s="470"/>
      <c r="FP30" s="470"/>
      <c r="FQ30" s="470"/>
      <c r="FR30" s="471"/>
      <c r="FS30" s="471"/>
      <c r="FT30" s="472"/>
      <c r="FU30" s="471"/>
      <c r="FV30" s="472"/>
      <c r="FW30" s="472"/>
      <c r="FX30" s="472"/>
      <c r="FY30" s="471"/>
      <c r="FZ30" s="472"/>
      <c r="GA30" s="471"/>
      <c r="GB30" s="472"/>
      <c r="GC30" s="472"/>
      <c r="GD30" s="472"/>
      <c r="GE30" s="449"/>
      <c r="GF30" s="449"/>
      <c r="GG30" s="449"/>
      <c r="GH30" s="449"/>
      <c r="GI30" s="449"/>
      <c r="GJ30" s="449"/>
      <c r="GW30" s="467"/>
    </row>
    <row r="31" spans="1:205" s="441" customFormat="1" ht="14.25" customHeight="1" x14ac:dyDescent="0.2">
      <c r="A31" s="468">
        <v>0.52083333333333337</v>
      </c>
      <c r="B31" s="136">
        <v>59.4</v>
      </c>
      <c r="C31" s="136">
        <v>30.299999999999997</v>
      </c>
      <c r="D31" s="136"/>
      <c r="E31" s="136">
        <v>30.6</v>
      </c>
      <c r="F31" s="136">
        <v>49.8</v>
      </c>
      <c r="G31" s="136">
        <v>3.6</v>
      </c>
      <c r="H31" s="136">
        <v>8.3000000000000007</v>
      </c>
      <c r="I31" s="136">
        <v>0</v>
      </c>
      <c r="J31" s="136">
        <v>0</v>
      </c>
      <c r="K31" s="136">
        <v>0</v>
      </c>
      <c r="L31" s="136">
        <v>0</v>
      </c>
      <c r="M31" s="136">
        <v>0</v>
      </c>
      <c r="N31" s="136">
        <v>0</v>
      </c>
      <c r="O31" s="136">
        <v>37.700000000000003</v>
      </c>
      <c r="P31" s="136">
        <v>36.299999999999997</v>
      </c>
      <c r="Q31" s="136">
        <v>6.4</v>
      </c>
      <c r="R31" s="136">
        <v>37.9</v>
      </c>
      <c r="S31" s="136">
        <v>-7.6</v>
      </c>
      <c r="T31" s="136">
        <v>4.7</v>
      </c>
      <c r="U31" s="136">
        <v>17.399999999999999</v>
      </c>
      <c r="V31" s="136">
        <v>0.9</v>
      </c>
      <c r="W31" s="136">
        <v>-4.5999999999999996</v>
      </c>
      <c r="X31" s="136">
        <v>13.8</v>
      </c>
      <c r="Y31" s="136">
        <v>1</v>
      </c>
      <c r="Z31" s="136">
        <v>-0.60000000000000009</v>
      </c>
      <c r="AA31" s="136">
        <v>0</v>
      </c>
      <c r="AB31" s="136">
        <v>-3.5999999999999996</v>
      </c>
      <c r="AC31" s="136">
        <v>0.9</v>
      </c>
      <c r="AD31" s="136">
        <v>9.9999999999999978E-2</v>
      </c>
      <c r="AE31" s="136">
        <v>0</v>
      </c>
      <c r="AF31" s="136">
        <v>0</v>
      </c>
      <c r="AG31" s="136">
        <v>0</v>
      </c>
      <c r="AH31" s="136">
        <v>0</v>
      </c>
      <c r="AI31" s="136">
        <v>0</v>
      </c>
      <c r="AJ31" s="136">
        <v>0</v>
      </c>
      <c r="AK31" s="136">
        <v>-1.5</v>
      </c>
      <c r="AL31" s="136">
        <v>0</v>
      </c>
      <c r="AM31" s="136">
        <v>9.2999999999999989</v>
      </c>
      <c r="AN31" s="136">
        <v>-8.5</v>
      </c>
      <c r="AO31" s="136">
        <v>-0.1</v>
      </c>
      <c r="AP31" s="136">
        <v>-0.3</v>
      </c>
      <c r="AQ31" s="136">
        <v>0</v>
      </c>
      <c r="AR31" s="136">
        <v>0</v>
      </c>
      <c r="AS31" s="136">
        <v>-5.8</v>
      </c>
      <c r="AT31" s="136">
        <v>1.8</v>
      </c>
      <c r="AU31" s="136"/>
      <c r="AV31" s="136">
        <v>0</v>
      </c>
      <c r="AW31" s="136">
        <v>-0.19999999999999996</v>
      </c>
      <c r="AX31" s="136"/>
      <c r="AY31" s="136">
        <v>0</v>
      </c>
      <c r="AZ31" s="136">
        <v>0</v>
      </c>
      <c r="BA31" s="136">
        <v>0</v>
      </c>
      <c r="BB31" s="136">
        <v>0</v>
      </c>
      <c r="BC31" s="136">
        <v>0</v>
      </c>
      <c r="BD31" s="136">
        <v>0</v>
      </c>
      <c r="BE31" s="136">
        <v>-4.3</v>
      </c>
      <c r="BF31" s="136">
        <v>-5.9</v>
      </c>
      <c r="BG31" s="136">
        <v>18.600000000000001</v>
      </c>
      <c r="BH31" s="136">
        <v>86.4</v>
      </c>
      <c r="BI31" s="136">
        <v>21.3</v>
      </c>
      <c r="BJ31" s="136">
        <v>6.1</v>
      </c>
      <c r="BK31" s="136">
        <v>3.4</v>
      </c>
      <c r="BL31" s="136">
        <v>0</v>
      </c>
      <c r="BM31" s="136">
        <v>0</v>
      </c>
      <c r="BN31" s="136">
        <v>0</v>
      </c>
      <c r="BO31" s="136">
        <v>0</v>
      </c>
      <c r="BP31" s="136">
        <v>-3.4000000000000004</v>
      </c>
      <c r="BQ31" s="136">
        <v>3.7</v>
      </c>
      <c r="BR31" s="136">
        <v>12</v>
      </c>
      <c r="BS31" s="136">
        <v>0</v>
      </c>
      <c r="BT31" s="136">
        <v>0</v>
      </c>
      <c r="BU31" s="136">
        <v>0</v>
      </c>
      <c r="BV31" s="136">
        <v>0</v>
      </c>
      <c r="BW31" s="136">
        <v>10</v>
      </c>
      <c r="BX31" s="136"/>
      <c r="BY31" s="136">
        <v>-3.7</v>
      </c>
      <c r="BZ31" s="136">
        <v>-20.7</v>
      </c>
      <c r="CA31" s="136">
        <v>7.1</v>
      </c>
      <c r="CB31" s="136">
        <v>65.099999999999994</v>
      </c>
      <c r="CC31" s="136">
        <v>-5.9</v>
      </c>
      <c r="CD31" s="136">
        <v>-3.8</v>
      </c>
      <c r="CE31" s="136">
        <v>-7.8</v>
      </c>
      <c r="CF31" s="136">
        <v>0</v>
      </c>
      <c r="CG31" s="136">
        <v>39.4</v>
      </c>
      <c r="CH31" s="136">
        <v>-3.2</v>
      </c>
      <c r="CI31" s="136">
        <v>-41.2</v>
      </c>
      <c r="CJ31" s="136">
        <v>6.8</v>
      </c>
      <c r="CK31" s="136">
        <v>1.9</v>
      </c>
      <c r="CL31" s="136">
        <v>0</v>
      </c>
      <c r="CM31" s="136">
        <v>0</v>
      </c>
      <c r="CN31" s="136">
        <v>0</v>
      </c>
      <c r="CO31" s="136">
        <v>0</v>
      </c>
      <c r="CP31" s="136">
        <v>0</v>
      </c>
      <c r="CQ31" s="136">
        <v>0</v>
      </c>
      <c r="CR31" s="136">
        <v>0</v>
      </c>
      <c r="CS31" s="136">
        <v>-2.2000000000000002</v>
      </c>
      <c r="CT31" s="136">
        <v>10.3</v>
      </c>
      <c r="CU31" s="136">
        <v>0.30000000000000004</v>
      </c>
      <c r="CV31" s="136">
        <v>-0.2</v>
      </c>
      <c r="CW31" s="136">
        <v>-1.6</v>
      </c>
      <c r="CX31" s="136">
        <v>-4.5</v>
      </c>
      <c r="CY31" s="136">
        <v>0</v>
      </c>
      <c r="CZ31" s="136">
        <v>0</v>
      </c>
      <c r="DA31" s="136">
        <v>1.3</v>
      </c>
      <c r="DB31" s="136">
        <v>0</v>
      </c>
      <c r="DC31" s="136">
        <v>0.1</v>
      </c>
      <c r="DD31" s="136">
        <v>0.2</v>
      </c>
      <c r="DE31" s="136">
        <v>1.2</v>
      </c>
      <c r="DF31" s="136">
        <v>0.6</v>
      </c>
      <c r="DG31" s="136">
        <v>0.4</v>
      </c>
      <c r="DH31" s="136">
        <v>0.6</v>
      </c>
      <c r="DI31" s="136">
        <v>0.1</v>
      </c>
      <c r="DJ31" s="136">
        <v>-2.8</v>
      </c>
      <c r="DK31" s="136">
        <v>-0.9</v>
      </c>
      <c r="DL31" s="136">
        <v>0.8</v>
      </c>
      <c r="DM31" s="136">
        <v>1.2</v>
      </c>
      <c r="DN31" s="136">
        <v>0.8</v>
      </c>
      <c r="DO31" s="136">
        <v>0.2</v>
      </c>
      <c r="DP31" s="136">
        <v>0</v>
      </c>
      <c r="DQ31" s="136">
        <v>-0.2</v>
      </c>
      <c r="DR31" s="136">
        <v>0.1</v>
      </c>
      <c r="DS31" s="136">
        <v>1</v>
      </c>
      <c r="DT31" s="136">
        <v>0.1</v>
      </c>
      <c r="DU31" s="136">
        <v>0.1</v>
      </c>
      <c r="DV31" s="136">
        <v>0.1</v>
      </c>
      <c r="DW31" s="136">
        <v>0.6</v>
      </c>
      <c r="DX31" s="136">
        <v>0.8</v>
      </c>
      <c r="DY31" s="136">
        <v>-0.5</v>
      </c>
      <c r="DZ31" s="136">
        <v>2.7</v>
      </c>
      <c r="EA31" s="136">
        <v>0</v>
      </c>
      <c r="EB31" s="136">
        <v>2</v>
      </c>
      <c r="EC31" s="136">
        <v>0.8</v>
      </c>
      <c r="ED31" s="136">
        <v>0.6</v>
      </c>
      <c r="EE31" s="136">
        <v>3.79</v>
      </c>
      <c r="EF31" s="136">
        <v>1.4</v>
      </c>
      <c r="EG31" s="136">
        <v>0.5</v>
      </c>
      <c r="EH31" s="136">
        <v>1.8</v>
      </c>
      <c r="EI31" s="136">
        <v>-0.3</v>
      </c>
      <c r="EJ31" s="136">
        <v>1</v>
      </c>
      <c r="EK31" s="136">
        <v>0.1</v>
      </c>
      <c r="EL31" s="136">
        <v>0.1</v>
      </c>
      <c r="EM31" s="136">
        <v>3.1</v>
      </c>
      <c r="EN31" s="136">
        <v>3.1</v>
      </c>
      <c r="EO31" s="136">
        <v>-4</v>
      </c>
      <c r="EP31" s="136">
        <v>-1.2</v>
      </c>
      <c r="EQ31" s="136">
        <v>-0.8</v>
      </c>
      <c r="ER31" s="136">
        <v>0</v>
      </c>
      <c r="ES31" s="136">
        <v>6.8</v>
      </c>
      <c r="ET31" s="136">
        <v>11</v>
      </c>
      <c r="EU31" s="136">
        <v>0</v>
      </c>
      <c r="EV31" s="136">
        <v>0</v>
      </c>
      <c r="EW31" s="136">
        <v>0.8</v>
      </c>
      <c r="EX31" s="136">
        <v>3.7</v>
      </c>
      <c r="EY31" s="136">
        <v>544.29</v>
      </c>
      <c r="FA31" s="136">
        <v>0.7</v>
      </c>
      <c r="FB31" s="136">
        <v>1.3</v>
      </c>
      <c r="FC31" s="136">
        <v>1.89361048</v>
      </c>
      <c r="FD31" s="136">
        <v>-0.59299999999999997</v>
      </c>
      <c r="FE31" s="136">
        <v>0.27763754200000001</v>
      </c>
      <c r="FF31" s="136">
        <v>0.27513999800000005</v>
      </c>
      <c r="FG31" s="136">
        <v>0.83799999999999997</v>
      </c>
      <c r="FH31" s="136">
        <v>1</v>
      </c>
      <c r="FI31" s="136">
        <v>0</v>
      </c>
      <c r="FJ31" s="136">
        <v>4.6500000000000004</v>
      </c>
      <c r="FK31" s="469">
        <v>10.34138802</v>
      </c>
      <c r="FL31" s="446"/>
      <c r="FM31" s="446"/>
      <c r="FN31" s="470"/>
      <c r="FO31" s="470"/>
      <c r="FP31" s="470"/>
      <c r="FQ31" s="470"/>
      <c r="FR31" s="471"/>
      <c r="FS31" s="471"/>
      <c r="FT31" s="472"/>
      <c r="FU31" s="471"/>
      <c r="FV31" s="472"/>
      <c r="FW31" s="472"/>
      <c r="FX31" s="472"/>
      <c r="FY31" s="471"/>
      <c r="FZ31" s="472"/>
      <c r="GA31" s="471"/>
      <c r="GB31" s="472"/>
      <c r="GC31" s="472"/>
      <c r="GD31" s="472"/>
      <c r="GE31" s="449"/>
      <c r="GF31" s="449"/>
      <c r="GG31" s="449"/>
      <c r="GH31" s="449"/>
      <c r="GI31" s="449"/>
      <c r="GJ31" s="449"/>
      <c r="GW31" s="467"/>
    </row>
    <row r="32" spans="1:205" s="441" customFormat="1" ht="14.25" customHeight="1" x14ac:dyDescent="0.2">
      <c r="A32" s="468">
        <v>0.54166666666666663</v>
      </c>
      <c r="B32" s="133">
        <v>69.600000000000009</v>
      </c>
      <c r="C32" s="133">
        <v>32.4</v>
      </c>
      <c r="D32" s="133"/>
      <c r="E32" s="133">
        <v>30.2</v>
      </c>
      <c r="F32" s="133">
        <v>50</v>
      </c>
      <c r="G32" s="133">
        <v>3.5</v>
      </c>
      <c r="H32" s="133">
        <v>8.6</v>
      </c>
      <c r="I32" s="133">
        <v>0</v>
      </c>
      <c r="J32" s="133">
        <v>0</v>
      </c>
      <c r="K32" s="133">
        <v>0</v>
      </c>
      <c r="L32" s="133">
        <v>0</v>
      </c>
      <c r="M32" s="133">
        <v>0</v>
      </c>
      <c r="N32" s="133">
        <v>0</v>
      </c>
      <c r="O32" s="133">
        <v>35.200000000000003</v>
      </c>
      <c r="P32" s="133">
        <v>33.5</v>
      </c>
      <c r="Q32" s="133">
        <v>2.2999999999999998</v>
      </c>
      <c r="R32" s="133">
        <v>37.5</v>
      </c>
      <c r="S32" s="133">
        <v>-6.4</v>
      </c>
      <c r="T32" s="133">
        <v>4.3</v>
      </c>
      <c r="U32" s="133">
        <v>15.4</v>
      </c>
      <c r="V32" s="133">
        <v>0.8</v>
      </c>
      <c r="W32" s="133">
        <v>-5.7</v>
      </c>
      <c r="X32" s="133">
        <v>13.4</v>
      </c>
      <c r="Y32" s="133">
        <v>-9.9999999999999978E-2</v>
      </c>
      <c r="Z32" s="133">
        <v>-0.5</v>
      </c>
      <c r="AA32" s="133">
        <v>0</v>
      </c>
      <c r="AB32" s="133">
        <v>-4.7</v>
      </c>
      <c r="AC32" s="133">
        <v>0.9</v>
      </c>
      <c r="AD32" s="133">
        <v>0.19999999999999996</v>
      </c>
      <c r="AE32" s="133">
        <v>0</v>
      </c>
      <c r="AF32" s="133">
        <v>0</v>
      </c>
      <c r="AG32" s="133">
        <v>0</v>
      </c>
      <c r="AH32" s="133">
        <v>0</v>
      </c>
      <c r="AI32" s="133">
        <v>0</v>
      </c>
      <c r="AJ32" s="133">
        <v>0</v>
      </c>
      <c r="AK32" s="133">
        <v>-6.1</v>
      </c>
      <c r="AL32" s="133">
        <v>0</v>
      </c>
      <c r="AM32" s="133">
        <v>1.3000000000000005</v>
      </c>
      <c r="AN32" s="133">
        <v>-11.600000000000001</v>
      </c>
      <c r="AO32" s="133">
        <v>0</v>
      </c>
      <c r="AP32" s="133">
        <v>-0.3</v>
      </c>
      <c r="AQ32" s="133">
        <v>0</v>
      </c>
      <c r="AR32" s="133">
        <v>0</v>
      </c>
      <c r="AS32" s="133">
        <v>-0.60000000000000009</v>
      </c>
      <c r="AT32" s="133">
        <v>1.4</v>
      </c>
      <c r="AU32" s="133"/>
      <c r="AV32" s="133">
        <v>0</v>
      </c>
      <c r="AW32" s="133">
        <v>0.19999999999999996</v>
      </c>
      <c r="AX32" s="133"/>
      <c r="AY32" s="133">
        <v>0</v>
      </c>
      <c r="AZ32" s="133">
        <v>0</v>
      </c>
      <c r="BA32" s="133">
        <v>0</v>
      </c>
      <c r="BB32" s="133">
        <v>0</v>
      </c>
      <c r="BC32" s="133">
        <v>0</v>
      </c>
      <c r="BD32" s="133">
        <v>0</v>
      </c>
      <c r="BE32" s="133">
        <v>-4.2</v>
      </c>
      <c r="BF32" s="133">
        <v>-5.3</v>
      </c>
      <c r="BG32" s="133">
        <v>19.899999999999999</v>
      </c>
      <c r="BH32" s="133">
        <v>87.4</v>
      </c>
      <c r="BI32" s="133">
        <v>21.4</v>
      </c>
      <c r="BJ32" s="133">
        <v>6.3</v>
      </c>
      <c r="BK32" s="133">
        <v>2.5</v>
      </c>
      <c r="BL32" s="133">
        <v>0</v>
      </c>
      <c r="BM32" s="133">
        <v>0</v>
      </c>
      <c r="BN32" s="133">
        <v>0</v>
      </c>
      <c r="BO32" s="133">
        <v>0</v>
      </c>
      <c r="BP32" s="133">
        <v>-3.4000000000000004</v>
      </c>
      <c r="BQ32" s="133">
        <v>3.5999999999999996</v>
      </c>
      <c r="BR32" s="133">
        <v>12.7</v>
      </c>
      <c r="BS32" s="133">
        <v>0</v>
      </c>
      <c r="BT32" s="133">
        <v>0</v>
      </c>
      <c r="BU32" s="133">
        <v>0</v>
      </c>
      <c r="BV32" s="133">
        <v>0</v>
      </c>
      <c r="BW32" s="133">
        <v>9.6999999999999993</v>
      </c>
      <c r="BX32" s="133"/>
      <c r="BY32" s="133">
        <v>-2.9</v>
      </c>
      <c r="BZ32" s="133">
        <v>-20.9</v>
      </c>
      <c r="CA32" s="133">
        <v>4.5999999999999996</v>
      </c>
      <c r="CB32" s="133">
        <v>64.2</v>
      </c>
      <c r="CC32" s="133">
        <v>-5.6</v>
      </c>
      <c r="CD32" s="133">
        <v>-4.7</v>
      </c>
      <c r="CE32" s="133">
        <v>-12.600000000000001</v>
      </c>
      <c r="CF32" s="133">
        <v>0</v>
      </c>
      <c r="CG32" s="133">
        <v>37.700000000000003</v>
      </c>
      <c r="CH32" s="133">
        <v>-4.9000000000000004</v>
      </c>
      <c r="CI32" s="133">
        <v>-42.4</v>
      </c>
      <c r="CJ32" s="133">
        <v>0.2</v>
      </c>
      <c r="CK32" s="133">
        <v>-0.7</v>
      </c>
      <c r="CL32" s="133">
        <v>0</v>
      </c>
      <c r="CM32" s="133">
        <v>0</v>
      </c>
      <c r="CN32" s="133">
        <v>0</v>
      </c>
      <c r="CO32" s="133">
        <v>0</v>
      </c>
      <c r="CP32" s="133">
        <v>0</v>
      </c>
      <c r="CQ32" s="133">
        <v>0</v>
      </c>
      <c r="CR32" s="133">
        <v>0</v>
      </c>
      <c r="CS32" s="133">
        <v>2.7</v>
      </c>
      <c r="CT32" s="133">
        <v>9.4</v>
      </c>
      <c r="CU32" s="133">
        <v>0.2</v>
      </c>
      <c r="CV32" s="133">
        <v>0.2</v>
      </c>
      <c r="CW32" s="133">
        <v>-1.5</v>
      </c>
      <c r="CX32" s="133">
        <v>-4.0999999999999996</v>
      </c>
      <c r="CY32" s="133">
        <v>0</v>
      </c>
      <c r="CZ32" s="133">
        <v>0</v>
      </c>
      <c r="DA32" s="133">
        <v>1.3</v>
      </c>
      <c r="DB32" s="133">
        <v>0</v>
      </c>
      <c r="DC32" s="133">
        <v>1.7</v>
      </c>
      <c r="DD32" s="133">
        <v>0</v>
      </c>
      <c r="DE32" s="133">
        <v>1.2</v>
      </c>
      <c r="DF32" s="133">
        <v>0.5</v>
      </c>
      <c r="DG32" s="133">
        <v>0.4</v>
      </c>
      <c r="DH32" s="133">
        <v>0.5</v>
      </c>
      <c r="DI32" s="133">
        <v>0.1</v>
      </c>
      <c r="DJ32" s="133">
        <v>-2.8</v>
      </c>
      <c r="DK32" s="133">
        <v>-0.8</v>
      </c>
      <c r="DL32" s="133">
        <v>0.6</v>
      </c>
      <c r="DM32" s="133">
        <v>1.2</v>
      </c>
      <c r="DN32" s="133">
        <v>0.7</v>
      </c>
      <c r="DO32" s="133">
        <v>0.1</v>
      </c>
      <c r="DP32" s="133">
        <v>0</v>
      </c>
      <c r="DQ32" s="133">
        <v>-0.2</v>
      </c>
      <c r="DR32" s="133">
        <v>0.1</v>
      </c>
      <c r="DS32" s="133">
        <v>1</v>
      </c>
      <c r="DT32" s="133">
        <v>0.1</v>
      </c>
      <c r="DU32" s="133">
        <v>0.1</v>
      </c>
      <c r="DV32" s="133">
        <v>0.1</v>
      </c>
      <c r="DW32" s="133">
        <v>0.6</v>
      </c>
      <c r="DX32" s="133">
        <v>0.8</v>
      </c>
      <c r="DY32" s="133">
        <v>0.7</v>
      </c>
      <c r="DZ32" s="133">
        <v>2.7</v>
      </c>
      <c r="EA32" s="133">
        <v>0</v>
      </c>
      <c r="EB32" s="133">
        <v>1.9</v>
      </c>
      <c r="EC32" s="133">
        <v>1.1000000000000001</v>
      </c>
      <c r="ED32" s="133">
        <v>0.6</v>
      </c>
      <c r="EE32" s="133">
        <v>3.71</v>
      </c>
      <c r="EF32" s="133">
        <v>1.3</v>
      </c>
      <c r="EG32" s="133">
        <v>0.4</v>
      </c>
      <c r="EH32" s="133">
        <v>1.7</v>
      </c>
      <c r="EI32" s="133">
        <v>0.1</v>
      </c>
      <c r="EJ32" s="133">
        <v>0.9</v>
      </c>
      <c r="EK32" s="133">
        <v>0.1</v>
      </c>
      <c r="EL32" s="133">
        <v>0.1</v>
      </c>
      <c r="EM32" s="133">
        <v>3</v>
      </c>
      <c r="EN32" s="133">
        <v>2.8</v>
      </c>
      <c r="EO32" s="133">
        <v>-4</v>
      </c>
      <c r="EP32" s="133">
        <v>-2.4</v>
      </c>
      <c r="EQ32" s="133">
        <v>-0.5</v>
      </c>
      <c r="ER32" s="133">
        <v>0</v>
      </c>
      <c r="ES32" s="133">
        <v>6.6</v>
      </c>
      <c r="ET32" s="133">
        <v>10.8</v>
      </c>
      <c r="EU32" s="133">
        <v>0</v>
      </c>
      <c r="EV32" s="133">
        <v>0</v>
      </c>
      <c r="EW32" s="133">
        <v>0.8</v>
      </c>
      <c r="EX32" s="133">
        <v>3.7</v>
      </c>
      <c r="EY32" s="133">
        <v>517.61</v>
      </c>
      <c r="FA32" s="133">
        <v>0.4</v>
      </c>
      <c r="FB32" s="133">
        <v>1.2</v>
      </c>
      <c r="FC32" s="133">
        <v>1.8457293199999998</v>
      </c>
      <c r="FD32" s="133">
        <v>-0.60299999999999998</v>
      </c>
      <c r="FE32" s="133">
        <v>0.27753353800000002</v>
      </c>
      <c r="FF32" s="133">
        <v>0.26888194399999998</v>
      </c>
      <c r="FG32" s="133">
        <v>0.87</v>
      </c>
      <c r="FH32" s="133">
        <v>1</v>
      </c>
      <c r="FI32" s="133">
        <v>0</v>
      </c>
      <c r="FJ32" s="133">
        <v>4.53</v>
      </c>
      <c r="FK32" s="469">
        <v>9.7891448019999991</v>
      </c>
      <c r="FL32" s="446"/>
      <c r="FM32" s="446"/>
      <c r="FN32" s="470"/>
      <c r="FO32" s="470"/>
      <c r="FP32" s="470"/>
      <c r="FQ32" s="470"/>
      <c r="FR32" s="471"/>
      <c r="FS32" s="471"/>
      <c r="FT32" s="472"/>
      <c r="FU32" s="471"/>
      <c r="FV32" s="472"/>
      <c r="FW32" s="472"/>
      <c r="FX32" s="472"/>
      <c r="FY32" s="471"/>
      <c r="FZ32" s="472"/>
      <c r="GA32" s="471"/>
      <c r="GB32" s="472"/>
      <c r="GC32" s="472"/>
      <c r="GD32" s="472"/>
      <c r="GE32" s="449"/>
      <c r="GF32" s="449"/>
      <c r="GG32" s="449"/>
      <c r="GH32" s="449"/>
      <c r="GI32" s="449"/>
      <c r="GJ32" s="449"/>
      <c r="GW32" s="467"/>
    </row>
    <row r="33" spans="1:205" s="441" customFormat="1" ht="14.25" customHeight="1" x14ac:dyDescent="0.2">
      <c r="A33" s="468">
        <v>0.5625</v>
      </c>
      <c r="B33" s="133">
        <v>77.900000000000006</v>
      </c>
      <c r="C33" s="133">
        <v>33.599999999999994</v>
      </c>
      <c r="D33" s="133"/>
      <c r="E33" s="133">
        <v>30.6</v>
      </c>
      <c r="F33" s="133">
        <v>49.8</v>
      </c>
      <c r="G33" s="133">
        <v>3.5</v>
      </c>
      <c r="H33" s="133">
        <v>9</v>
      </c>
      <c r="I33" s="133">
        <v>0</v>
      </c>
      <c r="J33" s="133">
        <v>-0.2</v>
      </c>
      <c r="K33" s="133">
        <v>0</v>
      </c>
      <c r="L33" s="133">
        <v>0</v>
      </c>
      <c r="M33" s="133">
        <v>0</v>
      </c>
      <c r="N33" s="133">
        <v>0</v>
      </c>
      <c r="O33" s="133">
        <v>34.5</v>
      </c>
      <c r="P33" s="133">
        <v>33</v>
      </c>
      <c r="Q33" s="133">
        <v>1.6</v>
      </c>
      <c r="R33" s="133">
        <v>37.900000000000006</v>
      </c>
      <c r="S33" s="133">
        <v>-6.4</v>
      </c>
      <c r="T33" s="133">
        <v>3.1</v>
      </c>
      <c r="U33" s="133">
        <v>15.3</v>
      </c>
      <c r="V33" s="133">
        <v>1</v>
      </c>
      <c r="W33" s="133">
        <v>-8.1999999999999993</v>
      </c>
      <c r="X33" s="133">
        <v>14.7</v>
      </c>
      <c r="Y33" s="133">
        <v>-1.1102230246251565E-16</v>
      </c>
      <c r="Z33" s="133">
        <v>-0.5</v>
      </c>
      <c r="AA33" s="133">
        <v>0</v>
      </c>
      <c r="AB33" s="133">
        <v>-5.6999999999999993</v>
      </c>
      <c r="AC33" s="133">
        <v>0.9</v>
      </c>
      <c r="AD33" s="133">
        <v>0.19999999999999996</v>
      </c>
      <c r="AE33" s="133">
        <v>0</v>
      </c>
      <c r="AF33" s="133">
        <v>0</v>
      </c>
      <c r="AG33" s="133">
        <v>0</v>
      </c>
      <c r="AH33" s="133">
        <v>0</v>
      </c>
      <c r="AI33" s="133">
        <v>0</v>
      </c>
      <c r="AJ33" s="133">
        <v>0</v>
      </c>
      <c r="AK33" s="133">
        <v>-7.6</v>
      </c>
      <c r="AL33" s="133">
        <v>0</v>
      </c>
      <c r="AM33" s="133">
        <v>4.1999999999999993</v>
      </c>
      <c r="AN33" s="133">
        <v>-12.6</v>
      </c>
      <c r="AO33" s="133">
        <v>0</v>
      </c>
      <c r="AP33" s="133">
        <v>-0.3</v>
      </c>
      <c r="AQ33" s="133">
        <v>0</v>
      </c>
      <c r="AR33" s="133">
        <v>0</v>
      </c>
      <c r="AS33" s="133">
        <v>1.2000000000000002</v>
      </c>
      <c r="AT33" s="133">
        <v>1.8</v>
      </c>
      <c r="AU33" s="133"/>
      <c r="AV33" s="133">
        <v>0</v>
      </c>
      <c r="AW33" s="133">
        <v>2.8</v>
      </c>
      <c r="AX33" s="133"/>
      <c r="AY33" s="133">
        <v>0</v>
      </c>
      <c r="AZ33" s="133">
        <v>0</v>
      </c>
      <c r="BA33" s="133">
        <v>0</v>
      </c>
      <c r="BB33" s="133">
        <v>0</v>
      </c>
      <c r="BC33" s="133">
        <v>0</v>
      </c>
      <c r="BD33" s="133">
        <v>0</v>
      </c>
      <c r="BE33" s="133">
        <v>-5.5</v>
      </c>
      <c r="BF33" s="133">
        <v>-6.3</v>
      </c>
      <c r="BG33" s="133">
        <v>18.7</v>
      </c>
      <c r="BH33" s="133">
        <v>86.4</v>
      </c>
      <c r="BI33" s="133">
        <v>20.9</v>
      </c>
      <c r="BJ33" s="133">
        <v>6.1</v>
      </c>
      <c r="BK33" s="133">
        <v>3.6</v>
      </c>
      <c r="BL33" s="133">
        <v>0</v>
      </c>
      <c r="BM33" s="133">
        <v>0</v>
      </c>
      <c r="BN33" s="133">
        <v>0</v>
      </c>
      <c r="BO33" s="133">
        <v>0</v>
      </c>
      <c r="BP33" s="133">
        <v>-3.4000000000000004</v>
      </c>
      <c r="BQ33" s="133">
        <v>3.9000000000000004</v>
      </c>
      <c r="BR33" s="133">
        <v>14</v>
      </c>
      <c r="BS33" s="133">
        <v>0</v>
      </c>
      <c r="BT33" s="133">
        <v>0</v>
      </c>
      <c r="BU33" s="133">
        <v>0</v>
      </c>
      <c r="BV33" s="133">
        <v>0</v>
      </c>
      <c r="BW33" s="133">
        <v>11.100000000000001</v>
      </c>
      <c r="BX33" s="133"/>
      <c r="BY33" s="133">
        <v>-2.2000000000000002</v>
      </c>
      <c r="BZ33" s="133">
        <v>-23.8</v>
      </c>
      <c r="CA33" s="133">
        <v>2.2000000000000002</v>
      </c>
      <c r="CB33" s="133">
        <v>65.2</v>
      </c>
      <c r="CC33" s="133">
        <v>-6</v>
      </c>
      <c r="CD33" s="133">
        <v>-5.0999999999999996</v>
      </c>
      <c r="CE33" s="133">
        <v>-9.1999999999999993</v>
      </c>
      <c r="CF33" s="133">
        <v>0</v>
      </c>
      <c r="CG33" s="133">
        <v>38.5</v>
      </c>
      <c r="CH33" s="133">
        <v>-4.2</v>
      </c>
      <c r="CI33" s="133">
        <v>-42</v>
      </c>
      <c r="CJ33" s="133">
        <v>0.2</v>
      </c>
      <c r="CK33" s="133">
        <v>-1.1000000000000001</v>
      </c>
      <c r="CL33" s="133">
        <v>0</v>
      </c>
      <c r="CM33" s="133">
        <v>0</v>
      </c>
      <c r="CN33" s="133">
        <v>0</v>
      </c>
      <c r="CO33" s="133">
        <v>0</v>
      </c>
      <c r="CP33" s="133">
        <v>0</v>
      </c>
      <c r="CQ33" s="133">
        <v>0</v>
      </c>
      <c r="CR33" s="133">
        <v>0</v>
      </c>
      <c r="CS33" s="133">
        <v>-2.9</v>
      </c>
      <c r="CT33" s="133">
        <v>7.3</v>
      </c>
      <c r="CU33" s="133">
        <v>0.4</v>
      </c>
      <c r="CV33" s="133">
        <v>0.4</v>
      </c>
      <c r="CW33" s="133">
        <v>-1.4</v>
      </c>
      <c r="CX33" s="133">
        <v>-2.7</v>
      </c>
      <c r="CY33" s="133">
        <v>0</v>
      </c>
      <c r="CZ33" s="133">
        <v>0</v>
      </c>
      <c r="DA33" s="133">
        <v>1.3</v>
      </c>
      <c r="DB33" s="133">
        <v>0</v>
      </c>
      <c r="DC33" s="133">
        <v>2.5</v>
      </c>
      <c r="DD33" s="133">
        <v>0.3</v>
      </c>
      <c r="DE33" s="133">
        <v>1.1000000000000001</v>
      </c>
      <c r="DF33" s="133">
        <v>0.5</v>
      </c>
      <c r="DG33" s="133">
        <v>0.4</v>
      </c>
      <c r="DH33" s="133">
        <v>0.5</v>
      </c>
      <c r="DI33" s="133">
        <v>0.2</v>
      </c>
      <c r="DJ33" s="133">
        <v>-2.7</v>
      </c>
      <c r="DK33" s="133">
        <v>-0.9</v>
      </c>
      <c r="DL33" s="133">
        <v>-1.3</v>
      </c>
      <c r="DM33" s="133">
        <v>1.2</v>
      </c>
      <c r="DN33" s="133">
        <v>0.7</v>
      </c>
      <c r="DO33" s="133">
        <v>-0.1</v>
      </c>
      <c r="DP33" s="133">
        <v>0</v>
      </c>
      <c r="DQ33" s="133">
        <v>-0.2</v>
      </c>
      <c r="DR33" s="133">
        <v>0.1</v>
      </c>
      <c r="DS33" s="133">
        <v>1</v>
      </c>
      <c r="DT33" s="133">
        <v>0.1</v>
      </c>
      <c r="DU33" s="133">
        <v>0.1</v>
      </c>
      <c r="DV33" s="133">
        <v>0.1</v>
      </c>
      <c r="DW33" s="133">
        <v>0.6</v>
      </c>
      <c r="DX33" s="133">
        <v>0.8</v>
      </c>
      <c r="DY33" s="133">
        <v>0.3</v>
      </c>
      <c r="DZ33" s="133">
        <v>2.7</v>
      </c>
      <c r="EA33" s="133">
        <v>0</v>
      </c>
      <c r="EB33" s="133">
        <v>2</v>
      </c>
      <c r="EC33" s="133">
        <v>0.8</v>
      </c>
      <c r="ED33" s="133">
        <v>0.4</v>
      </c>
      <c r="EE33" s="133">
        <v>3.18</v>
      </c>
      <c r="EF33" s="133">
        <v>1.2000000000000002</v>
      </c>
      <c r="EG33" s="133">
        <v>0.30000000000000004</v>
      </c>
      <c r="EH33" s="133">
        <v>1.7</v>
      </c>
      <c r="EI33" s="133">
        <v>0</v>
      </c>
      <c r="EJ33" s="133">
        <v>0.7</v>
      </c>
      <c r="EK33" s="133">
        <v>0.1</v>
      </c>
      <c r="EL33" s="133">
        <v>0.1</v>
      </c>
      <c r="EM33" s="133">
        <v>2.7</v>
      </c>
      <c r="EN33" s="133">
        <v>2.4</v>
      </c>
      <c r="EO33" s="133">
        <v>-3.9</v>
      </c>
      <c r="EP33" s="133">
        <v>-2.2999999999999998</v>
      </c>
      <c r="EQ33" s="133">
        <v>-0.8</v>
      </c>
      <c r="ER33" s="133">
        <v>0</v>
      </c>
      <c r="ES33" s="133">
        <v>7.1</v>
      </c>
      <c r="ET33" s="133">
        <v>12.1</v>
      </c>
      <c r="EU33" s="133">
        <v>0</v>
      </c>
      <c r="EV33" s="133">
        <v>0</v>
      </c>
      <c r="EW33" s="133">
        <v>0.8</v>
      </c>
      <c r="EX33" s="133">
        <v>3.7</v>
      </c>
      <c r="EY33" s="133">
        <v>519.78000000000009</v>
      </c>
      <c r="FA33" s="133">
        <v>0.3</v>
      </c>
      <c r="FB33" s="133">
        <v>1.3</v>
      </c>
      <c r="FC33" s="133">
        <v>1.6720228800000001</v>
      </c>
      <c r="FD33" s="133">
        <v>-0.38900000000000001</v>
      </c>
      <c r="FE33" s="133">
        <v>0.27956584200000001</v>
      </c>
      <c r="FF33" s="133">
        <v>0.23482711399999998</v>
      </c>
      <c r="FG33" s="133">
        <v>0.96599999999999997</v>
      </c>
      <c r="FH33" s="133">
        <v>1</v>
      </c>
      <c r="FI33" s="133">
        <v>0</v>
      </c>
      <c r="FJ33" s="133">
        <v>4.6500000000000004</v>
      </c>
      <c r="FK33" s="469">
        <v>10.013415836</v>
      </c>
      <c r="FL33" s="446"/>
      <c r="FM33" s="446"/>
      <c r="FN33" s="470"/>
      <c r="FO33" s="470"/>
      <c r="FP33" s="470"/>
      <c r="FQ33" s="470"/>
      <c r="FR33" s="471"/>
      <c r="FS33" s="471"/>
      <c r="FT33" s="472"/>
      <c r="FU33" s="471"/>
      <c r="FV33" s="472"/>
      <c r="FW33" s="472"/>
      <c r="FX33" s="472"/>
      <c r="FY33" s="471"/>
      <c r="FZ33" s="472"/>
      <c r="GA33" s="471"/>
      <c r="GB33" s="472"/>
      <c r="GC33" s="472"/>
      <c r="GD33" s="472"/>
      <c r="GE33" s="449"/>
      <c r="GF33" s="449"/>
      <c r="GG33" s="449"/>
      <c r="GH33" s="449"/>
      <c r="GI33" s="449"/>
      <c r="GJ33" s="449"/>
      <c r="GW33" s="467"/>
    </row>
    <row r="34" spans="1:205" s="441" customFormat="1" ht="14.25" customHeight="1" x14ac:dyDescent="0.2">
      <c r="A34" s="468">
        <v>0.58333333333333337</v>
      </c>
      <c r="B34" s="133">
        <v>75.099999999999994</v>
      </c>
      <c r="C34" s="133">
        <v>33.599999999999994</v>
      </c>
      <c r="D34" s="133"/>
      <c r="E34" s="133">
        <v>29.799999999999997</v>
      </c>
      <c r="F34" s="133">
        <v>48.7</v>
      </c>
      <c r="G34" s="133">
        <v>3.5</v>
      </c>
      <c r="H34" s="133">
        <v>8.9</v>
      </c>
      <c r="I34" s="133">
        <v>-0.1</v>
      </c>
      <c r="J34" s="133">
        <v>0</v>
      </c>
      <c r="K34" s="133">
        <v>0</v>
      </c>
      <c r="L34" s="133">
        <v>0</v>
      </c>
      <c r="M34" s="133">
        <v>0</v>
      </c>
      <c r="N34" s="133">
        <v>0</v>
      </c>
      <c r="O34" s="133">
        <v>33.9</v>
      </c>
      <c r="P34" s="133">
        <v>32.5</v>
      </c>
      <c r="Q34" s="133">
        <v>1.1000000000000001</v>
      </c>
      <c r="R34" s="133">
        <v>37.700000000000003</v>
      </c>
      <c r="S34" s="133">
        <v>-6.3</v>
      </c>
      <c r="T34" s="133">
        <v>1.6</v>
      </c>
      <c r="U34" s="133">
        <v>14.9</v>
      </c>
      <c r="V34" s="133">
        <v>0.4</v>
      </c>
      <c r="W34" s="133">
        <v>-4.4000000000000004</v>
      </c>
      <c r="X34" s="133">
        <v>15.5</v>
      </c>
      <c r="Y34" s="133">
        <v>1.2999999999999998</v>
      </c>
      <c r="Z34" s="133">
        <v>-0.5</v>
      </c>
      <c r="AA34" s="133">
        <v>0</v>
      </c>
      <c r="AB34" s="133">
        <v>-3.7</v>
      </c>
      <c r="AC34" s="133">
        <v>0.9</v>
      </c>
      <c r="AD34" s="133">
        <v>0.29999999999999993</v>
      </c>
      <c r="AE34" s="133">
        <v>0</v>
      </c>
      <c r="AF34" s="133">
        <v>0</v>
      </c>
      <c r="AG34" s="133">
        <v>0</v>
      </c>
      <c r="AH34" s="133">
        <v>0</v>
      </c>
      <c r="AI34" s="133">
        <v>0</v>
      </c>
      <c r="AJ34" s="133">
        <v>0</v>
      </c>
      <c r="AK34" s="133">
        <v>-7.4</v>
      </c>
      <c r="AL34" s="133">
        <v>0</v>
      </c>
      <c r="AM34" s="133">
        <v>4.8999999999999995</v>
      </c>
      <c r="AN34" s="133">
        <v>-12.299999999999999</v>
      </c>
      <c r="AO34" s="133">
        <v>0</v>
      </c>
      <c r="AP34" s="133">
        <v>-0.3</v>
      </c>
      <c r="AQ34" s="133">
        <v>0</v>
      </c>
      <c r="AR34" s="133">
        <v>0</v>
      </c>
      <c r="AS34" s="133">
        <v>1.5</v>
      </c>
      <c r="AT34" s="133">
        <v>2.5</v>
      </c>
      <c r="AU34" s="133"/>
      <c r="AV34" s="133">
        <v>0</v>
      </c>
      <c r="AW34" s="133">
        <v>2.3000000000000003</v>
      </c>
      <c r="AX34" s="133"/>
      <c r="AY34" s="133">
        <v>0</v>
      </c>
      <c r="AZ34" s="133">
        <v>0</v>
      </c>
      <c r="BA34" s="133">
        <v>0</v>
      </c>
      <c r="BB34" s="133">
        <v>0</v>
      </c>
      <c r="BC34" s="133">
        <v>0</v>
      </c>
      <c r="BD34" s="133">
        <v>0</v>
      </c>
      <c r="BE34" s="133">
        <v>-5.5</v>
      </c>
      <c r="BF34" s="133">
        <v>-6.5</v>
      </c>
      <c r="BG34" s="133">
        <v>17.7</v>
      </c>
      <c r="BH34" s="133">
        <v>85.1</v>
      </c>
      <c r="BI34" s="133">
        <v>20.9</v>
      </c>
      <c r="BJ34" s="133">
        <v>5.9</v>
      </c>
      <c r="BK34" s="133">
        <v>3.6</v>
      </c>
      <c r="BL34" s="133">
        <v>0</v>
      </c>
      <c r="BM34" s="133">
        <v>0</v>
      </c>
      <c r="BN34" s="133">
        <v>0</v>
      </c>
      <c r="BO34" s="133">
        <v>0</v>
      </c>
      <c r="BP34" s="133">
        <v>-3.4000000000000004</v>
      </c>
      <c r="BQ34" s="133">
        <v>4.0999999999999996</v>
      </c>
      <c r="BR34" s="133">
        <v>13.8</v>
      </c>
      <c r="BS34" s="133">
        <v>0</v>
      </c>
      <c r="BT34" s="133">
        <v>0</v>
      </c>
      <c r="BU34" s="133">
        <v>0</v>
      </c>
      <c r="BV34" s="133">
        <v>0</v>
      </c>
      <c r="BW34" s="133">
        <v>9.6000000000000014</v>
      </c>
      <c r="BX34" s="133"/>
      <c r="BY34" s="133">
        <v>-4.9000000000000004</v>
      </c>
      <c r="BZ34" s="133">
        <v>-18.100000000000001</v>
      </c>
      <c r="CA34" s="133">
        <v>8.1</v>
      </c>
      <c r="CB34" s="133">
        <v>61.6</v>
      </c>
      <c r="CC34" s="133">
        <v>-6.4</v>
      </c>
      <c r="CD34" s="133">
        <v>-5.5</v>
      </c>
      <c r="CE34" s="133">
        <v>-11.3</v>
      </c>
      <c r="CF34" s="133">
        <v>0</v>
      </c>
      <c r="CG34" s="133">
        <v>36.9</v>
      </c>
      <c r="CH34" s="133">
        <v>-5.8</v>
      </c>
      <c r="CI34" s="133">
        <v>-43.5</v>
      </c>
      <c r="CJ34" s="133">
        <v>0.2</v>
      </c>
      <c r="CK34" s="133">
        <v>-1.2</v>
      </c>
      <c r="CL34" s="133">
        <v>0</v>
      </c>
      <c r="CM34" s="133">
        <v>0</v>
      </c>
      <c r="CN34" s="133">
        <v>0</v>
      </c>
      <c r="CO34" s="133">
        <v>0</v>
      </c>
      <c r="CP34" s="133">
        <v>0</v>
      </c>
      <c r="CQ34" s="133">
        <v>0</v>
      </c>
      <c r="CR34" s="133">
        <v>0</v>
      </c>
      <c r="CS34" s="133">
        <v>-2.7</v>
      </c>
      <c r="CT34" s="133">
        <v>6.2</v>
      </c>
      <c r="CU34" s="133">
        <v>0.6</v>
      </c>
      <c r="CV34" s="133">
        <v>0.4</v>
      </c>
      <c r="CW34" s="133">
        <v>-1.3</v>
      </c>
      <c r="CX34" s="133">
        <v>6.9</v>
      </c>
      <c r="CY34" s="133">
        <v>0</v>
      </c>
      <c r="CZ34" s="133">
        <v>0</v>
      </c>
      <c r="DA34" s="133">
        <v>1.3</v>
      </c>
      <c r="DB34" s="133">
        <v>0</v>
      </c>
      <c r="DC34" s="133">
        <v>2</v>
      </c>
      <c r="DD34" s="133">
        <v>0</v>
      </c>
      <c r="DE34" s="133">
        <v>1.1000000000000001</v>
      </c>
      <c r="DF34" s="133">
        <v>0.5</v>
      </c>
      <c r="DG34" s="133">
        <v>0.4</v>
      </c>
      <c r="DH34" s="133">
        <v>0.5</v>
      </c>
      <c r="DI34" s="133">
        <v>0.2</v>
      </c>
      <c r="DJ34" s="133">
        <v>-2.7</v>
      </c>
      <c r="DK34" s="133">
        <v>-0.9</v>
      </c>
      <c r="DL34" s="133">
        <v>-1.3</v>
      </c>
      <c r="DM34" s="133">
        <v>1.2</v>
      </c>
      <c r="DN34" s="133">
        <v>0.7</v>
      </c>
      <c r="DO34" s="133">
        <v>-0.1</v>
      </c>
      <c r="DP34" s="133">
        <v>0</v>
      </c>
      <c r="DQ34" s="133">
        <v>0</v>
      </c>
      <c r="DR34" s="133">
        <v>0.1</v>
      </c>
      <c r="DS34" s="133">
        <v>1</v>
      </c>
      <c r="DT34" s="133">
        <v>0.1</v>
      </c>
      <c r="DU34" s="133">
        <v>0.1</v>
      </c>
      <c r="DV34" s="133">
        <v>0.1</v>
      </c>
      <c r="DW34" s="133">
        <v>0.6</v>
      </c>
      <c r="DX34" s="133">
        <v>0.8</v>
      </c>
      <c r="DY34" s="133">
        <v>2.0999999999999996</v>
      </c>
      <c r="DZ34" s="133">
        <v>2.7</v>
      </c>
      <c r="EA34" s="133">
        <v>0</v>
      </c>
      <c r="EB34" s="133">
        <v>2</v>
      </c>
      <c r="EC34" s="133">
        <v>1.6</v>
      </c>
      <c r="ED34" s="133">
        <v>0.6</v>
      </c>
      <c r="EE34" s="133">
        <v>3.94</v>
      </c>
      <c r="EF34" s="133">
        <v>1.5</v>
      </c>
      <c r="EG34" s="133">
        <v>0.4</v>
      </c>
      <c r="EH34" s="133">
        <v>1.7</v>
      </c>
      <c r="EI34" s="133">
        <v>0</v>
      </c>
      <c r="EJ34" s="133">
        <v>0.7</v>
      </c>
      <c r="EK34" s="133">
        <v>0.1</v>
      </c>
      <c r="EL34" s="133">
        <v>0.1</v>
      </c>
      <c r="EM34" s="133">
        <v>2.2000000000000002</v>
      </c>
      <c r="EN34" s="133">
        <v>2</v>
      </c>
      <c r="EO34" s="133">
        <v>-4.0999999999999996</v>
      </c>
      <c r="EP34" s="133">
        <v>-2.2999999999999998</v>
      </c>
      <c r="EQ34" s="133">
        <v>-0.9</v>
      </c>
      <c r="ER34" s="133">
        <v>0</v>
      </c>
      <c r="ES34" s="133">
        <v>7.1</v>
      </c>
      <c r="ET34" s="133">
        <v>12</v>
      </c>
      <c r="EU34" s="133">
        <v>0</v>
      </c>
      <c r="EV34" s="133">
        <v>0</v>
      </c>
      <c r="EW34" s="133">
        <v>0.8</v>
      </c>
      <c r="EX34" s="133">
        <v>3.7</v>
      </c>
      <c r="EY34" s="133">
        <v>525.04000000000019</v>
      </c>
      <c r="FA34" s="133">
        <v>0.3</v>
      </c>
      <c r="FB34" s="133">
        <v>1.3</v>
      </c>
      <c r="FC34" s="133">
        <v>1.73881804</v>
      </c>
      <c r="FD34" s="133">
        <v>-0.54300000000000004</v>
      </c>
      <c r="FE34" s="133">
        <v>0.29106115799999999</v>
      </c>
      <c r="FF34" s="133">
        <v>0.25143741400000003</v>
      </c>
      <c r="FG34" s="133">
        <v>1.21</v>
      </c>
      <c r="FH34" s="133">
        <v>1</v>
      </c>
      <c r="FI34" s="133">
        <v>0</v>
      </c>
      <c r="FJ34" s="133">
        <v>4.58</v>
      </c>
      <c r="FK34" s="469">
        <v>10.128316612000001</v>
      </c>
      <c r="FL34" s="446"/>
      <c r="FM34" s="446"/>
      <c r="FN34" s="470"/>
      <c r="FO34" s="470"/>
      <c r="FP34" s="470"/>
      <c r="FQ34" s="470"/>
      <c r="FR34" s="471"/>
      <c r="FS34" s="471"/>
      <c r="FT34" s="472"/>
      <c r="FU34" s="471"/>
      <c r="FV34" s="472"/>
      <c r="FW34" s="472"/>
      <c r="FX34" s="472"/>
      <c r="FY34" s="471"/>
      <c r="FZ34" s="472"/>
      <c r="GA34" s="471"/>
      <c r="GB34" s="472"/>
      <c r="GC34" s="472"/>
      <c r="GD34" s="472"/>
      <c r="GE34" s="449"/>
      <c r="GF34" s="449"/>
      <c r="GG34" s="449"/>
      <c r="GH34" s="449"/>
      <c r="GI34" s="449"/>
      <c r="GJ34" s="449"/>
      <c r="GW34" s="467"/>
    </row>
    <row r="35" spans="1:205" s="441" customFormat="1" ht="14.25" customHeight="1" x14ac:dyDescent="0.2">
      <c r="A35" s="468">
        <v>0.60416666666666663</v>
      </c>
      <c r="B35" s="133">
        <v>89.600000000000009</v>
      </c>
      <c r="C35" s="133">
        <v>35.700000000000003</v>
      </c>
      <c r="D35" s="133"/>
      <c r="E35" s="133">
        <v>45.2</v>
      </c>
      <c r="F35" s="133">
        <v>49.599999999999994</v>
      </c>
      <c r="G35" s="133">
        <v>3.5</v>
      </c>
      <c r="H35" s="133">
        <v>8.8000000000000007</v>
      </c>
      <c r="I35" s="133">
        <v>0</v>
      </c>
      <c r="J35" s="133">
        <v>0</v>
      </c>
      <c r="K35" s="133">
        <v>0</v>
      </c>
      <c r="L35" s="133">
        <v>0</v>
      </c>
      <c r="M35" s="133">
        <v>0</v>
      </c>
      <c r="N35" s="133">
        <v>0</v>
      </c>
      <c r="O35" s="133">
        <v>41.9</v>
      </c>
      <c r="P35" s="133">
        <v>40.6</v>
      </c>
      <c r="Q35" s="133">
        <v>12.5</v>
      </c>
      <c r="R35" s="133">
        <v>36</v>
      </c>
      <c r="S35" s="133">
        <v>-5.9</v>
      </c>
      <c r="T35" s="133">
        <v>-2.1</v>
      </c>
      <c r="U35" s="133">
        <v>17</v>
      </c>
      <c r="V35" s="133">
        <v>0.8</v>
      </c>
      <c r="W35" s="133">
        <v>-1</v>
      </c>
      <c r="X35" s="133">
        <v>18.3</v>
      </c>
      <c r="Y35" s="133">
        <v>2.3000000000000003</v>
      </c>
      <c r="Z35" s="133">
        <v>-0.39999999999999997</v>
      </c>
      <c r="AA35" s="133">
        <v>0</v>
      </c>
      <c r="AB35" s="133">
        <v>-2.1</v>
      </c>
      <c r="AC35" s="133">
        <v>0.9</v>
      </c>
      <c r="AD35" s="133">
        <v>0.70000000000000007</v>
      </c>
      <c r="AE35" s="133">
        <v>0</v>
      </c>
      <c r="AF35" s="133">
        <v>0</v>
      </c>
      <c r="AG35" s="133">
        <v>0</v>
      </c>
      <c r="AH35" s="133">
        <v>0</v>
      </c>
      <c r="AI35" s="133">
        <v>0</v>
      </c>
      <c r="AJ35" s="133">
        <v>0</v>
      </c>
      <c r="AK35" s="133">
        <v>-5.3</v>
      </c>
      <c r="AL35" s="133">
        <v>0</v>
      </c>
      <c r="AM35" s="133">
        <v>22.6</v>
      </c>
      <c r="AN35" s="133">
        <v>-8.8999999999999986</v>
      </c>
      <c r="AO35" s="133">
        <v>-0.1</v>
      </c>
      <c r="AP35" s="133">
        <v>-0.3</v>
      </c>
      <c r="AQ35" s="133">
        <v>0</v>
      </c>
      <c r="AR35" s="133">
        <v>0</v>
      </c>
      <c r="AS35" s="133">
        <v>5.8</v>
      </c>
      <c r="AT35" s="133">
        <v>2</v>
      </c>
      <c r="AU35" s="133"/>
      <c r="AV35" s="133">
        <v>0</v>
      </c>
      <c r="AW35" s="133">
        <v>6.3000000000000007</v>
      </c>
      <c r="AX35" s="133"/>
      <c r="AY35" s="133">
        <v>0</v>
      </c>
      <c r="AZ35" s="133">
        <v>0</v>
      </c>
      <c r="BA35" s="133">
        <v>0</v>
      </c>
      <c r="BB35" s="133">
        <v>0</v>
      </c>
      <c r="BC35" s="133">
        <v>0</v>
      </c>
      <c r="BD35" s="133">
        <v>0</v>
      </c>
      <c r="BE35" s="133">
        <v>-1</v>
      </c>
      <c r="BF35" s="133">
        <v>-2.1</v>
      </c>
      <c r="BG35" s="133">
        <v>23.9</v>
      </c>
      <c r="BH35" s="133">
        <v>93</v>
      </c>
      <c r="BI35" s="133">
        <v>23.4</v>
      </c>
      <c r="BJ35" s="133">
        <v>7.1</v>
      </c>
      <c r="BK35" s="133">
        <v>3.5</v>
      </c>
      <c r="BL35" s="133">
        <v>0.2</v>
      </c>
      <c r="BM35" s="133">
        <v>0</v>
      </c>
      <c r="BN35" s="133">
        <v>0.2</v>
      </c>
      <c r="BO35" s="133">
        <v>0</v>
      </c>
      <c r="BP35" s="133">
        <v>-3.3</v>
      </c>
      <c r="BQ35" s="133">
        <v>4.1999999999999993</v>
      </c>
      <c r="BR35" s="133">
        <v>17</v>
      </c>
      <c r="BS35" s="133">
        <v>0</v>
      </c>
      <c r="BT35" s="133">
        <v>0</v>
      </c>
      <c r="BU35" s="133">
        <v>0</v>
      </c>
      <c r="BV35" s="133">
        <v>0</v>
      </c>
      <c r="BW35" s="133">
        <v>8.8999999999999986</v>
      </c>
      <c r="BX35" s="133"/>
      <c r="BY35" s="133">
        <v>3.4</v>
      </c>
      <c r="BZ35" s="133">
        <v>-10</v>
      </c>
      <c r="CA35" s="133">
        <v>16.3</v>
      </c>
      <c r="CB35" s="133">
        <v>70.3</v>
      </c>
      <c r="CC35" s="133">
        <v>-1.2</v>
      </c>
      <c r="CD35" s="133">
        <v>-1.9</v>
      </c>
      <c r="CE35" s="133">
        <v>-6.6</v>
      </c>
      <c r="CF35" s="133">
        <v>0.1</v>
      </c>
      <c r="CG35" s="133">
        <v>42.4</v>
      </c>
      <c r="CH35" s="133">
        <v>-0.6</v>
      </c>
      <c r="CI35" s="133">
        <v>-38.6</v>
      </c>
      <c r="CJ35" s="133">
        <v>4.3</v>
      </c>
      <c r="CK35" s="133">
        <v>2.2000000000000002</v>
      </c>
      <c r="CL35" s="133">
        <v>0</v>
      </c>
      <c r="CM35" s="133">
        <v>0</v>
      </c>
      <c r="CN35" s="133">
        <v>0</v>
      </c>
      <c r="CO35" s="133">
        <v>0</v>
      </c>
      <c r="CP35" s="133">
        <v>0</v>
      </c>
      <c r="CQ35" s="133">
        <v>0</v>
      </c>
      <c r="CR35" s="133">
        <v>0</v>
      </c>
      <c r="CS35" s="133">
        <v>5.8</v>
      </c>
      <c r="CT35" s="133">
        <v>9.3000000000000007</v>
      </c>
      <c r="CU35" s="133">
        <v>0.2</v>
      </c>
      <c r="CV35" s="133">
        <v>-0.1</v>
      </c>
      <c r="CW35" s="133">
        <v>-1.2</v>
      </c>
      <c r="CX35" s="133">
        <v>10.299999999999999</v>
      </c>
      <c r="CY35" s="133">
        <v>0</v>
      </c>
      <c r="CZ35" s="133">
        <v>0</v>
      </c>
      <c r="DA35" s="133">
        <v>1.3</v>
      </c>
      <c r="DB35" s="133">
        <v>0</v>
      </c>
      <c r="DC35" s="133">
        <v>3</v>
      </c>
      <c r="DD35" s="133">
        <v>0</v>
      </c>
      <c r="DE35" s="133">
        <v>1.1000000000000001</v>
      </c>
      <c r="DF35" s="133">
        <v>0.5</v>
      </c>
      <c r="DG35" s="133">
        <v>0.4</v>
      </c>
      <c r="DH35" s="133">
        <v>0.5</v>
      </c>
      <c r="DI35" s="133">
        <v>0.1</v>
      </c>
      <c r="DJ35" s="133">
        <v>-2.5999999999999996</v>
      </c>
      <c r="DK35" s="133">
        <v>-0.9</v>
      </c>
      <c r="DL35" s="133">
        <v>-1.3</v>
      </c>
      <c r="DM35" s="133">
        <v>1.2</v>
      </c>
      <c r="DN35" s="133">
        <v>0.9</v>
      </c>
      <c r="DO35" s="133">
        <v>0.2</v>
      </c>
      <c r="DP35" s="133">
        <v>0</v>
      </c>
      <c r="DQ35" s="133">
        <v>0</v>
      </c>
      <c r="DR35" s="133">
        <v>0.1</v>
      </c>
      <c r="DS35" s="133">
        <v>1</v>
      </c>
      <c r="DT35" s="133">
        <v>0.1</v>
      </c>
      <c r="DU35" s="133">
        <v>0.1</v>
      </c>
      <c r="DV35" s="133">
        <v>0.1</v>
      </c>
      <c r="DW35" s="133">
        <v>0.6</v>
      </c>
      <c r="DX35" s="133">
        <v>0.9</v>
      </c>
      <c r="DY35" s="133">
        <v>2.6</v>
      </c>
      <c r="DZ35" s="133">
        <v>2.7</v>
      </c>
      <c r="EA35" s="133">
        <v>0</v>
      </c>
      <c r="EB35" s="133">
        <v>1.9</v>
      </c>
      <c r="EC35" s="133">
        <v>1.7000000000000002</v>
      </c>
      <c r="ED35" s="133">
        <v>0.6</v>
      </c>
      <c r="EE35" s="133">
        <v>3.49</v>
      </c>
      <c r="EF35" s="133">
        <v>2.2000000000000002</v>
      </c>
      <c r="EG35" s="133">
        <v>0.5</v>
      </c>
      <c r="EH35" s="133">
        <v>1.7</v>
      </c>
      <c r="EI35" s="133">
        <v>0</v>
      </c>
      <c r="EJ35" s="133">
        <v>0.7</v>
      </c>
      <c r="EK35" s="133">
        <v>0.1</v>
      </c>
      <c r="EL35" s="133">
        <v>0.1</v>
      </c>
      <c r="EM35" s="133">
        <v>1.5</v>
      </c>
      <c r="EN35" s="133">
        <v>1.4</v>
      </c>
      <c r="EO35" s="133">
        <v>-4.0999999999999996</v>
      </c>
      <c r="EP35" s="133">
        <v>-2.2000000000000002</v>
      </c>
      <c r="EQ35" s="133">
        <v>-0.8</v>
      </c>
      <c r="ER35" s="133">
        <v>0</v>
      </c>
      <c r="ES35" s="133">
        <v>7.9</v>
      </c>
      <c r="ET35" s="133">
        <v>15</v>
      </c>
      <c r="EU35" s="133">
        <v>0</v>
      </c>
      <c r="EV35" s="133">
        <v>0</v>
      </c>
      <c r="EW35" s="133">
        <v>0.8</v>
      </c>
      <c r="EX35" s="133">
        <v>3.7</v>
      </c>
      <c r="EY35" s="133">
        <v>742.19000000000017</v>
      </c>
      <c r="FA35" s="133">
        <v>0.3</v>
      </c>
      <c r="FB35" s="133">
        <v>1.2</v>
      </c>
      <c r="FC35" s="133">
        <v>1.8209757600000001</v>
      </c>
      <c r="FD35" s="133">
        <v>-0.51400000000000001</v>
      </c>
      <c r="FE35" s="133">
        <v>0.29310487400000002</v>
      </c>
      <c r="FF35" s="133">
        <v>0.28092371399999999</v>
      </c>
      <c r="FG35" s="133">
        <v>1.526</v>
      </c>
      <c r="FH35" s="133">
        <v>1</v>
      </c>
      <c r="FI35" s="133">
        <v>0</v>
      </c>
      <c r="FJ35" s="133">
        <v>6.35</v>
      </c>
      <c r="FK35" s="469">
        <v>12.257004347999999</v>
      </c>
      <c r="FL35" s="446"/>
      <c r="FM35" s="446"/>
      <c r="FN35" s="470"/>
      <c r="FO35" s="470"/>
      <c r="FP35" s="470"/>
      <c r="FQ35" s="470"/>
      <c r="FR35" s="471"/>
      <c r="FS35" s="471"/>
      <c r="FT35" s="472"/>
      <c r="FU35" s="471"/>
      <c r="FV35" s="472"/>
      <c r="FW35" s="472"/>
      <c r="FX35" s="472"/>
      <c r="FY35" s="471"/>
      <c r="FZ35" s="472"/>
      <c r="GA35" s="471"/>
      <c r="GB35" s="472"/>
      <c r="GC35" s="472"/>
      <c r="GD35" s="472"/>
      <c r="GE35" s="449"/>
      <c r="GF35" s="449"/>
      <c r="GG35" s="449"/>
      <c r="GH35" s="449"/>
      <c r="GI35" s="449"/>
      <c r="GJ35" s="449"/>
      <c r="GW35" s="467"/>
    </row>
    <row r="36" spans="1:205" s="441" customFormat="1" ht="14.25" customHeight="1" x14ac:dyDescent="0.2">
      <c r="A36" s="468">
        <v>0.625</v>
      </c>
      <c r="B36" s="133">
        <v>94.100000000000009</v>
      </c>
      <c r="C36" s="133">
        <v>36.299999999999997</v>
      </c>
      <c r="D36" s="133"/>
      <c r="E36" s="133">
        <v>45.7</v>
      </c>
      <c r="F36" s="133">
        <v>49.5</v>
      </c>
      <c r="G36" s="133">
        <v>3.5</v>
      </c>
      <c r="H36" s="133">
        <v>9.2999999999999989</v>
      </c>
      <c r="I36" s="133">
        <v>0</v>
      </c>
      <c r="J36" s="133">
        <v>0</v>
      </c>
      <c r="K36" s="133">
        <v>0</v>
      </c>
      <c r="L36" s="133">
        <v>0</v>
      </c>
      <c r="M36" s="133">
        <v>0</v>
      </c>
      <c r="N36" s="133">
        <v>0</v>
      </c>
      <c r="O36" s="133">
        <v>42.6</v>
      </c>
      <c r="P36" s="133">
        <v>41.2</v>
      </c>
      <c r="Q36" s="133">
        <v>13.6</v>
      </c>
      <c r="R36" s="133">
        <v>33.4</v>
      </c>
      <c r="S36" s="133">
        <v>-5.4</v>
      </c>
      <c r="T36" s="133">
        <v>-2.5</v>
      </c>
      <c r="U36" s="133">
        <v>17.5</v>
      </c>
      <c r="V36" s="133">
        <v>0.8</v>
      </c>
      <c r="W36" s="133">
        <v>-5.7</v>
      </c>
      <c r="X36" s="133">
        <v>16.899999999999999</v>
      </c>
      <c r="Y36" s="133">
        <v>1.5</v>
      </c>
      <c r="Z36" s="133">
        <v>-0.5</v>
      </c>
      <c r="AA36" s="133">
        <v>0</v>
      </c>
      <c r="AB36" s="133">
        <v>-2.2000000000000002</v>
      </c>
      <c r="AC36" s="133">
        <v>0.9</v>
      </c>
      <c r="AD36" s="133">
        <v>0.4</v>
      </c>
      <c r="AE36" s="133">
        <v>0</v>
      </c>
      <c r="AF36" s="133">
        <v>0</v>
      </c>
      <c r="AG36" s="133">
        <v>0</v>
      </c>
      <c r="AH36" s="133">
        <v>0</v>
      </c>
      <c r="AI36" s="133">
        <v>0</v>
      </c>
      <c r="AJ36" s="133">
        <v>0</v>
      </c>
      <c r="AK36" s="133">
        <v>-5.9</v>
      </c>
      <c r="AL36" s="133">
        <v>0</v>
      </c>
      <c r="AM36" s="133">
        <v>13.599999999999998</v>
      </c>
      <c r="AN36" s="133">
        <v>-7.8000000000000007</v>
      </c>
      <c r="AO36" s="133">
        <v>-0.1</v>
      </c>
      <c r="AP36" s="133">
        <v>-0.3</v>
      </c>
      <c r="AQ36" s="133">
        <v>0</v>
      </c>
      <c r="AR36" s="133">
        <v>0</v>
      </c>
      <c r="AS36" s="133">
        <v>7.4</v>
      </c>
      <c r="AT36" s="133">
        <v>2</v>
      </c>
      <c r="AU36" s="133"/>
      <c r="AV36" s="133">
        <v>0</v>
      </c>
      <c r="AW36" s="133">
        <v>7.6</v>
      </c>
      <c r="AX36" s="133"/>
      <c r="AY36" s="133">
        <v>0</v>
      </c>
      <c r="AZ36" s="133">
        <v>0</v>
      </c>
      <c r="BA36" s="133">
        <v>0</v>
      </c>
      <c r="BB36" s="133">
        <v>0</v>
      </c>
      <c r="BC36" s="133">
        <v>0</v>
      </c>
      <c r="BD36" s="133">
        <v>0</v>
      </c>
      <c r="BE36" s="133">
        <v>1.2</v>
      </c>
      <c r="BF36" s="133">
        <v>0.4</v>
      </c>
      <c r="BG36" s="133">
        <v>26.3</v>
      </c>
      <c r="BH36" s="133">
        <v>95.2</v>
      </c>
      <c r="BI36" s="133">
        <v>24</v>
      </c>
      <c r="BJ36" s="133">
        <v>7.6</v>
      </c>
      <c r="BK36" s="133">
        <v>3.3</v>
      </c>
      <c r="BL36" s="133">
        <v>0</v>
      </c>
      <c r="BM36" s="133">
        <v>0.1</v>
      </c>
      <c r="BN36" s="133">
        <v>0</v>
      </c>
      <c r="BO36" s="133">
        <v>0.1</v>
      </c>
      <c r="BP36" s="133">
        <v>-3.2</v>
      </c>
      <c r="BQ36" s="133">
        <v>4.1999999999999993</v>
      </c>
      <c r="BR36" s="133">
        <v>17</v>
      </c>
      <c r="BS36" s="133">
        <v>0</v>
      </c>
      <c r="BT36" s="133">
        <v>0</v>
      </c>
      <c r="BU36" s="133">
        <v>0</v>
      </c>
      <c r="BV36" s="133">
        <v>0</v>
      </c>
      <c r="BW36" s="133">
        <v>10.3</v>
      </c>
      <c r="BX36" s="133"/>
      <c r="BY36" s="133">
        <v>3.4</v>
      </c>
      <c r="BZ36" s="133">
        <v>-15.8</v>
      </c>
      <c r="CA36" s="133">
        <v>9.5</v>
      </c>
      <c r="CB36" s="133">
        <v>71.7</v>
      </c>
      <c r="CC36" s="133">
        <v>-0.9</v>
      </c>
      <c r="CD36" s="133">
        <v>-0.9</v>
      </c>
      <c r="CE36" s="133">
        <v>-6.7</v>
      </c>
      <c r="CF36" s="133">
        <v>0</v>
      </c>
      <c r="CG36" s="133">
        <v>44.3</v>
      </c>
      <c r="CH36" s="133">
        <v>1.3</v>
      </c>
      <c r="CI36" s="133">
        <v>-36.700000000000003</v>
      </c>
      <c r="CJ36" s="133">
        <v>9.3000000000000007</v>
      </c>
      <c r="CK36" s="133">
        <v>4.5</v>
      </c>
      <c r="CL36" s="133">
        <v>0</v>
      </c>
      <c r="CM36" s="133">
        <v>0</v>
      </c>
      <c r="CN36" s="133">
        <v>0</v>
      </c>
      <c r="CO36" s="133">
        <v>0</v>
      </c>
      <c r="CP36" s="133">
        <v>0</v>
      </c>
      <c r="CQ36" s="133">
        <v>0</v>
      </c>
      <c r="CR36" s="133">
        <v>0</v>
      </c>
      <c r="CS36" s="133">
        <v>0.20000000000000007</v>
      </c>
      <c r="CT36" s="133">
        <v>9.9</v>
      </c>
      <c r="CU36" s="133">
        <v>0.6</v>
      </c>
      <c r="CV36" s="133">
        <v>-0.3</v>
      </c>
      <c r="CW36" s="133">
        <v>-1.2</v>
      </c>
      <c r="CX36" s="133">
        <v>10.5</v>
      </c>
      <c r="CY36" s="133">
        <v>0</v>
      </c>
      <c r="CZ36" s="133">
        <v>0</v>
      </c>
      <c r="DA36" s="133">
        <v>1.3</v>
      </c>
      <c r="DB36" s="133">
        <v>0</v>
      </c>
      <c r="DC36" s="133">
        <v>3.1</v>
      </c>
      <c r="DD36" s="133">
        <v>0</v>
      </c>
      <c r="DE36" s="133">
        <v>1.1000000000000001</v>
      </c>
      <c r="DF36" s="133">
        <v>0.5</v>
      </c>
      <c r="DG36" s="133">
        <v>0.4</v>
      </c>
      <c r="DH36" s="133">
        <v>0.5</v>
      </c>
      <c r="DI36" s="133">
        <v>0.2</v>
      </c>
      <c r="DJ36" s="133">
        <v>-2.5</v>
      </c>
      <c r="DK36" s="133">
        <v>-0.9</v>
      </c>
      <c r="DL36" s="133">
        <v>-1.3</v>
      </c>
      <c r="DM36" s="133">
        <v>1.2</v>
      </c>
      <c r="DN36" s="133">
        <v>0.9</v>
      </c>
      <c r="DO36" s="133">
        <v>0.1</v>
      </c>
      <c r="DP36" s="133">
        <v>0</v>
      </c>
      <c r="DQ36" s="133">
        <v>-0.1</v>
      </c>
      <c r="DR36" s="133">
        <v>0.1</v>
      </c>
      <c r="DS36" s="133">
        <v>1</v>
      </c>
      <c r="DT36" s="133">
        <v>0.1</v>
      </c>
      <c r="DU36" s="133">
        <v>0.1</v>
      </c>
      <c r="DV36" s="133">
        <v>0.1</v>
      </c>
      <c r="DW36" s="133">
        <v>0.6</v>
      </c>
      <c r="DX36" s="133">
        <v>0.9</v>
      </c>
      <c r="DY36" s="133">
        <v>3.2</v>
      </c>
      <c r="DZ36" s="133">
        <v>2.7</v>
      </c>
      <c r="EA36" s="133">
        <v>0</v>
      </c>
      <c r="EB36" s="133">
        <v>2</v>
      </c>
      <c r="EC36" s="133">
        <v>2</v>
      </c>
      <c r="ED36" s="133">
        <v>0.6</v>
      </c>
      <c r="EE36" s="133">
        <v>3.58</v>
      </c>
      <c r="EF36" s="133">
        <v>2.7</v>
      </c>
      <c r="EG36" s="133">
        <v>0.5</v>
      </c>
      <c r="EH36" s="133">
        <v>1.7</v>
      </c>
      <c r="EI36" s="133">
        <v>0</v>
      </c>
      <c r="EJ36" s="133">
        <v>0.7</v>
      </c>
      <c r="EK36" s="133">
        <v>0.1</v>
      </c>
      <c r="EL36" s="133">
        <v>0.1</v>
      </c>
      <c r="EM36" s="133">
        <v>1.1000000000000001</v>
      </c>
      <c r="EN36" s="133">
        <v>0.9</v>
      </c>
      <c r="EO36" s="133">
        <v>-3.8</v>
      </c>
      <c r="EP36" s="133">
        <v>-2.1</v>
      </c>
      <c r="EQ36" s="133">
        <v>-0.8</v>
      </c>
      <c r="ER36" s="133">
        <v>0</v>
      </c>
      <c r="ES36" s="133">
        <v>7.9</v>
      </c>
      <c r="ET36" s="133">
        <v>15.9</v>
      </c>
      <c r="EU36" s="133">
        <v>0</v>
      </c>
      <c r="EV36" s="133">
        <v>0</v>
      </c>
      <c r="EW36" s="133">
        <v>0.8</v>
      </c>
      <c r="EX36" s="133">
        <v>3.7</v>
      </c>
      <c r="EY36" s="133">
        <v>747.48000000000047</v>
      </c>
      <c r="FA36" s="133">
        <v>0.3</v>
      </c>
      <c r="FB36" s="133">
        <v>1.3</v>
      </c>
      <c r="FC36" s="133">
        <v>1.5136473200000002</v>
      </c>
      <c r="FD36" s="133">
        <v>-0.47199999999999998</v>
      </c>
      <c r="FE36" s="133">
        <v>0.29820799199999998</v>
      </c>
      <c r="FF36" s="133">
        <v>0.29227416600000006</v>
      </c>
      <c r="FG36" s="133">
        <v>1.3759999999999999</v>
      </c>
      <c r="FH36" s="133">
        <v>1</v>
      </c>
      <c r="FI36" s="133">
        <v>0</v>
      </c>
      <c r="FJ36" s="133">
        <v>7.81</v>
      </c>
      <c r="FK36" s="469">
        <v>13.418129478000001</v>
      </c>
      <c r="FL36" s="446"/>
      <c r="FM36" s="446"/>
      <c r="FN36" s="470"/>
      <c r="FO36" s="470"/>
      <c r="FP36" s="470"/>
      <c r="FQ36" s="470"/>
      <c r="FR36" s="471"/>
      <c r="FS36" s="471"/>
      <c r="FT36" s="472"/>
      <c r="FU36" s="471"/>
      <c r="FV36" s="472"/>
      <c r="FW36" s="472"/>
      <c r="FX36" s="472"/>
      <c r="FY36" s="471"/>
      <c r="FZ36" s="472"/>
      <c r="GA36" s="471"/>
      <c r="GB36" s="472"/>
      <c r="GC36" s="472"/>
      <c r="GD36" s="472"/>
      <c r="GE36" s="449"/>
      <c r="GF36" s="449"/>
      <c r="GG36" s="449"/>
      <c r="GH36" s="449"/>
      <c r="GI36" s="449"/>
      <c r="GJ36" s="449"/>
      <c r="GW36" s="467"/>
    </row>
    <row r="37" spans="1:205" s="441" customFormat="1" ht="14.25" customHeight="1" x14ac:dyDescent="0.2">
      <c r="A37" s="468">
        <v>0.64583333333333337</v>
      </c>
      <c r="B37" s="133">
        <v>87.399999999999991</v>
      </c>
      <c r="C37" s="133">
        <v>36.299999999999997</v>
      </c>
      <c r="D37" s="133"/>
      <c r="E37" s="133">
        <v>45.3</v>
      </c>
      <c r="F37" s="133">
        <v>48.8</v>
      </c>
      <c r="G37" s="133">
        <v>5.1999999999999993</v>
      </c>
      <c r="H37" s="133">
        <v>8.6</v>
      </c>
      <c r="I37" s="133">
        <v>-0.1</v>
      </c>
      <c r="J37" s="133">
        <v>0</v>
      </c>
      <c r="K37" s="133">
        <v>0</v>
      </c>
      <c r="L37" s="133">
        <v>0</v>
      </c>
      <c r="M37" s="133">
        <v>0</v>
      </c>
      <c r="N37" s="133">
        <v>0</v>
      </c>
      <c r="O37" s="133">
        <v>42.5</v>
      </c>
      <c r="P37" s="133">
        <v>41</v>
      </c>
      <c r="Q37" s="133">
        <v>13.1</v>
      </c>
      <c r="R37" s="133">
        <v>30.1</v>
      </c>
      <c r="S37" s="133">
        <v>-4.7</v>
      </c>
      <c r="T37" s="133">
        <v>-2.5</v>
      </c>
      <c r="U37" s="133">
        <v>17.2</v>
      </c>
      <c r="V37" s="133">
        <v>0.9</v>
      </c>
      <c r="W37" s="133">
        <v>-4.9000000000000004</v>
      </c>
      <c r="X37" s="133">
        <v>18.399999999999999</v>
      </c>
      <c r="Y37" s="133">
        <v>2.8</v>
      </c>
      <c r="Z37" s="133">
        <v>-0.5</v>
      </c>
      <c r="AA37" s="133">
        <v>0</v>
      </c>
      <c r="AB37" s="133">
        <v>-2.9</v>
      </c>
      <c r="AC37" s="133">
        <v>0.9</v>
      </c>
      <c r="AD37" s="133">
        <v>0.4</v>
      </c>
      <c r="AE37" s="133">
        <v>0</v>
      </c>
      <c r="AF37" s="133">
        <v>0</v>
      </c>
      <c r="AG37" s="133">
        <v>0</v>
      </c>
      <c r="AH37" s="133">
        <v>0</v>
      </c>
      <c r="AI37" s="133">
        <v>0</v>
      </c>
      <c r="AJ37" s="133">
        <v>0</v>
      </c>
      <c r="AK37" s="133">
        <v>-7.6</v>
      </c>
      <c r="AL37" s="133">
        <v>0</v>
      </c>
      <c r="AM37" s="133">
        <v>0.70000000000000018</v>
      </c>
      <c r="AN37" s="133">
        <v>-9.4</v>
      </c>
      <c r="AO37" s="133">
        <v>0</v>
      </c>
      <c r="AP37" s="133">
        <v>-0.4</v>
      </c>
      <c r="AQ37" s="133">
        <v>0</v>
      </c>
      <c r="AR37" s="133">
        <v>0</v>
      </c>
      <c r="AS37" s="133">
        <v>6.3</v>
      </c>
      <c r="AT37" s="133">
        <v>2</v>
      </c>
      <c r="AU37" s="133"/>
      <c r="AV37" s="133">
        <v>0</v>
      </c>
      <c r="AW37" s="133">
        <v>6.1</v>
      </c>
      <c r="AX37" s="133"/>
      <c r="AY37" s="133">
        <v>0</v>
      </c>
      <c r="AZ37" s="133">
        <v>0</v>
      </c>
      <c r="BA37" s="133">
        <v>0</v>
      </c>
      <c r="BB37" s="133">
        <v>0</v>
      </c>
      <c r="BC37" s="133">
        <v>0</v>
      </c>
      <c r="BD37" s="133">
        <v>0</v>
      </c>
      <c r="BE37" s="133">
        <v>0.6</v>
      </c>
      <c r="BF37" s="133">
        <v>-0.5</v>
      </c>
      <c r="BG37" s="133">
        <v>25.4</v>
      </c>
      <c r="BH37" s="133">
        <v>93.5</v>
      </c>
      <c r="BI37" s="133">
        <v>23.7</v>
      </c>
      <c r="BJ37" s="133">
        <v>7.3</v>
      </c>
      <c r="BK37" s="133">
        <v>2.9</v>
      </c>
      <c r="BL37" s="133">
        <v>0</v>
      </c>
      <c r="BM37" s="133">
        <v>0.1</v>
      </c>
      <c r="BN37" s="133">
        <v>0</v>
      </c>
      <c r="BO37" s="133">
        <v>0.1</v>
      </c>
      <c r="BP37" s="133">
        <v>-3.3</v>
      </c>
      <c r="BQ37" s="133">
        <v>4.1999999999999993</v>
      </c>
      <c r="BR37" s="133">
        <v>16.899999999999999</v>
      </c>
      <c r="BS37" s="133">
        <v>0</v>
      </c>
      <c r="BT37" s="133">
        <v>0</v>
      </c>
      <c r="BU37" s="133">
        <v>0</v>
      </c>
      <c r="BV37" s="133">
        <v>0</v>
      </c>
      <c r="BW37" s="133">
        <v>10.3</v>
      </c>
      <c r="BX37" s="133"/>
      <c r="BY37" s="133">
        <v>2.5</v>
      </c>
      <c r="BZ37" s="133">
        <v>-13.2</v>
      </c>
      <c r="CA37" s="133">
        <v>12.6</v>
      </c>
      <c r="CB37" s="133">
        <v>70.400000000000006</v>
      </c>
      <c r="CC37" s="133">
        <v>-0.7</v>
      </c>
      <c r="CD37" s="133">
        <v>-1.4</v>
      </c>
      <c r="CE37" s="133">
        <v>-6.6</v>
      </c>
      <c r="CF37" s="133">
        <v>0</v>
      </c>
      <c r="CG37" s="133">
        <v>43.7</v>
      </c>
      <c r="CH37" s="133">
        <v>0.7</v>
      </c>
      <c r="CI37" s="133">
        <v>-37.200000000000003</v>
      </c>
      <c r="CJ37" s="133">
        <v>11</v>
      </c>
      <c r="CK37" s="133">
        <v>4.4000000000000004</v>
      </c>
      <c r="CL37" s="133">
        <v>0</v>
      </c>
      <c r="CM37" s="133">
        <v>0</v>
      </c>
      <c r="CN37" s="133">
        <v>0</v>
      </c>
      <c r="CO37" s="133">
        <v>0</v>
      </c>
      <c r="CP37" s="133">
        <v>0</v>
      </c>
      <c r="CQ37" s="133">
        <v>0</v>
      </c>
      <c r="CR37" s="133">
        <v>0</v>
      </c>
      <c r="CS37" s="133">
        <v>3.9000000000000004</v>
      </c>
      <c r="CT37" s="133">
        <v>11.4</v>
      </c>
      <c r="CU37" s="133">
        <v>0.5</v>
      </c>
      <c r="CV37" s="133">
        <v>0</v>
      </c>
      <c r="CW37" s="133">
        <v>-1.1000000000000001</v>
      </c>
      <c r="CX37" s="133">
        <v>12</v>
      </c>
      <c r="CY37" s="133">
        <v>0</v>
      </c>
      <c r="CZ37" s="133">
        <v>0</v>
      </c>
      <c r="DA37" s="133">
        <v>1.3</v>
      </c>
      <c r="DB37" s="133">
        <v>0</v>
      </c>
      <c r="DC37" s="133">
        <v>3.5</v>
      </c>
      <c r="DD37" s="133">
        <v>0</v>
      </c>
      <c r="DE37" s="133">
        <v>1.1000000000000001</v>
      </c>
      <c r="DF37" s="133">
        <v>0.5</v>
      </c>
      <c r="DG37" s="133">
        <v>0.4</v>
      </c>
      <c r="DH37" s="133">
        <v>0.5</v>
      </c>
      <c r="DI37" s="133">
        <v>0.2</v>
      </c>
      <c r="DJ37" s="133">
        <v>-2.5</v>
      </c>
      <c r="DK37" s="133">
        <v>0.5</v>
      </c>
      <c r="DL37" s="133">
        <v>-1.2</v>
      </c>
      <c r="DM37" s="133">
        <v>1.2</v>
      </c>
      <c r="DN37" s="133">
        <v>0.8</v>
      </c>
      <c r="DO37" s="133">
        <v>0</v>
      </c>
      <c r="DP37" s="133">
        <v>0</v>
      </c>
      <c r="DQ37" s="133">
        <v>-0.1</v>
      </c>
      <c r="DR37" s="133">
        <v>0.1</v>
      </c>
      <c r="DS37" s="133">
        <v>0.9</v>
      </c>
      <c r="DT37" s="133">
        <v>0.1</v>
      </c>
      <c r="DU37" s="133">
        <v>0.1</v>
      </c>
      <c r="DV37" s="133">
        <v>0.1</v>
      </c>
      <c r="DW37" s="133">
        <v>0.6</v>
      </c>
      <c r="DX37" s="133">
        <v>0.9</v>
      </c>
      <c r="DY37" s="133">
        <v>2.7</v>
      </c>
      <c r="DZ37" s="133">
        <v>2.7</v>
      </c>
      <c r="EA37" s="133">
        <v>0</v>
      </c>
      <c r="EB37" s="133">
        <v>1.9</v>
      </c>
      <c r="EC37" s="133">
        <v>2.2999999999999998</v>
      </c>
      <c r="ED37" s="133">
        <v>0.6</v>
      </c>
      <c r="EE37" s="133">
        <v>3.59</v>
      </c>
      <c r="EF37" s="133">
        <v>2.2000000000000002</v>
      </c>
      <c r="EG37" s="133">
        <v>0.5</v>
      </c>
      <c r="EH37" s="133">
        <v>1.7</v>
      </c>
      <c r="EI37" s="133">
        <v>0</v>
      </c>
      <c r="EJ37" s="133">
        <v>0.7</v>
      </c>
      <c r="EK37" s="133">
        <v>0.1</v>
      </c>
      <c r="EL37" s="133">
        <v>0.1</v>
      </c>
      <c r="EM37" s="133">
        <v>0.7</v>
      </c>
      <c r="EN37" s="133">
        <v>0.4</v>
      </c>
      <c r="EO37" s="133">
        <v>-3.2</v>
      </c>
      <c r="EP37" s="133">
        <v>-1.8</v>
      </c>
      <c r="EQ37" s="133">
        <v>-0.8</v>
      </c>
      <c r="ER37" s="133">
        <v>0</v>
      </c>
      <c r="ES37" s="133">
        <v>7.3</v>
      </c>
      <c r="ET37" s="133">
        <v>8.5</v>
      </c>
      <c r="EU37" s="133">
        <v>0</v>
      </c>
      <c r="EV37" s="133">
        <v>0</v>
      </c>
      <c r="EW37" s="133">
        <v>0.8</v>
      </c>
      <c r="EX37" s="133">
        <v>3.7</v>
      </c>
      <c r="EY37" s="133">
        <v>718.79000000000019</v>
      </c>
      <c r="FA37" s="133">
        <v>0.2</v>
      </c>
      <c r="FB37" s="133">
        <v>1.3</v>
      </c>
      <c r="FC37" s="133">
        <v>1.32003716</v>
      </c>
      <c r="FD37" s="133">
        <v>-0.42</v>
      </c>
      <c r="FE37" s="133">
        <v>0.29983796600000001</v>
      </c>
      <c r="FF37" s="133">
        <v>0.22930268200000001</v>
      </c>
      <c r="FG37" s="133">
        <v>1.6040000000000001</v>
      </c>
      <c r="FH37" s="133">
        <v>1</v>
      </c>
      <c r="FI37" s="133">
        <v>0</v>
      </c>
      <c r="FJ37" s="133">
        <v>7.85</v>
      </c>
      <c r="FK37" s="469">
        <v>13.383177807999999</v>
      </c>
      <c r="FL37" s="446"/>
      <c r="FM37" s="446"/>
      <c r="FN37" s="470"/>
      <c r="FO37" s="470"/>
      <c r="FP37" s="470"/>
      <c r="FQ37" s="470"/>
      <c r="FR37" s="471"/>
      <c r="FS37" s="471"/>
      <c r="FT37" s="472"/>
      <c r="FU37" s="471"/>
      <c r="FV37" s="472"/>
      <c r="FW37" s="472"/>
      <c r="FX37" s="472"/>
      <c r="FY37" s="471"/>
      <c r="FZ37" s="472"/>
      <c r="GA37" s="471"/>
      <c r="GB37" s="472"/>
      <c r="GC37" s="472"/>
      <c r="GD37" s="472"/>
      <c r="GE37" s="449"/>
      <c r="GF37" s="449"/>
      <c r="GG37" s="449"/>
      <c r="GH37" s="449"/>
      <c r="GI37" s="449"/>
      <c r="GJ37" s="449"/>
      <c r="GW37" s="467"/>
    </row>
    <row r="38" spans="1:205" s="441" customFormat="1" ht="14.25" customHeight="1" x14ac:dyDescent="0.2">
      <c r="A38" s="477">
        <v>0.66666666666666663</v>
      </c>
      <c r="B38" s="133">
        <v>99</v>
      </c>
      <c r="C38" s="133">
        <v>38.200000000000003</v>
      </c>
      <c r="D38" s="133"/>
      <c r="E38" s="133">
        <v>44.6</v>
      </c>
      <c r="F38" s="133">
        <v>48.7</v>
      </c>
      <c r="G38" s="133">
        <v>3.5</v>
      </c>
      <c r="H38" s="133">
        <v>8.3000000000000007</v>
      </c>
      <c r="I38" s="133">
        <v>0</v>
      </c>
      <c r="J38" s="133">
        <v>0</v>
      </c>
      <c r="K38" s="133">
        <v>0</v>
      </c>
      <c r="L38" s="133">
        <v>0</v>
      </c>
      <c r="M38" s="133">
        <v>0</v>
      </c>
      <c r="N38" s="133">
        <v>0</v>
      </c>
      <c r="O38" s="133">
        <v>41.4</v>
      </c>
      <c r="P38" s="133">
        <v>39.799999999999997</v>
      </c>
      <c r="Q38" s="133">
        <v>11.2</v>
      </c>
      <c r="R38" s="133">
        <v>24.3</v>
      </c>
      <c r="S38" s="133">
        <v>-3.6</v>
      </c>
      <c r="T38" s="133">
        <v>-2.6</v>
      </c>
      <c r="U38" s="133">
        <v>17.3</v>
      </c>
      <c r="V38" s="133">
        <v>0.5</v>
      </c>
      <c r="W38" s="133">
        <v>-3</v>
      </c>
      <c r="X38" s="133">
        <v>17.700000000000003</v>
      </c>
      <c r="Y38" s="133">
        <v>1.0999999999999999</v>
      </c>
      <c r="Z38" s="133">
        <v>-0.5</v>
      </c>
      <c r="AA38" s="133">
        <v>0</v>
      </c>
      <c r="AB38" s="133">
        <v>4.3</v>
      </c>
      <c r="AC38" s="133">
        <v>0.9</v>
      </c>
      <c r="AD38" s="133">
        <v>0.5</v>
      </c>
      <c r="AE38" s="133">
        <v>0</v>
      </c>
      <c r="AF38" s="133">
        <v>0</v>
      </c>
      <c r="AG38" s="133">
        <v>0</v>
      </c>
      <c r="AH38" s="133">
        <v>0</v>
      </c>
      <c r="AI38" s="133">
        <v>0</v>
      </c>
      <c r="AJ38" s="133">
        <v>0</v>
      </c>
      <c r="AK38" s="133">
        <v>-6.5</v>
      </c>
      <c r="AL38" s="133">
        <v>0</v>
      </c>
      <c r="AM38" s="133">
        <v>3.3000000000000007</v>
      </c>
      <c r="AN38" s="133">
        <v>-8.1</v>
      </c>
      <c r="AO38" s="133">
        <v>-0.1</v>
      </c>
      <c r="AP38" s="133">
        <v>-0.4</v>
      </c>
      <c r="AQ38" s="133">
        <v>0</v>
      </c>
      <c r="AR38" s="133">
        <v>0</v>
      </c>
      <c r="AS38" s="133">
        <v>9.9</v>
      </c>
      <c r="AT38" s="133">
        <v>1.9000000000000001</v>
      </c>
      <c r="AU38" s="133"/>
      <c r="AV38" s="133">
        <v>0</v>
      </c>
      <c r="AW38" s="133">
        <v>5.8</v>
      </c>
      <c r="AX38" s="133"/>
      <c r="AY38" s="133">
        <v>0</v>
      </c>
      <c r="AZ38" s="133">
        <v>0</v>
      </c>
      <c r="BA38" s="133">
        <v>0</v>
      </c>
      <c r="BB38" s="133">
        <v>0</v>
      </c>
      <c r="BC38" s="133">
        <v>0</v>
      </c>
      <c r="BD38" s="133">
        <v>0</v>
      </c>
      <c r="BE38" s="133">
        <v>0.5</v>
      </c>
      <c r="BF38" s="133">
        <v>-0.7</v>
      </c>
      <c r="BG38" s="133">
        <v>26</v>
      </c>
      <c r="BH38" s="133">
        <v>93.7</v>
      </c>
      <c r="BI38" s="133">
        <v>23.6</v>
      </c>
      <c r="BJ38" s="133">
        <v>7.4</v>
      </c>
      <c r="BK38" s="133">
        <v>2.2000000000000002</v>
      </c>
      <c r="BL38" s="133">
        <v>0.6</v>
      </c>
      <c r="BM38" s="133">
        <v>0</v>
      </c>
      <c r="BN38" s="133">
        <v>0.6</v>
      </c>
      <c r="BO38" s="133">
        <v>0</v>
      </c>
      <c r="BP38" s="133">
        <v>-3.3</v>
      </c>
      <c r="BQ38" s="133">
        <v>4.1999999999999993</v>
      </c>
      <c r="BR38" s="133">
        <v>17.7</v>
      </c>
      <c r="BS38" s="133">
        <v>0</v>
      </c>
      <c r="BT38" s="133">
        <v>0</v>
      </c>
      <c r="BU38" s="133">
        <v>0</v>
      </c>
      <c r="BV38" s="133">
        <v>0</v>
      </c>
      <c r="BW38" s="133">
        <v>12.9</v>
      </c>
      <c r="BX38" s="133"/>
      <c r="BY38" s="133">
        <v>1.9</v>
      </c>
      <c r="BZ38" s="133">
        <v>-13</v>
      </c>
      <c r="CA38" s="133">
        <v>12.4</v>
      </c>
      <c r="CB38" s="133">
        <v>69.2</v>
      </c>
      <c r="CC38" s="133">
        <v>-1.5</v>
      </c>
      <c r="CD38" s="133">
        <v>-1.6</v>
      </c>
      <c r="CE38" s="133">
        <v>7.5</v>
      </c>
      <c r="CF38" s="133">
        <v>0</v>
      </c>
      <c r="CG38" s="133">
        <v>39.5</v>
      </c>
      <c r="CH38" s="133">
        <v>-3.5</v>
      </c>
      <c r="CI38" s="133">
        <v>-40.200000000000003</v>
      </c>
      <c r="CJ38" s="133">
        <v>5.0999999999999996</v>
      </c>
      <c r="CK38" s="133">
        <v>2</v>
      </c>
      <c r="CL38" s="133">
        <v>0</v>
      </c>
      <c r="CM38" s="133">
        <v>0</v>
      </c>
      <c r="CN38" s="133">
        <v>0</v>
      </c>
      <c r="CO38" s="133">
        <v>0</v>
      </c>
      <c r="CP38" s="133">
        <v>0</v>
      </c>
      <c r="CQ38" s="133">
        <v>0</v>
      </c>
      <c r="CR38" s="133">
        <v>0</v>
      </c>
      <c r="CS38" s="133">
        <v>4.3</v>
      </c>
      <c r="CT38" s="133">
        <v>3.6</v>
      </c>
      <c r="CU38" s="133">
        <v>0.9</v>
      </c>
      <c r="CV38" s="133">
        <v>-0.2</v>
      </c>
      <c r="CW38" s="133">
        <v>-1.2</v>
      </c>
      <c r="CX38" s="133">
        <v>-6.7</v>
      </c>
      <c r="CY38" s="133">
        <v>0</v>
      </c>
      <c r="CZ38" s="133">
        <v>0</v>
      </c>
      <c r="DA38" s="133">
        <v>1.3</v>
      </c>
      <c r="DB38" s="133">
        <v>0</v>
      </c>
      <c r="DC38" s="133">
        <v>3.3</v>
      </c>
      <c r="DD38" s="133">
        <v>0.3</v>
      </c>
      <c r="DE38" s="133">
        <v>1.1000000000000001</v>
      </c>
      <c r="DF38" s="133">
        <v>0.5</v>
      </c>
      <c r="DG38" s="133">
        <v>0.4</v>
      </c>
      <c r="DH38" s="133">
        <v>0.5</v>
      </c>
      <c r="DI38" s="133">
        <v>0.2</v>
      </c>
      <c r="DJ38" s="133">
        <v>-2.5</v>
      </c>
      <c r="DK38" s="133">
        <v>-0.6</v>
      </c>
      <c r="DL38" s="133">
        <v>0.8</v>
      </c>
      <c r="DM38" s="133">
        <v>1.2</v>
      </c>
      <c r="DN38" s="133">
        <v>0.8</v>
      </c>
      <c r="DO38" s="133">
        <v>0</v>
      </c>
      <c r="DP38" s="133">
        <v>0</v>
      </c>
      <c r="DQ38" s="133">
        <v>-0.1</v>
      </c>
      <c r="DR38" s="133">
        <v>0.1</v>
      </c>
      <c r="DS38" s="133">
        <v>0.9</v>
      </c>
      <c r="DT38" s="133">
        <v>0.1</v>
      </c>
      <c r="DU38" s="133">
        <v>0.1</v>
      </c>
      <c r="DV38" s="133">
        <v>0.1</v>
      </c>
      <c r="DW38" s="133">
        <v>0.6</v>
      </c>
      <c r="DX38" s="133">
        <v>0.9</v>
      </c>
      <c r="DY38" s="133">
        <v>0.9</v>
      </c>
      <c r="DZ38" s="133">
        <v>2.7</v>
      </c>
      <c r="EA38" s="133">
        <v>0</v>
      </c>
      <c r="EB38" s="133">
        <v>2</v>
      </c>
      <c r="EC38" s="133">
        <v>1.7000000000000002</v>
      </c>
      <c r="ED38" s="133">
        <v>0.2</v>
      </c>
      <c r="EE38" s="133">
        <v>3.26</v>
      </c>
      <c r="EF38" s="133">
        <v>2</v>
      </c>
      <c r="EG38" s="133">
        <v>0.5</v>
      </c>
      <c r="EH38" s="133">
        <v>1.7</v>
      </c>
      <c r="EI38" s="133">
        <v>0</v>
      </c>
      <c r="EJ38" s="133">
        <v>0.7</v>
      </c>
      <c r="EK38" s="133">
        <v>0.1</v>
      </c>
      <c r="EL38" s="133">
        <v>0.1</v>
      </c>
      <c r="EM38" s="133">
        <v>0.3</v>
      </c>
      <c r="EN38" s="133">
        <v>0</v>
      </c>
      <c r="EO38" s="133">
        <v>-2.6</v>
      </c>
      <c r="EP38" s="133">
        <v>-1.2</v>
      </c>
      <c r="EQ38" s="133">
        <v>-0.8</v>
      </c>
      <c r="ER38" s="133">
        <v>0</v>
      </c>
      <c r="ES38" s="133">
        <v>7.8</v>
      </c>
      <c r="ET38" s="133">
        <v>4.4000000000000004</v>
      </c>
      <c r="EU38" s="133">
        <v>0</v>
      </c>
      <c r="EV38" s="133">
        <v>0</v>
      </c>
      <c r="EW38" s="133">
        <v>0.8</v>
      </c>
      <c r="EX38" s="133">
        <v>3.7</v>
      </c>
      <c r="EY38" s="133">
        <v>699.56</v>
      </c>
      <c r="FA38" s="133">
        <v>0.2</v>
      </c>
      <c r="FB38" s="133">
        <v>1.4</v>
      </c>
      <c r="FC38" s="133">
        <v>1.3177393599999998</v>
      </c>
      <c r="FD38" s="133">
        <v>-0.38999999999999996</v>
      </c>
      <c r="FE38" s="133">
        <v>0.30017121800000002</v>
      </c>
      <c r="FF38" s="133">
        <v>0.23552766600000002</v>
      </c>
      <c r="FG38" s="133">
        <v>1.4179999999999999</v>
      </c>
      <c r="FH38" s="133">
        <v>1</v>
      </c>
      <c r="FI38" s="133">
        <v>0</v>
      </c>
      <c r="FJ38" s="133">
        <v>7.89</v>
      </c>
      <c r="FK38" s="478">
        <v>13.371438244</v>
      </c>
      <c r="FL38" s="446"/>
      <c r="FM38" s="446"/>
      <c r="FN38" s="470"/>
      <c r="FO38" s="470"/>
      <c r="FP38" s="470"/>
      <c r="FQ38" s="470"/>
      <c r="FR38" s="471"/>
      <c r="FS38" s="471"/>
      <c r="FT38" s="472"/>
      <c r="FU38" s="471"/>
      <c r="FV38" s="472"/>
      <c r="FW38" s="472"/>
      <c r="FX38" s="472"/>
      <c r="FY38" s="471"/>
      <c r="FZ38" s="472"/>
      <c r="GA38" s="471"/>
      <c r="GB38" s="472"/>
      <c r="GC38" s="472"/>
      <c r="GD38" s="472"/>
      <c r="GE38" s="449"/>
      <c r="GF38" s="449"/>
      <c r="GG38" s="449"/>
      <c r="GH38" s="449"/>
      <c r="GI38" s="449"/>
      <c r="GJ38" s="449"/>
      <c r="GW38" s="467"/>
    </row>
    <row r="39" spans="1:205" s="441" customFormat="1" ht="14.25" customHeight="1" x14ac:dyDescent="0.2">
      <c r="A39" s="468">
        <v>0.6875</v>
      </c>
      <c r="B39" s="136">
        <v>92.7</v>
      </c>
      <c r="C39" s="136">
        <v>36.700000000000003</v>
      </c>
      <c r="D39" s="136"/>
      <c r="E39" s="136">
        <v>45.6</v>
      </c>
      <c r="F39" s="136">
        <v>49.2</v>
      </c>
      <c r="G39" s="136">
        <v>3.5</v>
      </c>
      <c r="H39" s="136">
        <v>8.8000000000000007</v>
      </c>
      <c r="I39" s="136">
        <v>0</v>
      </c>
      <c r="J39" s="136">
        <v>0</v>
      </c>
      <c r="K39" s="136">
        <v>0</v>
      </c>
      <c r="L39" s="136">
        <v>0</v>
      </c>
      <c r="M39" s="136">
        <v>0</v>
      </c>
      <c r="N39" s="136">
        <v>0</v>
      </c>
      <c r="O39" s="136">
        <v>39.799999999999997</v>
      </c>
      <c r="P39" s="136">
        <v>38.4</v>
      </c>
      <c r="Q39" s="136">
        <v>9.1</v>
      </c>
      <c r="R39" s="136">
        <v>10.8</v>
      </c>
      <c r="S39" s="136">
        <v>-1.4</v>
      </c>
      <c r="T39" s="136">
        <v>-2.6</v>
      </c>
      <c r="U39" s="136">
        <v>17.3</v>
      </c>
      <c r="V39" s="136">
        <v>0.8</v>
      </c>
      <c r="W39" s="136">
        <v>-4.5</v>
      </c>
      <c r="X39" s="136">
        <v>19</v>
      </c>
      <c r="Y39" s="136">
        <v>0.4</v>
      </c>
      <c r="Z39" s="136">
        <v>-0.39999999999999997</v>
      </c>
      <c r="AA39" s="136">
        <v>0</v>
      </c>
      <c r="AB39" s="136">
        <v>3.8000000000000003</v>
      </c>
      <c r="AC39" s="136">
        <v>0.9</v>
      </c>
      <c r="AD39" s="136">
        <v>0.6</v>
      </c>
      <c r="AE39" s="136">
        <v>0</v>
      </c>
      <c r="AF39" s="136">
        <v>0</v>
      </c>
      <c r="AG39" s="136">
        <v>0</v>
      </c>
      <c r="AH39" s="136">
        <v>0</v>
      </c>
      <c r="AI39" s="136">
        <v>0</v>
      </c>
      <c r="AJ39" s="136">
        <v>0</v>
      </c>
      <c r="AK39" s="136">
        <v>-7.8</v>
      </c>
      <c r="AL39" s="136">
        <v>0</v>
      </c>
      <c r="AM39" s="136">
        <v>4.4000000000000004</v>
      </c>
      <c r="AN39" s="136">
        <v>-7</v>
      </c>
      <c r="AO39" s="136">
        <v>0</v>
      </c>
      <c r="AP39" s="136">
        <v>-0.4</v>
      </c>
      <c r="AQ39" s="136">
        <v>0</v>
      </c>
      <c r="AR39" s="136">
        <v>0</v>
      </c>
      <c r="AS39" s="136">
        <v>10.199999999999999</v>
      </c>
      <c r="AT39" s="136">
        <v>2.5999999999999996</v>
      </c>
      <c r="AU39" s="136"/>
      <c r="AV39" s="136">
        <v>0</v>
      </c>
      <c r="AW39" s="136">
        <v>9.1999999999999993</v>
      </c>
      <c r="AX39" s="136"/>
      <c r="AY39" s="136">
        <v>0</v>
      </c>
      <c r="AZ39" s="136">
        <v>0</v>
      </c>
      <c r="BA39" s="136">
        <v>0</v>
      </c>
      <c r="BB39" s="136">
        <v>0</v>
      </c>
      <c r="BC39" s="136">
        <v>0</v>
      </c>
      <c r="BD39" s="136">
        <v>0</v>
      </c>
      <c r="BE39" s="136">
        <v>0</v>
      </c>
      <c r="BF39" s="136">
        <v>-1.1000000000000001</v>
      </c>
      <c r="BG39" s="136">
        <v>25.7</v>
      </c>
      <c r="BH39" s="136">
        <v>94.2</v>
      </c>
      <c r="BI39" s="136">
        <v>23.5</v>
      </c>
      <c r="BJ39" s="136">
        <v>7.3</v>
      </c>
      <c r="BK39" s="136">
        <v>0.9</v>
      </c>
      <c r="BL39" s="136">
        <v>0</v>
      </c>
      <c r="BM39" s="136">
        <v>0</v>
      </c>
      <c r="BN39" s="136">
        <v>0</v>
      </c>
      <c r="BO39" s="136">
        <v>0</v>
      </c>
      <c r="BP39" s="136">
        <v>-3.2</v>
      </c>
      <c r="BQ39" s="136">
        <v>4.1999999999999993</v>
      </c>
      <c r="BR39" s="136">
        <v>18</v>
      </c>
      <c r="BS39" s="136">
        <v>0</v>
      </c>
      <c r="BT39" s="136">
        <v>0</v>
      </c>
      <c r="BU39" s="136">
        <v>0</v>
      </c>
      <c r="BV39" s="136">
        <v>0</v>
      </c>
      <c r="BW39" s="136">
        <v>11.8</v>
      </c>
      <c r="BX39" s="136"/>
      <c r="BY39" s="136">
        <v>3</v>
      </c>
      <c r="BZ39" s="136">
        <v>-16</v>
      </c>
      <c r="CA39" s="136">
        <v>9.9</v>
      </c>
      <c r="CB39" s="136">
        <v>70.900000000000006</v>
      </c>
      <c r="CC39" s="136">
        <v>-1.3</v>
      </c>
      <c r="CD39" s="136">
        <v>-2</v>
      </c>
      <c r="CE39" s="136">
        <v>9.9999999999999978E-2</v>
      </c>
      <c r="CF39" s="136">
        <v>0</v>
      </c>
      <c r="CG39" s="136">
        <v>38.6</v>
      </c>
      <c r="CH39" s="136">
        <v>-5.5</v>
      </c>
      <c r="CI39" s="136">
        <v>-46.9</v>
      </c>
      <c r="CJ39" s="136">
        <v>1.8</v>
      </c>
      <c r="CK39" s="136">
        <v>1.8</v>
      </c>
      <c r="CL39" s="136">
        <v>0</v>
      </c>
      <c r="CM39" s="136">
        <v>0</v>
      </c>
      <c r="CN39" s="136">
        <v>0</v>
      </c>
      <c r="CO39" s="136">
        <v>0</v>
      </c>
      <c r="CP39" s="136">
        <v>0</v>
      </c>
      <c r="CQ39" s="136">
        <v>0</v>
      </c>
      <c r="CR39" s="136">
        <v>0</v>
      </c>
      <c r="CS39" s="136">
        <v>15.799999999999999</v>
      </c>
      <c r="CT39" s="136">
        <v>3</v>
      </c>
      <c r="CU39" s="136">
        <v>0.9</v>
      </c>
      <c r="CV39" s="136">
        <v>0.4</v>
      </c>
      <c r="CW39" s="136">
        <v>-1.3</v>
      </c>
      <c r="CX39" s="136">
        <v>17.7</v>
      </c>
      <c r="CY39" s="136">
        <v>0</v>
      </c>
      <c r="CZ39" s="136">
        <v>0</v>
      </c>
      <c r="DA39" s="136">
        <v>1.3</v>
      </c>
      <c r="DB39" s="136">
        <v>0</v>
      </c>
      <c r="DC39" s="136">
        <v>2.7</v>
      </c>
      <c r="DD39" s="136">
        <v>0</v>
      </c>
      <c r="DE39" s="136">
        <v>1.1000000000000001</v>
      </c>
      <c r="DF39" s="136">
        <v>0.5</v>
      </c>
      <c r="DG39" s="136">
        <v>0.4</v>
      </c>
      <c r="DH39" s="136">
        <v>0.5</v>
      </c>
      <c r="DI39" s="136">
        <v>0.2</v>
      </c>
      <c r="DJ39" s="136">
        <v>-2.4</v>
      </c>
      <c r="DK39" s="136">
        <v>-0.6</v>
      </c>
      <c r="DL39" s="136">
        <v>0.8</v>
      </c>
      <c r="DM39" s="136">
        <v>1.2</v>
      </c>
      <c r="DN39" s="136">
        <v>0.8</v>
      </c>
      <c r="DO39" s="136">
        <v>-0.1</v>
      </c>
      <c r="DP39" s="136">
        <v>0</v>
      </c>
      <c r="DQ39" s="136">
        <v>0</v>
      </c>
      <c r="DR39" s="136">
        <v>0.1</v>
      </c>
      <c r="DS39" s="136">
        <v>0.8</v>
      </c>
      <c r="DT39" s="136">
        <v>0.1</v>
      </c>
      <c r="DU39" s="136">
        <v>0.1</v>
      </c>
      <c r="DV39" s="136">
        <v>0.1</v>
      </c>
      <c r="DW39" s="136">
        <v>0.6</v>
      </c>
      <c r="DX39" s="136">
        <v>0.9</v>
      </c>
      <c r="DY39" s="136">
        <v>1.1000000000000001</v>
      </c>
      <c r="DZ39" s="136">
        <v>2.7</v>
      </c>
      <c r="EA39" s="136">
        <v>0</v>
      </c>
      <c r="EB39" s="136">
        <v>1.9</v>
      </c>
      <c r="EC39" s="136">
        <v>2.2999999999999998</v>
      </c>
      <c r="ED39" s="136">
        <v>0.3</v>
      </c>
      <c r="EE39" s="136">
        <v>3.6</v>
      </c>
      <c r="EF39" s="136">
        <v>1.9000000000000001</v>
      </c>
      <c r="EG39" s="136">
        <v>0.5</v>
      </c>
      <c r="EH39" s="136">
        <v>1.9000000000000001</v>
      </c>
      <c r="EI39" s="136">
        <v>0</v>
      </c>
      <c r="EJ39" s="136">
        <v>0.7</v>
      </c>
      <c r="EK39" s="136">
        <v>0.1</v>
      </c>
      <c r="EL39" s="136">
        <v>0.1</v>
      </c>
      <c r="EM39" s="136">
        <v>0</v>
      </c>
      <c r="EN39" s="136">
        <v>0</v>
      </c>
      <c r="EO39" s="136">
        <v>-0.9</v>
      </c>
      <c r="EP39" s="136">
        <v>-0.3</v>
      </c>
      <c r="EQ39" s="136">
        <v>-0.6</v>
      </c>
      <c r="ER39" s="136">
        <v>0</v>
      </c>
      <c r="ES39" s="136">
        <v>7.9</v>
      </c>
      <c r="ET39" s="136">
        <v>5.2</v>
      </c>
      <c r="EU39" s="136">
        <v>0</v>
      </c>
      <c r="EV39" s="136">
        <v>0</v>
      </c>
      <c r="EW39" s="136">
        <v>0.8</v>
      </c>
      <c r="EX39" s="136">
        <v>3.7</v>
      </c>
      <c r="EY39" s="136">
        <v>693.9</v>
      </c>
      <c r="FA39" s="136">
        <v>0.3</v>
      </c>
      <c r="FB39" s="136">
        <v>1.4</v>
      </c>
      <c r="FC39" s="136">
        <v>1.29288816</v>
      </c>
      <c r="FD39" s="136">
        <v>-0.40900000000000003</v>
      </c>
      <c r="FE39" s="136">
        <v>0.304300126</v>
      </c>
      <c r="FF39" s="136">
        <v>0.26528548599999996</v>
      </c>
      <c r="FG39" s="136">
        <v>1.5920000000000001</v>
      </c>
      <c r="FH39" s="136">
        <v>1</v>
      </c>
      <c r="FI39" s="136">
        <v>0</v>
      </c>
      <c r="FJ39" s="136">
        <v>7.94</v>
      </c>
      <c r="FK39" s="469">
        <v>13.685473772000002</v>
      </c>
      <c r="FL39" s="446"/>
      <c r="FM39" s="446"/>
      <c r="FN39" s="470"/>
      <c r="FO39" s="470"/>
      <c r="FP39" s="470"/>
      <c r="FQ39" s="470"/>
      <c r="FR39" s="471"/>
      <c r="FS39" s="471"/>
      <c r="FT39" s="472"/>
      <c r="FU39" s="471"/>
      <c r="FV39" s="472"/>
      <c r="FW39" s="472"/>
      <c r="FX39" s="472"/>
      <c r="FY39" s="471"/>
      <c r="FZ39" s="472"/>
      <c r="GA39" s="471"/>
      <c r="GB39" s="472"/>
      <c r="GC39" s="472"/>
      <c r="GD39" s="472"/>
      <c r="GE39" s="449"/>
      <c r="GF39" s="449"/>
      <c r="GG39" s="449"/>
      <c r="GH39" s="449"/>
      <c r="GI39" s="449"/>
      <c r="GJ39" s="449"/>
      <c r="GW39" s="467"/>
    </row>
    <row r="40" spans="1:205" s="441" customFormat="1" ht="14.25" customHeight="1" x14ac:dyDescent="0.2">
      <c r="A40" s="468">
        <v>0.70833333333333337</v>
      </c>
      <c r="B40" s="133">
        <v>93.4</v>
      </c>
      <c r="C40" s="133">
        <v>37.299999999999997</v>
      </c>
      <c r="D40" s="133"/>
      <c r="E40" s="133">
        <v>42.4</v>
      </c>
      <c r="F40" s="133">
        <v>48.8</v>
      </c>
      <c r="G40" s="133">
        <v>3.4</v>
      </c>
      <c r="H40" s="133">
        <v>8.2000000000000011</v>
      </c>
      <c r="I40" s="133">
        <v>-0.2</v>
      </c>
      <c r="J40" s="133">
        <v>0</v>
      </c>
      <c r="K40" s="133">
        <v>0</v>
      </c>
      <c r="L40" s="133">
        <v>0</v>
      </c>
      <c r="M40" s="133">
        <v>0</v>
      </c>
      <c r="N40" s="133">
        <v>0</v>
      </c>
      <c r="O40" s="133">
        <v>37.200000000000003</v>
      </c>
      <c r="P40" s="133">
        <v>35.700000000000003</v>
      </c>
      <c r="Q40" s="133">
        <v>5.3</v>
      </c>
      <c r="R40" s="133">
        <v>1.5</v>
      </c>
      <c r="S40" s="133">
        <v>0.6</v>
      </c>
      <c r="T40" s="133">
        <v>-2.6</v>
      </c>
      <c r="U40" s="133">
        <v>17.7</v>
      </c>
      <c r="V40" s="133">
        <v>0.8</v>
      </c>
      <c r="W40" s="133">
        <v>-2.4</v>
      </c>
      <c r="X40" s="133">
        <v>15.5</v>
      </c>
      <c r="Y40" s="133">
        <v>3</v>
      </c>
      <c r="Z40" s="133">
        <v>-0.5</v>
      </c>
      <c r="AA40" s="133">
        <v>0</v>
      </c>
      <c r="AB40" s="133">
        <v>3.5</v>
      </c>
      <c r="AC40" s="133">
        <v>0.79999999999999993</v>
      </c>
      <c r="AD40" s="133">
        <v>0.5</v>
      </c>
      <c r="AE40" s="133">
        <v>0</v>
      </c>
      <c r="AF40" s="133">
        <v>0</v>
      </c>
      <c r="AG40" s="133">
        <v>0</v>
      </c>
      <c r="AH40" s="133">
        <v>0</v>
      </c>
      <c r="AI40" s="133">
        <v>0</v>
      </c>
      <c r="AJ40" s="133">
        <v>0</v>
      </c>
      <c r="AK40" s="133">
        <v>-9.3000000000000007</v>
      </c>
      <c r="AL40" s="133">
        <v>0</v>
      </c>
      <c r="AM40" s="133">
        <v>7</v>
      </c>
      <c r="AN40" s="133">
        <v>-7.9</v>
      </c>
      <c r="AO40" s="133">
        <v>0</v>
      </c>
      <c r="AP40" s="133">
        <v>-0.4</v>
      </c>
      <c r="AQ40" s="133">
        <v>0</v>
      </c>
      <c r="AR40" s="133">
        <v>0</v>
      </c>
      <c r="AS40" s="133">
        <v>10.8</v>
      </c>
      <c r="AT40" s="133">
        <v>2.5999999999999996</v>
      </c>
      <c r="AU40" s="133"/>
      <c r="AV40" s="133">
        <v>0</v>
      </c>
      <c r="AW40" s="133">
        <v>7.6</v>
      </c>
      <c r="AX40" s="133"/>
      <c r="AY40" s="133">
        <v>0</v>
      </c>
      <c r="AZ40" s="133">
        <v>0</v>
      </c>
      <c r="BA40" s="133">
        <v>0</v>
      </c>
      <c r="BB40" s="133">
        <v>0</v>
      </c>
      <c r="BC40" s="133">
        <v>0</v>
      </c>
      <c r="BD40" s="133">
        <v>0</v>
      </c>
      <c r="BE40" s="133">
        <v>-0.9</v>
      </c>
      <c r="BF40" s="133">
        <v>-2</v>
      </c>
      <c r="BG40" s="133">
        <v>22.9</v>
      </c>
      <c r="BH40" s="133">
        <v>91.1</v>
      </c>
      <c r="BI40" s="133">
        <v>22.9</v>
      </c>
      <c r="BJ40" s="133">
        <v>6.8</v>
      </c>
      <c r="BK40" s="133">
        <v>0.1</v>
      </c>
      <c r="BL40" s="133">
        <v>0</v>
      </c>
      <c r="BM40" s="133">
        <v>0</v>
      </c>
      <c r="BN40" s="133">
        <v>0</v>
      </c>
      <c r="BO40" s="133">
        <v>0</v>
      </c>
      <c r="BP40" s="133">
        <v>-3.4000000000000004</v>
      </c>
      <c r="BQ40" s="133">
        <v>3.9000000000000004</v>
      </c>
      <c r="BR40" s="133">
        <v>18.200000000000003</v>
      </c>
      <c r="BS40" s="133">
        <v>0</v>
      </c>
      <c r="BT40" s="133">
        <v>0</v>
      </c>
      <c r="BU40" s="133">
        <v>0</v>
      </c>
      <c r="BV40" s="133">
        <v>0</v>
      </c>
      <c r="BW40" s="133">
        <v>11.7</v>
      </c>
      <c r="BX40" s="133"/>
      <c r="BY40" s="133">
        <v>-0.8</v>
      </c>
      <c r="BZ40" s="133">
        <v>-16.5</v>
      </c>
      <c r="CA40" s="133">
        <v>9.5</v>
      </c>
      <c r="CB40" s="133">
        <v>67</v>
      </c>
      <c r="CC40" s="133">
        <v>-3.1</v>
      </c>
      <c r="CD40" s="133">
        <v>-2.4</v>
      </c>
      <c r="CE40" s="133">
        <v>3.6</v>
      </c>
      <c r="CF40" s="133">
        <v>0</v>
      </c>
      <c r="CG40" s="133">
        <v>38.200000000000003</v>
      </c>
      <c r="CH40" s="133">
        <v>-5.9</v>
      </c>
      <c r="CI40" s="133">
        <v>-47.2</v>
      </c>
      <c r="CJ40" s="133">
        <v>1.9</v>
      </c>
      <c r="CK40" s="133">
        <v>1.9</v>
      </c>
      <c r="CL40" s="133">
        <v>0</v>
      </c>
      <c r="CM40" s="133">
        <v>0</v>
      </c>
      <c r="CN40" s="133">
        <v>0</v>
      </c>
      <c r="CO40" s="133">
        <v>0</v>
      </c>
      <c r="CP40" s="133">
        <v>0</v>
      </c>
      <c r="CQ40" s="133">
        <v>0</v>
      </c>
      <c r="CR40" s="133">
        <v>0</v>
      </c>
      <c r="CS40" s="133">
        <v>14.6</v>
      </c>
      <c r="CT40" s="133">
        <v>2.3000000000000003</v>
      </c>
      <c r="CU40" s="133">
        <v>0.7</v>
      </c>
      <c r="CV40" s="133">
        <v>0.2</v>
      </c>
      <c r="CW40" s="133">
        <v>-1.3</v>
      </c>
      <c r="CX40" s="133">
        <v>16.7</v>
      </c>
      <c r="CY40" s="133">
        <v>0</v>
      </c>
      <c r="CZ40" s="133">
        <v>0</v>
      </c>
      <c r="DA40" s="133">
        <v>1.3</v>
      </c>
      <c r="DB40" s="133">
        <v>0</v>
      </c>
      <c r="DC40" s="133">
        <v>2</v>
      </c>
      <c r="DD40" s="133">
        <v>0</v>
      </c>
      <c r="DE40" s="133">
        <v>1.1000000000000001</v>
      </c>
      <c r="DF40" s="133">
        <v>0.5</v>
      </c>
      <c r="DG40" s="133">
        <v>0.4</v>
      </c>
      <c r="DH40" s="133">
        <v>0.5</v>
      </c>
      <c r="DI40" s="133">
        <v>0.2</v>
      </c>
      <c r="DJ40" s="133">
        <v>-2.5</v>
      </c>
      <c r="DK40" s="133">
        <v>-0.6</v>
      </c>
      <c r="DL40" s="133">
        <v>-0.39999999999999997</v>
      </c>
      <c r="DM40" s="133">
        <v>1.2</v>
      </c>
      <c r="DN40" s="133">
        <v>0.8</v>
      </c>
      <c r="DO40" s="133">
        <v>0.2</v>
      </c>
      <c r="DP40" s="133">
        <v>0</v>
      </c>
      <c r="DQ40" s="133">
        <v>-0.1</v>
      </c>
      <c r="DR40" s="133">
        <v>0.1</v>
      </c>
      <c r="DS40" s="133">
        <v>1</v>
      </c>
      <c r="DT40" s="133">
        <v>0.1</v>
      </c>
      <c r="DU40" s="133">
        <v>0.1</v>
      </c>
      <c r="DV40" s="133">
        <v>0.1</v>
      </c>
      <c r="DW40" s="133">
        <v>0.6</v>
      </c>
      <c r="DX40" s="133">
        <v>0.9</v>
      </c>
      <c r="DY40" s="133">
        <v>1.2</v>
      </c>
      <c r="DZ40" s="133">
        <v>2.7</v>
      </c>
      <c r="EA40" s="133">
        <v>0</v>
      </c>
      <c r="EB40" s="133">
        <v>1.9</v>
      </c>
      <c r="EC40" s="133">
        <v>1.9</v>
      </c>
      <c r="ED40" s="133">
        <v>0.3</v>
      </c>
      <c r="EE40" s="133">
        <v>3.88</v>
      </c>
      <c r="EF40" s="133">
        <v>2.2999999999999998</v>
      </c>
      <c r="EG40" s="133">
        <v>0.5</v>
      </c>
      <c r="EH40" s="133">
        <v>1.9000000000000001</v>
      </c>
      <c r="EI40" s="133">
        <v>0</v>
      </c>
      <c r="EJ40" s="133">
        <v>0.7</v>
      </c>
      <c r="EK40" s="133">
        <v>0.1</v>
      </c>
      <c r="EL40" s="133">
        <v>0.1</v>
      </c>
      <c r="EM40" s="133">
        <v>0</v>
      </c>
      <c r="EN40" s="133">
        <v>0</v>
      </c>
      <c r="EO40" s="133">
        <v>0</v>
      </c>
      <c r="EP40" s="133">
        <v>0</v>
      </c>
      <c r="EQ40" s="133">
        <v>-0.3</v>
      </c>
      <c r="ER40" s="133">
        <v>0</v>
      </c>
      <c r="ES40" s="133">
        <v>8.1999999999999993</v>
      </c>
      <c r="ET40" s="133">
        <v>5.9</v>
      </c>
      <c r="EU40" s="133">
        <v>0</v>
      </c>
      <c r="EV40" s="133">
        <v>0</v>
      </c>
      <c r="EW40" s="133">
        <v>0.8</v>
      </c>
      <c r="EX40" s="133">
        <v>3.6</v>
      </c>
      <c r="EY40" s="133">
        <v>654.18000000000052</v>
      </c>
      <c r="FA40" s="133">
        <v>-0.1</v>
      </c>
      <c r="FB40" s="133">
        <v>0.5</v>
      </c>
      <c r="FC40" s="133">
        <v>1.31444776</v>
      </c>
      <c r="FD40" s="133">
        <v>-7.6999999999999999E-2</v>
      </c>
      <c r="FE40" s="133">
        <v>0.29347468599999998</v>
      </c>
      <c r="FF40" s="133">
        <v>0.24050822599999999</v>
      </c>
      <c r="FG40" s="133">
        <v>2.044</v>
      </c>
      <c r="FH40" s="133">
        <v>1</v>
      </c>
      <c r="FI40" s="133">
        <v>0</v>
      </c>
      <c r="FJ40" s="133">
        <v>7.83</v>
      </c>
      <c r="FK40" s="469">
        <v>13.045430672</v>
      </c>
      <c r="FL40" s="446"/>
      <c r="FM40" s="446"/>
      <c r="FN40" s="470"/>
      <c r="FO40" s="470"/>
      <c r="FP40" s="470"/>
      <c r="FQ40" s="470"/>
      <c r="FR40" s="471"/>
      <c r="FS40" s="471"/>
      <c r="FT40" s="472"/>
      <c r="FU40" s="471"/>
      <c r="FV40" s="472"/>
      <c r="FW40" s="472"/>
      <c r="FX40" s="472"/>
      <c r="FY40" s="471"/>
      <c r="FZ40" s="472"/>
      <c r="GA40" s="471"/>
      <c r="GB40" s="472"/>
      <c r="GC40" s="472"/>
      <c r="GD40" s="472"/>
      <c r="GE40" s="449"/>
      <c r="GF40" s="449"/>
      <c r="GG40" s="449"/>
      <c r="GH40" s="449"/>
      <c r="GI40" s="449"/>
      <c r="GJ40" s="449"/>
      <c r="GW40" s="467"/>
    </row>
    <row r="41" spans="1:205" s="441" customFormat="1" ht="14.25" customHeight="1" x14ac:dyDescent="0.2">
      <c r="A41" s="468">
        <v>0.72916666666666663</v>
      </c>
      <c r="B41" s="133">
        <v>97.1</v>
      </c>
      <c r="C41" s="133">
        <v>37.799999999999997</v>
      </c>
      <c r="D41" s="133"/>
      <c r="E41" s="133">
        <v>60.399999999999991</v>
      </c>
      <c r="F41" s="133">
        <v>49.2</v>
      </c>
      <c r="G41" s="133">
        <v>3.7</v>
      </c>
      <c r="H41" s="133">
        <v>8.6000000000000014</v>
      </c>
      <c r="I41" s="133">
        <v>-0.1</v>
      </c>
      <c r="J41" s="133">
        <v>0</v>
      </c>
      <c r="K41" s="133">
        <v>0</v>
      </c>
      <c r="L41" s="133">
        <v>0</v>
      </c>
      <c r="M41" s="133">
        <v>0</v>
      </c>
      <c r="N41" s="133">
        <v>0</v>
      </c>
      <c r="O41" s="133">
        <v>31.1</v>
      </c>
      <c r="P41" s="133">
        <v>29.8</v>
      </c>
      <c r="Q41" s="133">
        <v>-3.4</v>
      </c>
      <c r="R41" s="133">
        <v>-1.2000000000000002</v>
      </c>
      <c r="S41" s="133">
        <v>1.2</v>
      </c>
      <c r="T41" s="133">
        <v>-2.5</v>
      </c>
      <c r="U41" s="133">
        <v>17</v>
      </c>
      <c r="V41" s="133">
        <v>0.9</v>
      </c>
      <c r="W41" s="133">
        <v>-0.8</v>
      </c>
      <c r="X41" s="133">
        <v>14.2</v>
      </c>
      <c r="Y41" s="133">
        <v>3.1999999999999997</v>
      </c>
      <c r="Z41" s="133">
        <v>-0.5</v>
      </c>
      <c r="AA41" s="133">
        <v>0</v>
      </c>
      <c r="AB41" s="133">
        <v>3</v>
      </c>
      <c r="AC41" s="133">
        <v>0.9</v>
      </c>
      <c r="AD41" s="133">
        <v>0.29999999999999993</v>
      </c>
      <c r="AE41" s="133">
        <v>0</v>
      </c>
      <c r="AF41" s="133">
        <v>0</v>
      </c>
      <c r="AG41" s="133">
        <v>0</v>
      </c>
      <c r="AH41" s="133">
        <v>0</v>
      </c>
      <c r="AI41" s="133">
        <v>0</v>
      </c>
      <c r="AJ41" s="133">
        <v>0</v>
      </c>
      <c r="AK41" s="133">
        <v>-17.600000000000001</v>
      </c>
      <c r="AL41" s="133">
        <v>0</v>
      </c>
      <c r="AM41" s="133">
        <v>-3.8999999999999995</v>
      </c>
      <c r="AN41" s="133">
        <v>-11.600000000000001</v>
      </c>
      <c r="AO41" s="133">
        <v>0</v>
      </c>
      <c r="AP41" s="133">
        <v>-0.5</v>
      </c>
      <c r="AQ41" s="133">
        <v>0</v>
      </c>
      <c r="AR41" s="133">
        <v>0</v>
      </c>
      <c r="AS41" s="133">
        <v>13.3</v>
      </c>
      <c r="AT41" s="133">
        <v>3</v>
      </c>
      <c r="AU41" s="133"/>
      <c r="AV41" s="133">
        <v>0</v>
      </c>
      <c r="AW41" s="133">
        <v>6.1</v>
      </c>
      <c r="AX41" s="133"/>
      <c r="AY41" s="133">
        <v>0</v>
      </c>
      <c r="AZ41" s="133">
        <v>0</v>
      </c>
      <c r="BA41" s="133">
        <v>0</v>
      </c>
      <c r="BB41" s="133">
        <v>0</v>
      </c>
      <c r="BC41" s="133">
        <v>0</v>
      </c>
      <c r="BD41" s="133">
        <v>0</v>
      </c>
      <c r="BE41" s="133">
        <v>-3.3</v>
      </c>
      <c r="BF41" s="133">
        <v>-4.5</v>
      </c>
      <c r="BG41" s="133">
        <v>20</v>
      </c>
      <c r="BH41" s="133">
        <v>88.5</v>
      </c>
      <c r="BI41" s="133">
        <v>21.9</v>
      </c>
      <c r="BJ41" s="133">
        <v>6.3</v>
      </c>
      <c r="BK41" s="133">
        <v>0</v>
      </c>
      <c r="BL41" s="133">
        <v>0</v>
      </c>
      <c r="BM41" s="133">
        <v>0</v>
      </c>
      <c r="BN41" s="133">
        <v>0</v>
      </c>
      <c r="BO41" s="133">
        <v>0</v>
      </c>
      <c r="BP41" s="133">
        <v>-3.4000000000000004</v>
      </c>
      <c r="BQ41" s="133">
        <v>3.9000000000000004</v>
      </c>
      <c r="BR41" s="133">
        <v>18</v>
      </c>
      <c r="BS41" s="133">
        <v>0</v>
      </c>
      <c r="BT41" s="133">
        <v>0</v>
      </c>
      <c r="BU41" s="133">
        <v>0</v>
      </c>
      <c r="BV41" s="133">
        <v>0</v>
      </c>
      <c r="BW41" s="133">
        <v>13.9</v>
      </c>
      <c r="BX41" s="133"/>
      <c r="BY41" s="133">
        <v>-4.0999999999999996</v>
      </c>
      <c r="BZ41" s="133">
        <v>-19.100000000000001</v>
      </c>
      <c r="CA41" s="133">
        <v>6.9</v>
      </c>
      <c r="CB41" s="133">
        <v>62.6</v>
      </c>
      <c r="CC41" s="133">
        <v>-4.9000000000000004</v>
      </c>
      <c r="CD41" s="133">
        <v>-3.9</v>
      </c>
      <c r="CE41" s="133">
        <v>8.3000000000000007</v>
      </c>
      <c r="CF41" s="133">
        <v>0</v>
      </c>
      <c r="CG41" s="133">
        <v>36.700000000000003</v>
      </c>
      <c r="CH41" s="133">
        <v>-7.3</v>
      </c>
      <c r="CI41" s="133">
        <v>-48.8</v>
      </c>
      <c r="CJ41" s="133">
        <v>1</v>
      </c>
      <c r="CK41" s="133">
        <v>1.1000000000000001</v>
      </c>
      <c r="CL41" s="133">
        <v>0</v>
      </c>
      <c r="CM41" s="133">
        <v>0</v>
      </c>
      <c r="CN41" s="133">
        <v>0</v>
      </c>
      <c r="CO41" s="133">
        <v>0</v>
      </c>
      <c r="CP41" s="133">
        <v>0</v>
      </c>
      <c r="CQ41" s="133">
        <v>0</v>
      </c>
      <c r="CR41" s="133">
        <v>0</v>
      </c>
      <c r="CS41" s="133">
        <v>9.4</v>
      </c>
      <c r="CT41" s="133">
        <v>0.7</v>
      </c>
      <c r="CU41" s="133">
        <v>0.6</v>
      </c>
      <c r="CV41" s="133">
        <v>0.5</v>
      </c>
      <c r="CW41" s="133">
        <v>-1.5</v>
      </c>
      <c r="CX41" s="133">
        <v>14.3</v>
      </c>
      <c r="CY41" s="133">
        <v>0</v>
      </c>
      <c r="CZ41" s="133">
        <v>0</v>
      </c>
      <c r="DA41" s="133">
        <v>1.3</v>
      </c>
      <c r="DB41" s="133">
        <v>0</v>
      </c>
      <c r="DC41" s="133">
        <v>1.7</v>
      </c>
      <c r="DD41" s="133">
        <v>0.1</v>
      </c>
      <c r="DE41" s="133">
        <v>1.1000000000000001</v>
      </c>
      <c r="DF41" s="133">
        <v>0.6</v>
      </c>
      <c r="DG41" s="133">
        <v>0.4</v>
      </c>
      <c r="DH41" s="133">
        <v>0.4</v>
      </c>
      <c r="DI41" s="133">
        <v>0.2</v>
      </c>
      <c r="DJ41" s="133">
        <v>-2.5</v>
      </c>
      <c r="DK41" s="133">
        <v>-0.7</v>
      </c>
      <c r="DL41" s="133">
        <v>-0.49999999999999994</v>
      </c>
      <c r="DM41" s="133">
        <v>0.4</v>
      </c>
      <c r="DN41" s="133">
        <v>0.60000000000000009</v>
      </c>
      <c r="DO41" s="133">
        <v>0</v>
      </c>
      <c r="DP41" s="133">
        <v>0</v>
      </c>
      <c r="DQ41" s="133">
        <v>-0.2</v>
      </c>
      <c r="DR41" s="133">
        <v>0.1</v>
      </c>
      <c r="DS41" s="133">
        <v>1</v>
      </c>
      <c r="DT41" s="133">
        <v>0.1</v>
      </c>
      <c r="DU41" s="133">
        <v>0.1</v>
      </c>
      <c r="DV41" s="133">
        <v>0.1</v>
      </c>
      <c r="DW41" s="133">
        <v>0.6</v>
      </c>
      <c r="DX41" s="133">
        <v>0.8</v>
      </c>
      <c r="DY41" s="133">
        <v>0.7</v>
      </c>
      <c r="DZ41" s="133">
        <v>2.7</v>
      </c>
      <c r="EA41" s="133">
        <v>0</v>
      </c>
      <c r="EB41" s="133">
        <v>1.9</v>
      </c>
      <c r="EC41" s="133">
        <v>2.2000000000000002</v>
      </c>
      <c r="ED41" s="133">
        <v>0.3</v>
      </c>
      <c r="EE41" s="133">
        <v>3.34</v>
      </c>
      <c r="EF41" s="133">
        <v>2.7</v>
      </c>
      <c r="EG41" s="133">
        <v>0.30000000000000004</v>
      </c>
      <c r="EH41" s="133">
        <v>2</v>
      </c>
      <c r="EI41" s="133">
        <v>-0.1</v>
      </c>
      <c r="EJ41" s="133">
        <v>0.7</v>
      </c>
      <c r="EK41" s="133">
        <v>0.1</v>
      </c>
      <c r="EL41" s="133">
        <v>0</v>
      </c>
      <c r="EM41" s="133">
        <v>0</v>
      </c>
      <c r="EN41" s="133">
        <v>0</v>
      </c>
      <c r="EO41" s="133">
        <v>0</v>
      </c>
      <c r="EP41" s="133">
        <v>0</v>
      </c>
      <c r="EQ41" s="133">
        <v>-0.1</v>
      </c>
      <c r="ER41" s="133">
        <v>0</v>
      </c>
      <c r="ES41" s="133">
        <v>9.1999999999999993</v>
      </c>
      <c r="ET41" s="133">
        <v>3.7</v>
      </c>
      <c r="EU41" s="133">
        <v>0</v>
      </c>
      <c r="EV41" s="133">
        <v>0</v>
      </c>
      <c r="EW41" s="133">
        <v>0.8</v>
      </c>
      <c r="EX41" s="133">
        <v>3.7</v>
      </c>
      <c r="EY41" s="133">
        <v>592.34000000000026</v>
      </c>
      <c r="FA41" s="133">
        <v>-0.8</v>
      </c>
      <c r="FB41" s="133">
        <v>0.2</v>
      </c>
      <c r="FC41" s="133">
        <v>1.5775124</v>
      </c>
      <c r="FD41" s="133">
        <v>-3.6000000000000004E-2</v>
      </c>
      <c r="FE41" s="133">
        <v>0.30238414000000002</v>
      </c>
      <c r="FF41" s="133">
        <v>0.175002084</v>
      </c>
      <c r="FG41" s="133">
        <v>1.756</v>
      </c>
      <c r="FH41" s="133">
        <v>1</v>
      </c>
      <c r="FI41" s="133">
        <v>0</v>
      </c>
      <c r="FJ41" s="133">
        <v>7.87</v>
      </c>
      <c r="FK41" s="469">
        <v>12.044898624</v>
      </c>
      <c r="FL41" s="446"/>
      <c r="FM41" s="446"/>
      <c r="FN41" s="470"/>
      <c r="FO41" s="470"/>
      <c r="FP41" s="470"/>
      <c r="FQ41" s="470"/>
      <c r="FR41" s="471"/>
      <c r="FS41" s="471"/>
      <c r="FT41" s="472"/>
      <c r="FU41" s="471"/>
      <c r="FV41" s="472"/>
      <c r="FW41" s="472"/>
      <c r="FX41" s="472"/>
      <c r="FY41" s="471"/>
      <c r="FZ41" s="472"/>
      <c r="GA41" s="471"/>
      <c r="GB41" s="472"/>
      <c r="GC41" s="472"/>
      <c r="GD41" s="472"/>
      <c r="GE41" s="449"/>
      <c r="GF41" s="449"/>
      <c r="GG41" s="449"/>
      <c r="GH41" s="449"/>
      <c r="GI41" s="449"/>
      <c r="GJ41" s="449"/>
      <c r="GW41" s="467"/>
    </row>
    <row r="42" spans="1:205" s="441" customFormat="1" ht="14.25" customHeight="1" x14ac:dyDescent="0.2">
      <c r="A42" s="468">
        <v>0.75</v>
      </c>
      <c r="B42" s="133">
        <v>59.5</v>
      </c>
      <c r="C42" s="133">
        <v>30</v>
      </c>
      <c r="D42" s="133"/>
      <c r="E42" s="133">
        <v>59.399999999999991</v>
      </c>
      <c r="F42" s="133">
        <v>48.7</v>
      </c>
      <c r="G42" s="133">
        <v>3.4</v>
      </c>
      <c r="H42" s="133">
        <v>8.5</v>
      </c>
      <c r="I42" s="133">
        <v>-0.2</v>
      </c>
      <c r="J42" s="133">
        <v>0</v>
      </c>
      <c r="K42" s="133">
        <v>0</v>
      </c>
      <c r="L42" s="133">
        <v>0</v>
      </c>
      <c r="M42" s="133">
        <v>0</v>
      </c>
      <c r="N42" s="133">
        <v>0</v>
      </c>
      <c r="O42" s="133">
        <v>17.3</v>
      </c>
      <c r="P42" s="133">
        <v>15.7</v>
      </c>
      <c r="Q42" s="133">
        <v>-24.2</v>
      </c>
      <c r="R42" s="133">
        <v>0</v>
      </c>
      <c r="S42" s="133">
        <v>0</v>
      </c>
      <c r="T42" s="133">
        <v>-2.4</v>
      </c>
      <c r="U42" s="133">
        <v>12.4</v>
      </c>
      <c r="V42" s="133">
        <v>0.7</v>
      </c>
      <c r="W42" s="133">
        <v>-2.2999999999999998</v>
      </c>
      <c r="X42" s="133">
        <v>14</v>
      </c>
      <c r="Y42" s="133">
        <v>1.0999999999999999</v>
      </c>
      <c r="Z42" s="133">
        <v>-0.7</v>
      </c>
      <c r="AA42" s="133">
        <v>0</v>
      </c>
      <c r="AB42" s="133">
        <v>1.9000000000000001</v>
      </c>
      <c r="AC42" s="133">
        <v>0.9</v>
      </c>
      <c r="AD42" s="133">
        <v>0.29999999999999993</v>
      </c>
      <c r="AE42" s="133">
        <v>0</v>
      </c>
      <c r="AF42" s="133">
        <v>0</v>
      </c>
      <c r="AG42" s="133">
        <v>0</v>
      </c>
      <c r="AH42" s="133">
        <v>0</v>
      </c>
      <c r="AI42" s="133">
        <v>0</v>
      </c>
      <c r="AJ42" s="133">
        <v>0</v>
      </c>
      <c r="AK42" s="133">
        <v>-4.9000000000000004</v>
      </c>
      <c r="AL42" s="133">
        <v>0</v>
      </c>
      <c r="AM42" s="133">
        <v>-9.2999999999999989</v>
      </c>
      <c r="AN42" s="133">
        <v>-14</v>
      </c>
      <c r="AO42" s="133">
        <v>0</v>
      </c>
      <c r="AP42" s="133">
        <v>-0.4</v>
      </c>
      <c r="AQ42" s="133">
        <v>0</v>
      </c>
      <c r="AR42" s="133">
        <v>0</v>
      </c>
      <c r="AS42" s="133">
        <v>-4.4000000000000004</v>
      </c>
      <c r="AT42" s="133">
        <v>2</v>
      </c>
      <c r="AU42" s="133"/>
      <c r="AV42" s="133">
        <v>0</v>
      </c>
      <c r="AW42" s="133">
        <v>-3.4000000000000004</v>
      </c>
      <c r="AX42" s="133"/>
      <c r="AY42" s="133">
        <v>0</v>
      </c>
      <c r="AZ42" s="133">
        <v>0</v>
      </c>
      <c r="BA42" s="133">
        <v>0</v>
      </c>
      <c r="BB42" s="133">
        <v>0</v>
      </c>
      <c r="BC42" s="133">
        <v>0</v>
      </c>
      <c r="BD42" s="133">
        <v>0</v>
      </c>
      <c r="BE42" s="133">
        <v>-13.1</v>
      </c>
      <c r="BF42" s="133">
        <v>-14.2</v>
      </c>
      <c r="BG42" s="133">
        <v>7.8</v>
      </c>
      <c r="BH42" s="133">
        <v>75.599999999999994</v>
      </c>
      <c r="BI42" s="133">
        <v>17.3</v>
      </c>
      <c r="BJ42" s="133">
        <v>3.9</v>
      </c>
      <c r="BK42" s="133">
        <v>0</v>
      </c>
      <c r="BL42" s="133">
        <v>0</v>
      </c>
      <c r="BM42" s="133">
        <v>0</v>
      </c>
      <c r="BN42" s="133">
        <v>0</v>
      </c>
      <c r="BO42" s="133">
        <v>0</v>
      </c>
      <c r="BP42" s="133">
        <v>-3.3</v>
      </c>
      <c r="BQ42" s="133">
        <v>4.1999999999999993</v>
      </c>
      <c r="BR42" s="133">
        <v>16.3</v>
      </c>
      <c r="BS42" s="133">
        <v>0</v>
      </c>
      <c r="BT42" s="133">
        <v>0</v>
      </c>
      <c r="BU42" s="133">
        <v>0</v>
      </c>
      <c r="BV42" s="133">
        <v>0</v>
      </c>
      <c r="BW42" s="133">
        <v>9.3000000000000007</v>
      </c>
      <c r="BX42" s="133"/>
      <c r="BY42" s="133">
        <v>-14.9</v>
      </c>
      <c r="BZ42" s="133">
        <v>-28.6</v>
      </c>
      <c r="CA42" s="133">
        <v>-2.7</v>
      </c>
      <c r="CB42" s="133">
        <v>49.8</v>
      </c>
      <c r="CC42" s="133">
        <v>-14.6</v>
      </c>
      <c r="CD42" s="133">
        <v>-10.6</v>
      </c>
      <c r="CE42" s="133">
        <v>-14</v>
      </c>
      <c r="CF42" s="133">
        <v>0</v>
      </c>
      <c r="CG42" s="133">
        <v>23</v>
      </c>
      <c r="CH42" s="133">
        <v>-20.7</v>
      </c>
      <c r="CI42" s="133">
        <v>-57.2</v>
      </c>
      <c r="CJ42" s="133">
        <v>-8.9</v>
      </c>
      <c r="CK42" s="133">
        <v>-6.7</v>
      </c>
      <c r="CL42" s="133">
        <v>0</v>
      </c>
      <c r="CM42" s="133">
        <v>0</v>
      </c>
      <c r="CN42" s="133">
        <v>0</v>
      </c>
      <c r="CO42" s="133">
        <v>0</v>
      </c>
      <c r="CP42" s="133">
        <v>0</v>
      </c>
      <c r="CQ42" s="133">
        <v>0</v>
      </c>
      <c r="CR42" s="133">
        <v>0</v>
      </c>
      <c r="CS42" s="133">
        <v>1.2000000000000002</v>
      </c>
      <c r="CT42" s="133">
        <v>-0.5</v>
      </c>
      <c r="CU42" s="133">
        <v>0.5</v>
      </c>
      <c r="CV42" s="133">
        <v>0.5</v>
      </c>
      <c r="CW42" s="133">
        <v>-1.3</v>
      </c>
      <c r="CX42" s="133">
        <v>10</v>
      </c>
      <c r="CY42" s="133">
        <v>0</v>
      </c>
      <c r="CZ42" s="133">
        <v>0</v>
      </c>
      <c r="DA42" s="133">
        <v>1.3</v>
      </c>
      <c r="DB42" s="133">
        <v>0</v>
      </c>
      <c r="DC42" s="133">
        <v>1.4</v>
      </c>
      <c r="DD42" s="133">
        <v>0</v>
      </c>
      <c r="DE42" s="133">
        <v>1.2</v>
      </c>
      <c r="DF42" s="133">
        <v>0.6</v>
      </c>
      <c r="DG42" s="133">
        <v>0.4</v>
      </c>
      <c r="DH42" s="133">
        <v>0.4</v>
      </c>
      <c r="DI42" s="133">
        <v>0.2</v>
      </c>
      <c r="DJ42" s="133">
        <v>-2.8999999999999995</v>
      </c>
      <c r="DK42" s="133">
        <v>-0.5</v>
      </c>
      <c r="DL42" s="133">
        <v>-0.39999999999999997</v>
      </c>
      <c r="DM42" s="133">
        <v>0.4</v>
      </c>
      <c r="DN42" s="133">
        <v>0.4</v>
      </c>
      <c r="DO42" s="133">
        <v>-0.1</v>
      </c>
      <c r="DP42" s="133">
        <v>0</v>
      </c>
      <c r="DQ42" s="133">
        <v>-0.1</v>
      </c>
      <c r="DR42" s="133">
        <v>0.1</v>
      </c>
      <c r="DS42" s="133">
        <v>0.9</v>
      </c>
      <c r="DT42" s="133">
        <v>0.1</v>
      </c>
      <c r="DU42" s="133">
        <v>0.1</v>
      </c>
      <c r="DV42" s="133">
        <v>0.1</v>
      </c>
      <c r="DW42" s="133">
        <v>0.6</v>
      </c>
      <c r="DX42" s="133">
        <v>0.9</v>
      </c>
      <c r="DY42" s="133">
        <v>2.0999999999999996</v>
      </c>
      <c r="DZ42" s="133">
        <v>2.7</v>
      </c>
      <c r="EA42" s="133">
        <v>0</v>
      </c>
      <c r="EB42" s="133">
        <v>1.9</v>
      </c>
      <c r="EC42" s="133">
        <v>1.6</v>
      </c>
      <c r="ED42" s="133">
        <v>0.3</v>
      </c>
      <c r="EE42" s="133">
        <v>3.27</v>
      </c>
      <c r="EF42" s="133">
        <v>2.6</v>
      </c>
      <c r="EG42" s="133">
        <v>0.1</v>
      </c>
      <c r="EH42" s="133">
        <v>2.2000000000000002</v>
      </c>
      <c r="EI42" s="133">
        <v>0.1</v>
      </c>
      <c r="EJ42" s="133">
        <v>0.7</v>
      </c>
      <c r="EK42" s="133">
        <v>0.1</v>
      </c>
      <c r="EL42" s="133">
        <v>0.1</v>
      </c>
      <c r="EM42" s="133">
        <v>0</v>
      </c>
      <c r="EN42" s="133">
        <v>0</v>
      </c>
      <c r="EO42" s="133">
        <v>0</v>
      </c>
      <c r="EP42" s="133">
        <v>0</v>
      </c>
      <c r="EQ42" s="133">
        <v>0</v>
      </c>
      <c r="ER42" s="133">
        <v>0</v>
      </c>
      <c r="ES42" s="133">
        <v>5.3</v>
      </c>
      <c r="ET42" s="133">
        <v>-3.4</v>
      </c>
      <c r="EU42" s="133">
        <v>0</v>
      </c>
      <c r="EV42" s="133">
        <v>0</v>
      </c>
      <c r="EW42" s="133">
        <v>0.8</v>
      </c>
      <c r="EX42" s="133">
        <v>3.7</v>
      </c>
      <c r="EY42" s="133">
        <v>246.96999999999991</v>
      </c>
      <c r="FA42" s="133">
        <v>-0.4</v>
      </c>
      <c r="FB42" s="133">
        <v>0.30000000000000004</v>
      </c>
      <c r="FC42" s="133">
        <v>1.79553228</v>
      </c>
      <c r="FD42" s="133">
        <v>-8.1000000000000003E-2</v>
      </c>
      <c r="FE42" s="133">
        <v>0.30498313799999999</v>
      </c>
      <c r="FF42" s="133">
        <v>5.6672199999999997E-3</v>
      </c>
      <c r="FG42" s="133">
        <v>1.4580000000000002</v>
      </c>
      <c r="FH42" s="133">
        <v>1</v>
      </c>
      <c r="FI42" s="133">
        <v>0</v>
      </c>
      <c r="FJ42" s="133">
        <v>7.81</v>
      </c>
      <c r="FK42" s="469">
        <v>12.193182638</v>
      </c>
      <c r="FL42" s="446"/>
      <c r="FM42" s="446"/>
      <c r="FN42" s="470"/>
      <c r="FO42" s="470"/>
      <c r="FP42" s="470"/>
      <c r="FQ42" s="470"/>
      <c r="FR42" s="471"/>
      <c r="FS42" s="471"/>
      <c r="FT42" s="472"/>
      <c r="FU42" s="471"/>
      <c r="FV42" s="472"/>
      <c r="FW42" s="472"/>
      <c r="FX42" s="472"/>
      <c r="FY42" s="471"/>
      <c r="FZ42" s="472"/>
      <c r="GA42" s="471"/>
      <c r="GB42" s="472"/>
      <c r="GC42" s="472"/>
      <c r="GD42" s="472"/>
      <c r="GE42" s="449"/>
      <c r="GF42" s="449"/>
      <c r="GG42" s="449"/>
      <c r="GH42" s="449"/>
      <c r="GI42" s="449"/>
      <c r="GJ42" s="449"/>
      <c r="GW42" s="467"/>
    </row>
    <row r="43" spans="1:205" s="441" customFormat="1" ht="14.25" customHeight="1" x14ac:dyDescent="0.2">
      <c r="A43" s="468">
        <v>0.77083333333333337</v>
      </c>
      <c r="B43" s="133">
        <v>71.699999999999989</v>
      </c>
      <c r="C43" s="133">
        <v>32.299999999999997</v>
      </c>
      <c r="D43" s="133"/>
      <c r="E43" s="133">
        <v>60.1</v>
      </c>
      <c r="F43" s="133">
        <v>49.2</v>
      </c>
      <c r="G43" s="133">
        <v>3.5</v>
      </c>
      <c r="H43" s="133">
        <v>8.7000000000000011</v>
      </c>
      <c r="I43" s="133">
        <v>0</v>
      </c>
      <c r="J43" s="133">
        <v>0</v>
      </c>
      <c r="K43" s="133">
        <v>0</v>
      </c>
      <c r="L43" s="133">
        <v>0</v>
      </c>
      <c r="M43" s="133">
        <v>0</v>
      </c>
      <c r="N43" s="133">
        <v>0</v>
      </c>
      <c r="O43" s="133">
        <v>23.7</v>
      </c>
      <c r="P43" s="133">
        <v>22.3</v>
      </c>
      <c r="Q43" s="133">
        <v>-14.1</v>
      </c>
      <c r="R43" s="133">
        <v>0</v>
      </c>
      <c r="S43" s="133">
        <v>0</v>
      </c>
      <c r="T43" s="133">
        <v>-2.4</v>
      </c>
      <c r="U43" s="133">
        <v>13.9</v>
      </c>
      <c r="V43" s="133">
        <v>0.6</v>
      </c>
      <c r="W43" s="133">
        <v>-2.4</v>
      </c>
      <c r="X43" s="133">
        <v>20.100000000000001</v>
      </c>
      <c r="Y43" s="133">
        <v>2.2000000000000002</v>
      </c>
      <c r="Z43" s="133">
        <v>-0.5</v>
      </c>
      <c r="AA43" s="133">
        <v>0</v>
      </c>
      <c r="AB43" s="133">
        <v>1.5</v>
      </c>
      <c r="AC43" s="133">
        <v>0.9</v>
      </c>
      <c r="AD43" s="133">
        <v>0.29999999999999993</v>
      </c>
      <c r="AE43" s="133">
        <v>0</v>
      </c>
      <c r="AF43" s="133">
        <v>0</v>
      </c>
      <c r="AG43" s="133">
        <v>0</v>
      </c>
      <c r="AH43" s="133">
        <v>0</v>
      </c>
      <c r="AI43" s="133">
        <v>0</v>
      </c>
      <c r="AJ43" s="133">
        <v>0</v>
      </c>
      <c r="AK43" s="133">
        <v>-3.7</v>
      </c>
      <c r="AL43" s="133">
        <v>0</v>
      </c>
      <c r="AM43" s="133">
        <v>-2.8999999999999995</v>
      </c>
      <c r="AN43" s="133">
        <v>-10.5</v>
      </c>
      <c r="AO43" s="133">
        <v>-0.1</v>
      </c>
      <c r="AP43" s="133">
        <v>-0.4</v>
      </c>
      <c r="AQ43" s="133">
        <v>0</v>
      </c>
      <c r="AR43" s="133">
        <v>0</v>
      </c>
      <c r="AS43" s="133">
        <v>-4</v>
      </c>
      <c r="AT43" s="133">
        <v>2.2000000000000002</v>
      </c>
      <c r="AU43" s="133"/>
      <c r="AV43" s="133">
        <v>0</v>
      </c>
      <c r="AW43" s="133">
        <v>4.7</v>
      </c>
      <c r="AX43" s="133"/>
      <c r="AY43" s="133">
        <v>0</v>
      </c>
      <c r="AZ43" s="133">
        <v>0</v>
      </c>
      <c r="BA43" s="133">
        <v>0</v>
      </c>
      <c r="BB43" s="133">
        <v>0</v>
      </c>
      <c r="BC43" s="133">
        <v>0</v>
      </c>
      <c r="BD43" s="133">
        <v>0</v>
      </c>
      <c r="BE43" s="133">
        <v>-9.6</v>
      </c>
      <c r="BF43" s="133">
        <v>-10.7</v>
      </c>
      <c r="BG43" s="133">
        <v>12.3</v>
      </c>
      <c r="BH43" s="133">
        <v>80.2</v>
      </c>
      <c r="BI43" s="133">
        <v>18.8</v>
      </c>
      <c r="BJ43" s="133">
        <v>4.8</v>
      </c>
      <c r="BK43" s="133">
        <v>0</v>
      </c>
      <c r="BL43" s="133">
        <v>0</v>
      </c>
      <c r="BM43" s="133">
        <v>0</v>
      </c>
      <c r="BN43" s="133">
        <v>0</v>
      </c>
      <c r="BO43" s="133">
        <v>0</v>
      </c>
      <c r="BP43" s="133">
        <v>-3.4000000000000004</v>
      </c>
      <c r="BQ43" s="133">
        <v>3.5999999999999996</v>
      </c>
      <c r="BR43" s="133">
        <v>9.9</v>
      </c>
      <c r="BS43" s="133">
        <v>0</v>
      </c>
      <c r="BT43" s="133">
        <v>0</v>
      </c>
      <c r="BU43" s="133">
        <v>0</v>
      </c>
      <c r="BV43" s="133">
        <v>0</v>
      </c>
      <c r="BW43" s="133">
        <v>7.8999999999999995</v>
      </c>
      <c r="BX43" s="133"/>
      <c r="BY43" s="133">
        <v>-10.1</v>
      </c>
      <c r="BZ43" s="133">
        <v>-25.4</v>
      </c>
      <c r="CA43" s="133">
        <v>0.6</v>
      </c>
      <c r="CB43" s="133">
        <v>55.5</v>
      </c>
      <c r="CC43" s="133">
        <v>-10.8</v>
      </c>
      <c r="CD43" s="133">
        <v>-8.4</v>
      </c>
      <c r="CE43" s="133">
        <v>-2.2999999999999998</v>
      </c>
      <c r="CF43" s="133">
        <v>0</v>
      </c>
      <c r="CG43" s="133">
        <v>28.9</v>
      </c>
      <c r="CH43" s="133">
        <v>-14.6</v>
      </c>
      <c r="CI43" s="133">
        <v>-52.1</v>
      </c>
      <c r="CJ43" s="133">
        <v>-7.2</v>
      </c>
      <c r="CK43" s="133">
        <v>-4.8</v>
      </c>
      <c r="CL43" s="133">
        <v>0</v>
      </c>
      <c r="CM43" s="133">
        <v>0</v>
      </c>
      <c r="CN43" s="133">
        <v>0</v>
      </c>
      <c r="CO43" s="133">
        <v>0</v>
      </c>
      <c r="CP43" s="133">
        <v>0</v>
      </c>
      <c r="CQ43" s="133">
        <v>0</v>
      </c>
      <c r="CR43" s="133">
        <v>0</v>
      </c>
      <c r="CS43" s="133">
        <v>1.1000000000000001</v>
      </c>
      <c r="CT43" s="133">
        <v>1.5</v>
      </c>
      <c r="CU43" s="133">
        <v>0.5</v>
      </c>
      <c r="CV43" s="133">
        <v>-0.2</v>
      </c>
      <c r="CW43" s="133">
        <v>-0.9</v>
      </c>
      <c r="CX43" s="133">
        <v>17.399999999999999</v>
      </c>
      <c r="CY43" s="133">
        <v>0</v>
      </c>
      <c r="CZ43" s="133">
        <v>0</v>
      </c>
      <c r="DA43" s="133">
        <v>1.3</v>
      </c>
      <c r="DB43" s="133">
        <v>0</v>
      </c>
      <c r="DC43" s="133">
        <v>1.3</v>
      </c>
      <c r="DD43" s="133">
        <v>0</v>
      </c>
      <c r="DE43" s="133">
        <v>1.2</v>
      </c>
      <c r="DF43" s="133">
        <v>0.6</v>
      </c>
      <c r="DG43" s="133">
        <v>0.4</v>
      </c>
      <c r="DH43" s="133">
        <v>0.4</v>
      </c>
      <c r="DI43" s="133">
        <v>0.2</v>
      </c>
      <c r="DJ43" s="133">
        <v>-2.8999999999999995</v>
      </c>
      <c r="DK43" s="133">
        <v>-0.5</v>
      </c>
      <c r="DL43" s="133">
        <v>-0.39999999999999997</v>
      </c>
      <c r="DM43" s="133">
        <v>0.4</v>
      </c>
      <c r="DN43" s="133">
        <v>0.5</v>
      </c>
      <c r="DO43" s="133">
        <v>0.2</v>
      </c>
      <c r="DP43" s="133">
        <v>0</v>
      </c>
      <c r="DQ43" s="133">
        <v>-0.1</v>
      </c>
      <c r="DR43" s="133">
        <v>0.1</v>
      </c>
      <c r="DS43" s="133">
        <v>1.1000000000000001</v>
      </c>
      <c r="DT43" s="133">
        <v>0.1</v>
      </c>
      <c r="DU43" s="133">
        <v>0.1</v>
      </c>
      <c r="DV43" s="133">
        <v>0.1</v>
      </c>
      <c r="DW43" s="133">
        <v>0.6</v>
      </c>
      <c r="DX43" s="133">
        <v>0.8</v>
      </c>
      <c r="DY43" s="133">
        <v>1.4000000000000001</v>
      </c>
      <c r="DZ43" s="133">
        <v>2.7</v>
      </c>
      <c r="EA43" s="133">
        <v>0</v>
      </c>
      <c r="EB43" s="133">
        <v>1.9</v>
      </c>
      <c r="EC43" s="133">
        <v>-0.1</v>
      </c>
      <c r="ED43" s="133">
        <v>0.1</v>
      </c>
      <c r="EE43" s="133">
        <v>3.42</v>
      </c>
      <c r="EF43" s="133">
        <v>2.2000000000000002</v>
      </c>
      <c r="EG43" s="133">
        <v>0.30000000000000004</v>
      </c>
      <c r="EH43" s="133">
        <v>2.6</v>
      </c>
      <c r="EI43" s="133">
        <v>0</v>
      </c>
      <c r="EJ43" s="133">
        <v>0.7</v>
      </c>
      <c r="EK43" s="133">
        <v>0.1</v>
      </c>
      <c r="EL43" s="133">
        <v>0.1</v>
      </c>
      <c r="EM43" s="133">
        <v>0</v>
      </c>
      <c r="EN43" s="133">
        <v>0</v>
      </c>
      <c r="EO43" s="133">
        <v>0</v>
      </c>
      <c r="EP43" s="133">
        <v>0</v>
      </c>
      <c r="EQ43" s="133">
        <v>0</v>
      </c>
      <c r="ER43" s="133">
        <v>0</v>
      </c>
      <c r="ES43" s="133">
        <v>5.4</v>
      </c>
      <c r="ET43" s="133">
        <v>-3</v>
      </c>
      <c r="EU43" s="133">
        <v>0</v>
      </c>
      <c r="EV43" s="133">
        <v>0</v>
      </c>
      <c r="EW43" s="133">
        <v>0.8</v>
      </c>
      <c r="EX43" s="133">
        <v>3.7</v>
      </c>
      <c r="EY43" s="133">
        <v>387.22000000000014</v>
      </c>
      <c r="FA43" s="133">
        <v>-0.3</v>
      </c>
      <c r="FB43" s="133">
        <v>-0.1</v>
      </c>
      <c r="FC43" s="133">
        <v>1.6131625199999999</v>
      </c>
      <c r="FD43" s="133">
        <v>0.49199999999999999</v>
      </c>
      <c r="FE43" s="133">
        <v>0.32126499800000002</v>
      </c>
      <c r="FF43" s="133">
        <v>0.124120114</v>
      </c>
      <c r="FG43" s="133">
        <v>1.3820000000000001</v>
      </c>
      <c r="FH43" s="133">
        <v>1</v>
      </c>
      <c r="FI43" s="133">
        <v>0</v>
      </c>
      <c r="FJ43" s="133">
        <v>7.84</v>
      </c>
      <c r="FK43" s="469">
        <v>12.372547632</v>
      </c>
      <c r="FL43" s="446"/>
      <c r="FM43" s="446"/>
      <c r="FN43" s="470"/>
      <c r="FO43" s="470"/>
      <c r="FP43" s="470"/>
      <c r="FQ43" s="470"/>
      <c r="FR43" s="471"/>
      <c r="FS43" s="466"/>
      <c r="FT43" s="467"/>
      <c r="FU43" s="466"/>
      <c r="FV43" s="467"/>
      <c r="FW43" s="467"/>
      <c r="FX43" s="467"/>
      <c r="FY43" s="466"/>
      <c r="FZ43" s="467"/>
      <c r="GA43" s="466"/>
      <c r="GB43" s="467"/>
      <c r="GC43" s="467"/>
      <c r="GD43" s="467"/>
      <c r="GW43" s="467"/>
    </row>
    <row r="44" spans="1:205" s="441" customFormat="1" ht="14.25" customHeight="1" x14ac:dyDescent="0.2">
      <c r="A44" s="468">
        <v>0.79166666666666663</v>
      </c>
      <c r="B44" s="133">
        <v>66.399999999999991</v>
      </c>
      <c r="C44" s="133">
        <v>31.5</v>
      </c>
      <c r="D44" s="133"/>
      <c r="E44" s="133">
        <v>60.3</v>
      </c>
      <c r="F44" s="133">
        <v>49.3</v>
      </c>
      <c r="G44" s="133">
        <v>3.5</v>
      </c>
      <c r="H44" s="133">
        <v>9</v>
      </c>
      <c r="I44" s="133">
        <v>0</v>
      </c>
      <c r="J44" s="133">
        <v>0</v>
      </c>
      <c r="K44" s="133">
        <v>0</v>
      </c>
      <c r="L44" s="133">
        <v>0</v>
      </c>
      <c r="M44" s="133">
        <v>0</v>
      </c>
      <c r="N44" s="133">
        <v>0</v>
      </c>
      <c r="O44" s="133">
        <v>21.1</v>
      </c>
      <c r="P44" s="133">
        <v>19.7</v>
      </c>
      <c r="Q44" s="133">
        <v>-18.2</v>
      </c>
      <c r="R44" s="133">
        <v>0</v>
      </c>
      <c r="S44" s="133">
        <v>0</v>
      </c>
      <c r="T44" s="133">
        <v>-2.2999999999999998</v>
      </c>
      <c r="U44" s="133">
        <v>13.4</v>
      </c>
      <c r="V44" s="133">
        <v>0.6</v>
      </c>
      <c r="W44" s="133">
        <v>-3.2</v>
      </c>
      <c r="X44" s="133">
        <v>16.100000000000001</v>
      </c>
      <c r="Y44" s="133">
        <v>-0.90000000000000013</v>
      </c>
      <c r="Z44" s="133">
        <v>-0.5</v>
      </c>
      <c r="AA44" s="133">
        <v>0</v>
      </c>
      <c r="AB44" s="133">
        <v>1.5</v>
      </c>
      <c r="AC44" s="133">
        <v>0.9</v>
      </c>
      <c r="AD44" s="133">
        <v>0.29999999999999993</v>
      </c>
      <c r="AE44" s="133">
        <v>0</v>
      </c>
      <c r="AF44" s="133">
        <v>0</v>
      </c>
      <c r="AG44" s="133">
        <v>0</v>
      </c>
      <c r="AH44" s="133">
        <v>0</v>
      </c>
      <c r="AI44" s="133">
        <v>0</v>
      </c>
      <c r="AJ44" s="133">
        <v>0</v>
      </c>
      <c r="AK44" s="133">
        <v>-13.8</v>
      </c>
      <c r="AL44" s="133">
        <v>0</v>
      </c>
      <c r="AM44" s="133">
        <v>-3.9999999999999996</v>
      </c>
      <c r="AN44" s="133">
        <v>-10.8</v>
      </c>
      <c r="AO44" s="133">
        <v>0</v>
      </c>
      <c r="AP44" s="133">
        <v>-0.4</v>
      </c>
      <c r="AQ44" s="133">
        <v>0</v>
      </c>
      <c r="AR44" s="133">
        <v>0</v>
      </c>
      <c r="AS44" s="133">
        <v>-3.5999999999999996</v>
      </c>
      <c r="AT44" s="133">
        <v>1.9000000000000001</v>
      </c>
      <c r="AU44" s="133"/>
      <c r="AV44" s="133">
        <v>0</v>
      </c>
      <c r="AW44" s="133">
        <v>-1.4</v>
      </c>
      <c r="AX44" s="133"/>
      <c r="AY44" s="133">
        <v>0</v>
      </c>
      <c r="AZ44" s="133">
        <v>0</v>
      </c>
      <c r="BA44" s="133">
        <v>0</v>
      </c>
      <c r="BB44" s="133">
        <v>0</v>
      </c>
      <c r="BC44" s="133">
        <v>0</v>
      </c>
      <c r="BD44" s="133">
        <v>0</v>
      </c>
      <c r="BE44" s="133">
        <v>-11</v>
      </c>
      <c r="BF44" s="133">
        <v>-12.2</v>
      </c>
      <c r="BG44" s="133">
        <v>9.4</v>
      </c>
      <c r="BH44" s="133">
        <v>77.599999999999994</v>
      </c>
      <c r="BI44" s="133">
        <v>18.100000000000001</v>
      </c>
      <c r="BJ44" s="133">
        <v>4.2</v>
      </c>
      <c r="BK44" s="133">
        <v>0</v>
      </c>
      <c r="BL44" s="133">
        <v>0</v>
      </c>
      <c r="BM44" s="133">
        <v>0</v>
      </c>
      <c r="BN44" s="133">
        <v>0</v>
      </c>
      <c r="BO44" s="133">
        <v>0</v>
      </c>
      <c r="BP44" s="133">
        <v>-3.4000000000000004</v>
      </c>
      <c r="BQ44" s="133">
        <v>3.3000000000000003</v>
      </c>
      <c r="BR44" s="133">
        <v>9.5</v>
      </c>
      <c r="BS44" s="133">
        <v>0</v>
      </c>
      <c r="BT44" s="133">
        <v>0</v>
      </c>
      <c r="BU44" s="133">
        <v>0</v>
      </c>
      <c r="BV44" s="133">
        <v>0</v>
      </c>
      <c r="BW44" s="133">
        <v>8</v>
      </c>
      <c r="BX44" s="133"/>
      <c r="BY44" s="133">
        <v>-13.3</v>
      </c>
      <c r="BZ44" s="133">
        <v>-29.4</v>
      </c>
      <c r="CA44" s="133">
        <v>-4.0999999999999996</v>
      </c>
      <c r="CB44" s="133">
        <v>51.5</v>
      </c>
      <c r="CC44" s="133">
        <v>-12.7</v>
      </c>
      <c r="CD44" s="133">
        <v>-9.6999999999999993</v>
      </c>
      <c r="CE44" s="133">
        <v>-5</v>
      </c>
      <c r="CF44" s="133">
        <v>0</v>
      </c>
      <c r="CG44" s="133">
        <v>31.5</v>
      </c>
      <c r="CH44" s="133">
        <v>-12.3</v>
      </c>
      <c r="CI44" s="133">
        <v>-45.4</v>
      </c>
      <c r="CJ44" s="133">
        <v>-6.4</v>
      </c>
      <c r="CK44" s="133">
        <v>-4.8</v>
      </c>
      <c r="CL44" s="133">
        <v>0</v>
      </c>
      <c r="CM44" s="133">
        <v>0</v>
      </c>
      <c r="CN44" s="133">
        <v>0</v>
      </c>
      <c r="CO44" s="133">
        <v>0</v>
      </c>
      <c r="CP44" s="133">
        <v>0</v>
      </c>
      <c r="CQ44" s="133">
        <v>0</v>
      </c>
      <c r="CR44" s="133">
        <v>0</v>
      </c>
      <c r="CS44" s="133">
        <v>-3.6999999999999997</v>
      </c>
      <c r="CT44" s="133">
        <v>-1.0999999999999999</v>
      </c>
      <c r="CU44" s="133">
        <v>-0.6</v>
      </c>
      <c r="CV44" s="133">
        <v>-0.1</v>
      </c>
      <c r="CW44" s="133">
        <v>-0.9</v>
      </c>
      <c r="CX44" s="133">
        <v>3.4000000000000004</v>
      </c>
      <c r="CY44" s="133">
        <v>0</v>
      </c>
      <c r="CZ44" s="133">
        <v>0</v>
      </c>
      <c r="DA44" s="133">
        <v>1.3</v>
      </c>
      <c r="DB44" s="133">
        <v>0</v>
      </c>
      <c r="DC44" s="133">
        <v>1</v>
      </c>
      <c r="DD44" s="133">
        <v>0</v>
      </c>
      <c r="DE44" s="133">
        <v>1.2</v>
      </c>
      <c r="DF44" s="133">
        <v>0.6</v>
      </c>
      <c r="DG44" s="133">
        <v>0.4</v>
      </c>
      <c r="DH44" s="133">
        <v>0.5</v>
      </c>
      <c r="DI44" s="133">
        <v>0.2</v>
      </c>
      <c r="DJ44" s="133">
        <v>-2.8999999999999995</v>
      </c>
      <c r="DK44" s="133">
        <v>-0.5</v>
      </c>
      <c r="DL44" s="133">
        <v>-0.49999999999999994</v>
      </c>
      <c r="DM44" s="133">
        <v>0.4</v>
      </c>
      <c r="DN44" s="133">
        <v>0.60000000000000009</v>
      </c>
      <c r="DO44" s="133">
        <v>-0.1</v>
      </c>
      <c r="DP44" s="133">
        <v>0</v>
      </c>
      <c r="DQ44" s="133">
        <v>-0.2</v>
      </c>
      <c r="DR44" s="133">
        <v>0</v>
      </c>
      <c r="DS44" s="133">
        <v>1</v>
      </c>
      <c r="DT44" s="133">
        <v>0.1</v>
      </c>
      <c r="DU44" s="133">
        <v>0.1</v>
      </c>
      <c r="DV44" s="133">
        <v>0.1</v>
      </c>
      <c r="DW44" s="133">
        <v>0.6</v>
      </c>
      <c r="DX44" s="133">
        <v>0.8</v>
      </c>
      <c r="DY44" s="133">
        <v>2.2000000000000002</v>
      </c>
      <c r="DZ44" s="133">
        <v>2.7</v>
      </c>
      <c r="EA44" s="133">
        <v>0</v>
      </c>
      <c r="EB44" s="133">
        <v>1.9</v>
      </c>
      <c r="EC44" s="133">
        <v>0.9</v>
      </c>
      <c r="ED44" s="133">
        <v>0.4</v>
      </c>
      <c r="EE44" s="133">
        <v>3.33</v>
      </c>
      <c r="EF44" s="133">
        <v>2.7</v>
      </c>
      <c r="EG44" s="133">
        <v>0.4</v>
      </c>
      <c r="EH44" s="133">
        <v>2.6</v>
      </c>
      <c r="EI44" s="133">
        <v>-0.1</v>
      </c>
      <c r="EJ44" s="133">
        <v>0.7</v>
      </c>
      <c r="EK44" s="133">
        <v>0.1</v>
      </c>
      <c r="EL44" s="133">
        <v>0.1</v>
      </c>
      <c r="EM44" s="133">
        <v>0</v>
      </c>
      <c r="EN44" s="133">
        <v>0</v>
      </c>
      <c r="EO44" s="133">
        <v>0</v>
      </c>
      <c r="EP44" s="133">
        <v>0</v>
      </c>
      <c r="EQ44" s="133">
        <v>0</v>
      </c>
      <c r="ER44" s="133">
        <v>0</v>
      </c>
      <c r="ES44" s="133">
        <v>4.9000000000000004</v>
      </c>
      <c r="ET44" s="133">
        <v>-3.4</v>
      </c>
      <c r="EU44" s="133">
        <v>0</v>
      </c>
      <c r="EV44" s="133">
        <v>0</v>
      </c>
      <c r="EW44" s="133">
        <v>0.8</v>
      </c>
      <c r="EX44" s="133">
        <v>3.7</v>
      </c>
      <c r="EY44" s="133">
        <v>305.43000000000006</v>
      </c>
      <c r="FA44" s="133">
        <v>-0.8</v>
      </c>
      <c r="FB44" s="133">
        <v>0.1</v>
      </c>
      <c r="FC44" s="133">
        <v>1.6784918800000002</v>
      </c>
      <c r="FD44" s="133">
        <v>0.40100000000000002</v>
      </c>
      <c r="FE44" s="133">
        <v>0.25100333400000002</v>
      </c>
      <c r="FF44" s="133">
        <v>0.265621728</v>
      </c>
      <c r="FG44" s="133">
        <v>1.3679999999999999</v>
      </c>
      <c r="FH44" s="133">
        <v>1</v>
      </c>
      <c r="FI44" s="133">
        <v>0</v>
      </c>
      <c r="FJ44" s="133">
        <v>7.77</v>
      </c>
      <c r="FK44" s="469">
        <v>12.034116942000001</v>
      </c>
      <c r="FL44" s="446"/>
      <c r="FM44" s="446"/>
      <c r="FN44" s="470"/>
      <c r="FO44" s="470"/>
      <c r="FP44" s="470"/>
      <c r="FQ44" s="470"/>
      <c r="FR44" s="471"/>
      <c r="FS44" s="466"/>
      <c r="FT44" s="467"/>
      <c r="FU44" s="466"/>
      <c r="FV44" s="467"/>
      <c r="FW44" s="467"/>
      <c r="FX44" s="467"/>
      <c r="FY44" s="466"/>
      <c r="FZ44" s="467"/>
      <c r="GA44" s="466"/>
      <c r="GB44" s="467"/>
      <c r="GC44" s="467"/>
      <c r="GD44" s="467"/>
      <c r="GW44" s="467"/>
    </row>
    <row r="45" spans="1:205" s="441" customFormat="1" ht="14.25" customHeight="1" x14ac:dyDescent="0.2">
      <c r="A45" s="468">
        <v>0.8125</v>
      </c>
      <c r="B45" s="133">
        <v>63.899999999999991</v>
      </c>
      <c r="C45" s="133">
        <v>31</v>
      </c>
      <c r="D45" s="133"/>
      <c r="E45" s="133">
        <v>60.300000000000004</v>
      </c>
      <c r="F45" s="133">
        <v>60.2</v>
      </c>
      <c r="G45" s="133">
        <v>3.4</v>
      </c>
      <c r="H45" s="133">
        <v>9.1</v>
      </c>
      <c r="I45" s="133">
        <v>0</v>
      </c>
      <c r="J45" s="133">
        <v>0</v>
      </c>
      <c r="K45" s="133">
        <v>0</v>
      </c>
      <c r="L45" s="133">
        <v>0</v>
      </c>
      <c r="M45" s="133">
        <v>0</v>
      </c>
      <c r="N45" s="133">
        <v>0</v>
      </c>
      <c r="O45" s="133">
        <v>21.8</v>
      </c>
      <c r="P45" s="133">
        <v>20.2</v>
      </c>
      <c r="Q45" s="133">
        <v>-17.7</v>
      </c>
      <c r="R45" s="133">
        <v>0</v>
      </c>
      <c r="S45" s="133">
        <v>0</v>
      </c>
      <c r="T45" s="133">
        <v>-1.8</v>
      </c>
      <c r="U45" s="133">
        <v>13.5</v>
      </c>
      <c r="V45" s="133">
        <v>0.8</v>
      </c>
      <c r="W45" s="133">
        <v>-6.1</v>
      </c>
      <c r="X45" s="133">
        <v>15.7</v>
      </c>
      <c r="Y45" s="133">
        <v>-2.0999999999999996</v>
      </c>
      <c r="Z45" s="133">
        <v>-0.5</v>
      </c>
      <c r="AA45" s="133">
        <v>0</v>
      </c>
      <c r="AB45" s="133">
        <v>0.8</v>
      </c>
      <c r="AC45" s="133">
        <v>0.9</v>
      </c>
      <c r="AD45" s="133">
        <v>0.4</v>
      </c>
      <c r="AE45" s="133">
        <v>0</v>
      </c>
      <c r="AF45" s="133">
        <v>0</v>
      </c>
      <c r="AG45" s="133">
        <v>0</v>
      </c>
      <c r="AH45" s="133">
        <v>0</v>
      </c>
      <c r="AI45" s="133">
        <v>0</v>
      </c>
      <c r="AJ45" s="133">
        <v>0</v>
      </c>
      <c r="AK45" s="133">
        <v>-10.7</v>
      </c>
      <c r="AL45" s="133">
        <v>0</v>
      </c>
      <c r="AM45" s="133">
        <v>-6.3</v>
      </c>
      <c r="AN45" s="133">
        <v>-11.5</v>
      </c>
      <c r="AO45" s="133">
        <v>0</v>
      </c>
      <c r="AP45" s="133">
        <v>-0.3</v>
      </c>
      <c r="AQ45" s="133">
        <v>0</v>
      </c>
      <c r="AR45" s="133">
        <v>0</v>
      </c>
      <c r="AS45" s="133">
        <v>-4</v>
      </c>
      <c r="AT45" s="133">
        <v>1.6</v>
      </c>
      <c r="AU45" s="133"/>
      <c r="AV45" s="133">
        <v>0</v>
      </c>
      <c r="AW45" s="133">
        <v>-5.7</v>
      </c>
      <c r="AX45" s="133"/>
      <c r="AY45" s="133">
        <v>0</v>
      </c>
      <c r="AZ45" s="133">
        <v>0</v>
      </c>
      <c r="BA45" s="133">
        <v>0</v>
      </c>
      <c r="BB45" s="133">
        <v>0</v>
      </c>
      <c r="BC45" s="133">
        <v>0</v>
      </c>
      <c r="BD45" s="133">
        <v>0</v>
      </c>
      <c r="BE45" s="133">
        <v>-10.199999999999999</v>
      </c>
      <c r="BF45" s="133">
        <v>-11.5</v>
      </c>
      <c r="BG45" s="133">
        <v>11.1</v>
      </c>
      <c r="BH45" s="133">
        <v>79.7</v>
      </c>
      <c r="BI45" s="133">
        <v>18.399999999999999</v>
      </c>
      <c r="BJ45" s="133">
        <v>4.5999999999999996</v>
      </c>
      <c r="BK45" s="133">
        <v>0</v>
      </c>
      <c r="BL45" s="133">
        <v>0</v>
      </c>
      <c r="BM45" s="133">
        <v>0</v>
      </c>
      <c r="BN45" s="133">
        <v>0</v>
      </c>
      <c r="BO45" s="133">
        <v>0</v>
      </c>
      <c r="BP45" s="133">
        <v>-3.6</v>
      </c>
      <c r="BQ45" s="133">
        <v>3.3000000000000003</v>
      </c>
      <c r="BR45" s="133">
        <v>10.200000000000001</v>
      </c>
      <c r="BS45" s="133">
        <v>0</v>
      </c>
      <c r="BT45" s="133">
        <v>0</v>
      </c>
      <c r="BU45" s="133">
        <v>0</v>
      </c>
      <c r="BV45" s="133">
        <v>0</v>
      </c>
      <c r="BW45" s="133">
        <v>7.8</v>
      </c>
      <c r="BX45" s="133"/>
      <c r="BY45" s="133">
        <v>-10.5</v>
      </c>
      <c r="BZ45" s="133">
        <v>-31.2</v>
      </c>
      <c r="CA45" s="133">
        <v>-5.9</v>
      </c>
      <c r="CB45" s="133">
        <v>55</v>
      </c>
      <c r="CC45" s="133">
        <v>-11.8</v>
      </c>
      <c r="CD45" s="133">
        <v>-8.8000000000000007</v>
      </c>
      <c r="CE45" s="133">
        <v>-5.0999999999999996</v>
      </c>
      <c r="CF45" s="133">
        <v>0</v>
      </c>
      <c r="CG45" s="133">
        <v>32.700000000000003</v>
      </c>
      <c r="CH45" s="133">
        <v>-11</v>
      </c>
      <c r="CI45" s="133">
        <v>-43.9</v>
      </c>
      <c r="CJ45" s="133">
        <v>-4.8</v>
      </c>
      <c r="CK45" s="133">
        <v>-3.6</v>
      </c>
      <c r="CL45" s="133">
        <v>0</v>
      </c>
      <c r="CM45" s="133">
        <v>0</v>
      </c>
      <c r="CN45" s="133">
        <v>0</v>
      </c>
      <c r="CO45" s="133">
        <v>0</v>
      </c>
      <c r="CP45" s="133">
        <v>0</v>
      </c>
      <c r="CQ45" s="133">
        <v>0</v>
      </c>
      <c r="CR45" s="133">
        <v>0</v>
      </c>
      <c r="CS45" s="133">
        <v>5.4</v>
      </c>
      <c r="CT45" s="133">
        <v>-1.0999999999999999</v>
      </c>
      <c r="CU45" s="133">
        <v>-0.7</v>
      </c>
      <c r="CV45" s="133">
        <v>-0.1</v>
      </c>
      <c r="CW45" s="133">
        <v>-1.1000000000000001</v>
      </c>
      <c r="CX45" s="133">
        <v>-13.4</v>
      </c>
      <c r="CY45" s="133">
        <v>0</v>
      </c>
      <c r="CZ45" s="133">
        <v>0</v>
      </c>
      <c r="DA45" s="133">
        <v>1.3</v>
      </c>
      <c r="DB45" s="133">
        <v>0</v>
      </c>
      <c r="DC45" s="133">
        <v>0.7</v>
      </c>
      <c r="DD45" s="133">
        <v>0</v>
      </c>
      <c r="DE45" s="133">
        <v>1.2</v>
      </c>
      <c r="DF45" s="133">
        <v>0.6</v>
      </c>
      <c r="DG45" s="133">
        <v>0.4</v>
      </c>
      <c r="DH45" s="133">
        <v>0.5</v>
      </c>
      <c r="DI45" s="133">
        <v>0.2</v>
      </c>
      <c r="DJ45" s="133">
        <v>-2.8999999999999995</v>
      </c>
      <c r="DK45" s="133">
        <v>-0.5</v>
      </c>
      <c r="DL45" s="133">
        <v>-0.39999999999999997</v>
      </c>
      <c r="DM45" s="133">
        <v>0.4</v>
      </c>
      <c r="DN45" s="133">
        <v>0.60000000000000009</v>
      </c>
      <c r="DO45" s="133">
        <v>-0.1</v>
      </c>
      <c r="DP45" s="133">
        <v>0</v>
      </c>
      <c r="DQ45" s="133">
        <v>-0.30000000000000004</v>
      </c>
      <c r="DR45" s="133">
        <v>0</v>
      </c>
      <c r="DS45" s="133">
        <v>1.1000000000000001</v>
      </c>
      <c r="DT45" s="133">
        <v>0.1</v>
      </c>
      <c r="DU45" s="133">
        <v>0.1</v>
      </c>
      <c r="DV45" s="133">
        <v>0.1</v>
      </c>
      <c r="DW45" s="133">
        <v>0.6</v>
      </c>
      <c r="DX45" s="133">
        <v>0.7</v>
      </c>
      <c r="DY45" s="133">
        <v>1.8</v>
      </c>
      <c r="DZ45" s="133">
        <v>2.7</v>
      </c>
      <c r="EA45" s="133">
        <v>0</v>
      </c>
      <c r="EB45" s="133">
        <v>1.9</v>
      </c>
      <c r="EC45" s="133">
        <v>-0.4</v>
      </c>
      <c r="ED45" s="133">
        <v>0.6</v>
      </c>
      <c r="EE45" s="133">
        <v>3.01</v>
      </c>
      <c r="EF45" s="133">
        <v>2.4</v>
      </c>
      <c r="EG45" s="133">
        <v>0.30000000000000004</v>
      </c>
      <c r="EH45" s="133">
        <v>2.6</v>
      </c>
      <c r="EI45" s="133">
        <v>-0.1</v>
      </c>
      <c r="EJ45" s="133">
        <v>0.7</v>
      </c>
      <c r="EK45" s="133">
        <v>0.1</v>
      </c>
      <c r="EL45" s="133">
        <v>0.1</v>
      </c>
      <c r="EM45" s="133">
        <v>0</v>
      </c>
      <c r="EN45" s="133">
        <v>0</v>
      </c>
      <c r="EO45" s="133">
        <v>0</v>
      </c>
      <c r="EP45" s="133">
        <v>0</v>
      </c>
      <c r="EQ45" s="133">
        <v>0</v>
      </c>
      <c r="ER45" s="133">
        <v>0</v>
      </c>
      <c r="ES45" s="133">
        <v>5.3</v>
      </c>
      <c r="ET45" s="133">
        <v>-2.4</v>
      </c>
      <c r="EU45" s="133">
        <v>0</v>
      </c>
      <c r="EV45" s="133">
        <v>0</v>
      </c>
      <c r="EW45" s="133">
        <v>0.8</v>
      </c>
      <c r="EX45" s="133">
        <v>3.7</v>
      </c>
      <c r="EY45" s="133">
        <v>314.30999999999995</v>
      </c>
      <c r="FA45" s="133">
        <v>-0.4</v>
      </c>
      <c r="FB45" s="133">
        <v>0.1</v>
      </c>
      <c r="FC45" s="133">
        <v>1.7004427999999998</v>
      </c>
      <c r="FD45" s="133">
        <v>0.247</v>
      </c>
      <c r="FE45" s="133">
        <v>0.30610957999999999</v>
      </c>
      <c r="FF45" s="133">
        <v>0.22571553199999997</v>
      </c>
      <c r="FG45" s="133">
        <v>1.998</v>
      </c>
      <c r="FH45" s="133">
        <v>1</v>
      </c>
      <c r="FI45" s="133">
        <v>0</v>
      </c>
      <c r="FJ45" s="133">
        <v>7.86</v>
      </c>
      <c r="FK45" s="469">
        <v>13.037267912000001</v>
      </c>
      <c r="FL45" s="446"/>
      <c r="FM45" s="446"/>
      <c r="FN45" s="470"/>
      <c r="FO45" s="470"/>
      <c r="FP45" s="470"/>
      <c r="FQ45" s="470"/>
      <c r="FR45" s="471"/>
      <c r="FS45" s="466"/>
      <c r="FT45" s="467"/>
      <c r="FU45" s="466"/>
      <c r="FV45" s="467"/>
      <c r="FW45" s="467"/>
      <c r="FX45" s="467"/>
      <c r="FY45" s="466"/>
      <c r="FZ45" s="467"/>
      <c r="GA45" s="466"/>
      <c r="GB45" s="467"/>
      <c r="GC45" s="467"/>
      <c r="GD45" s="467"/>
      <c r="GW45" s="467"/>
    </row>
    <row r="46" spans="1:205" s="441" customFormat="1" ht="14.25" customHeight="1" x14ac:dyDescent="0.2">
      <c r="A46" s="477">
        <v>0.83333333333333337</v>
      </c>
      <c r="B46" s="140">
        <v>64.5</v>
      </c>
      <c r="C46" s="140">
        <v>31.299999999999997</v>
      </c>
      <c r="D46" s="140"/>
      <c r="E46" s="140">
        <v>60</v>
      </c>
      <c r="F46" s="140">
        <v>59.7</v>
      </c>
      <c r="G46" s="140">
        <v>5.3999999999999995</v>
      </c>
      <c r="H46" s="140">
        <v>8.7000000000000011</v>
      </c>
      <c r="I46" s="140">
        <v>-0.1</v>
      </c>
      <c r="J46" s="140">
        <v>-0.1</v>
      </c>
      <c r="K46" s="140">
        <v>0</v>
      </c>
      <c r="L46" s="140">
        <v>0</v>
      </c>
      <c r="M46" s="140">
        <v>0</v>
      </c>
      <c r="N46" s="140">
        <v>0</v>
      </c>
      <c r="O46" s="140">
        <v>19.7</v>
      </c>
      <c r="P46" s="140">
        <v>18.2</v>
      </c>
      <c r="Q46" s="140">
        <v>-20.3</v>
      </c>
      <c r="R46" s="140">
        <v>0</v>
      </c>
      <c r="S46" s="140">
        <v>0</v>
      </c>
      <c r="T46" s="140">
        <v>-1.9</v>
      </c>
      <c r="U46" s="140">
        <v>13.2</v>
      </c>
      <c r="V46" s="140">
        <v>0.5</v>
      </c>
      <c r="W46" s="140">
        <v>-4.5999999999999996</v>
      </c>
      <c r="X46" s="140">
        <v>14.400000000000002</v>
      </c>
      <c r="Y46" s="140">
        <v>-1.2</v>
      </c>
      <c r="Z46" s="140">
        <v>-0.39999999999999997</v>
      </c>
      <c r="AA46" s="140">
        <v>0</v>
      </c>
      <c r="AB46" s="140">
        <v>1</v>
      </c>
      <c r="AC46" s="140">
        <v>0.9</v>
      </c>
      <c r="AD46" s="140">
        <v>0.29999999999999993</v>
      </c>
      <c r="AE46" s="140">
        <v>0</v>
      </c>
      <c r="AF46" s="140">
        <v>0</v>
      </c>
      <c r="AG46" s="140">
        <v>0</v>
      </c>
      <c r="AH46" s="140">
        <v>0</v>
      </c>
      <c r="AI46" s="140">
        <v>0</v>
      </c>
      <c r="AJ46" s="140">
        <v>0</v>
      </c>
      <c r="AK46" s="140">
        <v>-12.6</v>
      </c>
      <c r="AL46" s="140">
        <v>0</v>
      </c>
      <c r="AM46" s="140">
        <v>-7.9</v>
      </c>
      <c r="AN46" s="140">
        <v>-11.8</v>
      </c>
      <c r="AO46" s="140">
        <v>0</v>
      </c>
      <c r="AP46" s="140">
        <v>-0.3</v>
      </c>
      <c r="AQ46" s="140">
        <v>0</v>
      </c>
      <c r="AR46" s="140">
        <v>0</v>
      </c>
      <c r="AS46" s="140">
        <v>-3.4</v>
      </c>
      <c r="AT46" s="140">
        <v>1.5</v>
      </c>
      <c r="AU46" s="140"/>
      <c r="AV46" s="140">
        <v>0</v>
      </c>
      <c r="AW46" s="140">
        <v>-6.3</v>
      </c>
      <c r="AX46" s="140"/>
      <c r="AY46" s="140">
        <v>0</v>
      </c>
      <c r="AZ46" s="140">
        <v>0</v>
      </c>
      <c r="BA46" s="140">
        <v>0</v>
      </c>
      <c r="BB46" s="140">
        <v>0</v>
      </c>
      <c r="BC46" s="140">
        <v>0</v>
      </c>
      <c r="BD46" s="140">
        <v>0</v>
      </c>
      <c r="BE46" s="140">
        <v>-11.8</v>
      </c>
      <c r="BF46" s="140">
        <v>-13</v>
      </c>
      <c r="BG46" s="140">
        <v>8.4</v>
      </c>
      <c r="BH46" s="140">
        <v>76.5</v>
      </c>
      <c r="BI46" s="140">
        <v>17.7</v>
      </c>
      <c r="BJ46" s="140">
        <v>4.0999999999999996</v>
      </c>
      <c r="BK46" s="140">
        <v>0</v>
      </c>
      <c r="BL46" s="140">
        <v>0</v>
      </c>
      <c r="BM46" s="140">
        <v>0</v>
      </c>
      <c r="BN46" s="140">
        <v>0</v>
      </c>
      <c r="BO46" s="140">
        <v>0</v>
      </c>
      <c r="BP46" s="140">
        <v>-3.6</v>
      </c>
      <c r="BQ46" s="140">
        <v>3.3000000000000003</v>
      </c>
      <c r="BR46" s="140">
        <v>10.1</v>
      </c>
      <c r="BS46" s="140">
        <v>0</v>
      </c>
      <c r="BT46" s="140">
        <v>0</v>
      </c>
      <c r="BU46" s="140">
        <v>0</v>
      </c>
      <c r="BV46" s="140">
        <v>0</v>
      </c>
      <c r="BW46" s="140">
        <v>3.2</v>
      </c>
      <c r="BX46" s="140"/>
      <c r="BY46" s="140">
        <v>-13.5</v>
      </c>
      <c r="BZ46" s="140">
        <v>-28.9</v>
      </c>
      <c r="CA46" s="140">
        <v>-3.2</v>
      </c>
      <c r="CB46" s="140">
        <v>51.4</v>
      </c>
      <c r="CC46" s="140">
        <v>-12.9</v>
      </c>
      <c r="CD46" s="140">
        <v>-9.8000000000000007</v>
      </c>
      <c r="CE46" s="140">
        <v>-8.1999999999999993</v>
      </c>
      <c r="CF46" s="140">
        <v>0</v>
      </c>
      <c r="CG46" s="140">
        <v>32.200000000000003</v>
      </c>
      <c r="CH46" s="140">
        <v>-11.4</v>
      </c>
      <c r="CI46" s="140">
        <v>-44.6</v>
      </c>
      <c r="CJ46" s="140">
        <v>-0.6</v>
      </c>
      <c r="CK46" s="140">
        <v>-2.2999999999999998</v>
      </c>
      <c r="CL46" s="140">
        <v>0</v>
      </c>
      <c r="CM46" s="140">
        <v>0</v>
      </c>
      <c r="CN46" s="140">
        <v>0</v>
      </c>
      <c r="CO46" s="140">
        <v>0</v>
      </c>
      <c r="CP46" s="140">
        <v>0</v>
      </c>
      <c r="CQ46" s="140">
        <v>0</v>
      </c>
      <c r="CR46" s="140">
        <v>0</v>
      </c>
      <c r="CS46" s="140">
        <v>1.6</v>
      </c>
      <c r="CT46" s="140">
        <v>-1.4</v>
      </c>
      <c r="CU46" s="140">
        <v>-0.60000000000000009</v>
      </c>
      <c r="CV46" s="140">
        <v>0</v>
      </c>
      <c r="CW46" s="140">
        <v>-1.1000000000000001</v>
      </c>
      <c r="CX46" s="140">
        <v>-18</v>
      </c>
      <c r="CY46" s="140">
        <v>0</v>
      </c>
      <c r="CZ46" s="140">
        <v>0</v>
      </c>
      <c r="DA46" s="140">
        <v>1.3</v>
      </c>
      <c r="DB46" s="140">
        <v>0</v>
      </c>
      <c r="DC46" s="140">
        <v>1.8</v>
      </c>
      <c r="DD46" s="140">
        <v>0</v>
      </c>
      <c r="DE46" s="140">
        <v>1.2</v>
      </c>
      <c r="DF46" s="140">
        <v>0.6</v>
      </c>
      <c r="DG46" s="140">
        <v>0.4</v>
      </c>
      <c r="DH46" s="140">
        <v>0.5</v>
      </c>
      <c r="DI46" s="140">
        <v>0.2</v>
      </c>
      <c r="DJ46" s="140">
        <v>-2.8999999999999995</v>
      </c>
      <c r="DK46" s="140">
        <v>-0.5</v>
      </c>
      <c r="DL46" s="140">
        <v>-0.49999999999999994</v>
      </c>
      <c r="DM46" s="140">
        <v>0.4</v>
      </c>
      <c r="DN46" s="140">
        <v>0.60000000000000009</v>
      </c>
      <c r="DO46" s="140">
        <v>0</v>
      </c>
      <c r="DP46" s="140">
        <v>0.1</v>
      </c>
      <c r="DQ46" s="140">
        <v>-0.2</v>
      </c>
      <c r="DR46" s="140">
        <v>0</v>
      </c>
      <c r="DS46" s="140">
        <v>1.2</v>
      </c>
      <c r="DT46" s="140">
        <v>0.1</v>
      </c>
      <c r="DU46" s="140">
        <v>0.1</v>
      </c>
      <c r="DV46" s="140">
        <v>0.1</v>
      </c>
      <c r="DW46" s="140">
        <v>0.6</v>
      </c>
      <c r="DX46" s="140">
        <v>0.8</v>
      </c>
      <c r="DY46" s="140">
        <v>2.1</v>
      </c>
      <c r="DZ46" s="140">
        <v>2.7</v>
      </c>
      <c r="EA46" s="140">
        <v>0</v>
      </c>
      <c r="EB46" s="140">
        <v>1.9</v>
      </c>
      <c r="EC46" s="140">
        <v>-0.1</v>
      </c>
      <c r="ED46" s="140">
        <v>0.6</v>
      </c>
      <c r="EE46" s="140">
        <v>3.19</v>
      </c>
      <c r="EF46" s="140">
        <v>2.9</v>
      </c>
      <c r="EG46" s="140">
        <v>0.30000000000000004</v>
      </c>
      <c r="EH46" s="140">
        <v>2.6</v>
      </c>
      <c r="EI46" s="140">
        <v>0</v>
      </c>
      <c r="EJ46" s="140">
        <v>0.7</v>
      </c>
      <c r="EK46" s="140">
        <v>0.1</v>
      </c>
      <c r="EL46" s="140">
        <v>0.1</v>
      </c>
      <c r="EM46" s="140">
        <v>0</v>
      </c>
      <c r="EN46" s="140">
        <v>0</v>
      </c>
      <c r="EO46" s="140">
        <v>0</v>
      </c>
      <c r="EP46" s="140">
        <v>0</v>
      </c>
      <c r="EQ46" s="140">
        <v>0</v>
      </c>
      <c r="ER46" s="140">
        <v>0</v>
      </c>
      <c r="ES46" s="140">
        <v>5.4</v>
      </c>
      <c r="ET46" s="140">
        <v>-1.4</v>
      </c>
      <c r="EU46" s="140">
        <v>0</v>
      </c>
      <c r="EV46" s="140">
        <v>0</v>
      </c>
      <c r="EW46" s="140">
        <v>0.8</v>
      </c>
      <c r="EX46" s="140">
        <v>3.7</v>
      </c>
      <c r="EY46" s="140">
        <v>283.49000000000012</v>
      </c>
      <c r="FA46" s="140">
        <v>-0.7</v>
      </c>
      <c r="FB46" s="140">
        <v>0</v>
      </c>
      <c r="FC46" s="140">
        <v>1.5275474</v>
      </c>
      <c r="FD46" s="140">
        <v>-0.10399999999999998</v>
      </c>
      <c r="FE46" s="140">
        <v>0.37029373199999999</v>
      </c>
      <c r="FF46" s="140">
        <v>0.24216844000000001</v>
      </c>
      <c r="FG46" s="140">
        <v>2.06</v>
      </c>
      <c r="FH46" s="140">
        <v>1</v>
      </c>
      <c r="FI46" s="140">
        <v>0</v>
      </c>
      <c r="FJ46" s="140">
        <v>7.83</v>
      </c>
      <c r="FK46" s="478">
        <v>12.226009572000001</v>
      </c>
      <c r="FL46" s="446"/>
      <c r="FM46" s="446"/>
      <c r="FN46" s="470"/>
      <c r="FO46" s="470"/>
      <c r="FP46" s="470"/>
      <c r="FQ46" s="470"/>
      <c r="FR46" s="471"/>
      <c r="FS46" s="466"/>
      <c r="FT46" s="467"/>
      <c r="FU46" s="466"/>
      <c r="FV46" s="467"/>
      <c r="FW46" s="467"/>
      <c r="FX46" s="467"/>
      <c r="FY46" s="466"/>
      <c r="FZ46" s="467"/>
      <c r="GA46" s="466"/>
      <c r="GB46" s="467"/>
      <c r="GC46" s="467"/>
      <c r="GD46" s="467"/>
      <c r="GW46" s="467"/>
    </row>
    <row r="47" spans="1:205" s="441" customFormat="1" ht="14.25" customHeight="1" x14ac:dyDescent="0.2">
      <c r="A47" s="468">
        <v>0.85416666666666663</v>
      </c>
      <c r="B47" s="136">
        <v>63</v>
      </c>
      <c r="C47" s="136">
        <v>30.7</v>
      </c>
      <c r="D47" s="136"/>
      <c r="E47" s="136">
        <v>60.099999999999994</v>
      </c>
      <c r="F47" s="136">
        <v>60.2</v>
      </c>
      <c r="G47" s="136">
        <v>3.5</v>
      </c>
      <c r="H47" s="136">
        <v>9.1</v>
      </c>
      <c r="I47" s="136">
        <v>0.1</v>
      </c>
      <c r="J47" s="136">
        <v>-0.1</v>
      </c>
      <c r="K47" s="136">
        <v>0</v>
      </c>
      <c r="L47" s="136">
        <v>0</v>
      </c>
      <c r="M47" s="136">
        <v>0</v>
      </c>
      <c r="N47" s="136">
        <v>0</v>
      </c>
      <c r="O47" s="136">
        <v>18.2</v>
      </c>
      <c r="P47" s="136">
        <v>16.600000000000001</v>
      </c>
      <c r="Q47" s="136">
        <v>-22.8</v>
      </c>
      <c r="R47" s="136">
        <v>0</v>
      </c>
      <c r="S47" s="136">
        <v>0</v>
      </c>
      <c r="T47" s="136">
        <v>0</v>
      </c>
      <c r="U47" s="136">
        <v>12.9</v>
      </c>
      <c r="V47" s="136">
        <v>0.7</v>
      </c>
      <c r="W47" s="136">
        <v>-3.7</v>
      </c>
      <c r="X47" s="136">
        <v>13.4</v>
      </c>
      <c r="Y47" s="136">
        <v>-0.5</v>
      </c>
      <c r="Z47" s="136">
        <v>-0.5</v>
      </c>
      <c r="AA47" s="136">
        <v>0</v>
      </c>
      <c r="AB47" s="136">
        <v>0.9</v>
      </c>
      <c r="AC47" s="136">
        <v>0.9</v>
      </c>
      <c r="AD47" s="136">
        <v>0.4</v>
      </c>
      <c r="AE47" s="136">
        <v>0</v>
      </c>
      <c r="AF47" s="136">
        <v>0</v>
      </c>
      <c r="AG47" s="136">
        <v>0</v>
      </c>
      <c r="AH47" s="136">
        <v>0</v>
      </c>
      <c r="AI47" s="136">
        <v>0</v>
      </c>
      <c r="AJ47" s="136">
        <v>0</v>
      </c>
      <c r="AK47" s="136">
        <v>-14.2</v>
      </c>
      <c r="AL47" s="136">
        <v>0</v>
      </c>
      <c r="AM47" s="136">
        <v>-8.6</v>
      </c>
      <c r="AN47" s="136">
        <v>-13.3</v>
      </c>
      <c r="AO47" s="136">
        <v>0</v>
      </c>
      <c r="AP47" s="136">
        <v>-0.3</v>
      </c>
      <c r="AQ47" s="136">
        <v>0</v>
      </c>
      <c r="AR47" s="136">
        <v>0</v>
      </c>
      <c r="AS47" s="136">
        <v>-5.2</v>
      </c>
      <c r="AT47" s="136">
        <v>1.7</v>
      </c>
      <c r="AU47" s="136"/>
      <c r="AV47" s="136">
        <v>0</v>
      </c>
      <c r="AW47" s="136">
        <v>-9.3000000000000007</v>
      </c>
      <c r="AX47" s="136"/>
      <c r="AY47" s="136">
        <v>0</v>
      </c>
      <c r="AZ47" s="136">
        <v>0</v>
      </c>
      <c r="BA47" s="136">
        <v>0</v>
      </c>
      <c r="BB47" s="136">
        <v>0</v>
      </c>
      <c r="BC47" s="136">
        <v>0</v>
      </c>
      <c r="BD47" s="136">
        <v>0</v>
      </c>
      <c r="BE47" s="136">
        <v>-12.5</v>
      </c>
      <c r="BF47" s="136">
        <v>-13.7</v>
      </c>
      <c r="BG47" s="136">
        <v>6.7</v>
      </c>
      <c r="BH47" s="136">
        <v>75</v>
      </c>
      <c r="BI47" s="136">
        <v>17.3</v>
      </c>
      <c r="BJ47" s="136">
        <v>3.7</v>
      </c>
      <c r="BK47" s="136">
        <v>0</v>
      </c>
      <c r="BL47" s="136">
        <v>0</v>
      </c>
      <c r="BM47" s="136">
        <v>0</v>
      </c>
      <c r="BN47" s="136">
        <v>0</v>
      </c>
      <c r="BO47" s="136">
        <v>0</v>
      </c>
      <c r="BP47" s="136">
        <v>-3.6</v>
      </c>
      <c r="BQ47" s="136">
        <v>3.5999999999999996</v>
      </c>
      <c r="BR47" s="136">
        <v>10.199999999999999</v>
      </c>
      <c r="BS47" s="136">
        <v>0</v>
      </c>
      <c r="BT47" s="136">
        <v>0</v>
      </c>
      <c r="BU47" s="136">
        <v>0</v>
      </c>
      <c r="BV47" s="136">
        <v>0</v>
      </c>
      <c r="BW47" s="136">
        <v>0.89999999999999991</v>
      </c>
      <c r="BX47" s="136"/>
      <c r="BY47" s="136">
        <v>-15.6</v>
      </c>
      <c r="BZ47" s="136">
        <v>-32</v>
      </c>
      <c r="CA47" s="136">
        <v>-6.6</v>
      </c>
      <c r="CB47" s="136">
        <v>48.4</v>
      </c>
      <c r="CC47" s="136">
        <v>-14.6</v>
      </c>
      <c r="CD47" s="136">
        <v>-10.7</v>
      </c>
      <c r="CE47" s="136">
        <v>-3.5</v>
      </c>
      <c r="CF47" s="136">
        <v>0</v>
      </c>
      <c r="CG47" s="136">
        <v>31.1</v>
      </c>
      <c r="CH47" s="136">
        <v>-12.5</v>
      </c>
      <c r="CI47" s="136">
        <v>-45.5</v>
      </c>
      <c r="CJ47" s="136">
        <v>-2.2999999999999998</v>
      </c>
      <c r="CK47" s="136">
        <v>-2.6</v>
      </c>
      <c r="CL47" s="136">
        <v>0</v>
      </c>
      <c r="CM47" s="136">
        <v>0</v>
      </c>
      <c r="CN47" s="136">
        <v>0</v>
      </c>
      <c r="CO47" s="136">
        <v>0</v>
      </c>
      <c r="CP47" s="136">
        <v>0</v>
      </c>
      <c r="CQ47" s="136">
        <v>0</v>
      </c>
      <c r="CR47" s="136">
        <v>0</v>
      </c>
      <c r="CS47" s="136">
        <v>-1.3</v>
      </c>
      <c r="CT47" s="136">
        <v>-2.8</v>
      </c>
      <c r="CU47" s="136">
        <v>-0.4</v>
      </c>
      <c r="CV47" s="136">
        <v>0.1</v>
      </c>
      <c r="CW47" s="136">
        <v>-1.3</v>
      </c>
      <c r="CX47" s="136">
        <v>-14.7</v>
      </c>
      <c r="CY47" s="136">
        <v>0</v>
      </c>
      <c r="CZ47" s="136">
        <v>0</v>
      </c>
      <c r="DA47" s="136">
        <v>1.3</v>
      </c>
      <c r="DB47" s="136">
        <v>0</v>
      </c>
      <c r="DC47" s="136">
        <v>0.8</v>
      </c>
      <c r="DD47" s="136">
        <v>0</v>
      </c>
      <c r="DE47" s="136">
        <v>1.2</v>
      </c>
      <c r="DF47" s="136">
        <v>0.6</v>
      </c>
      <c r="DG47" s="136">
        <v>0.4</v>
      </c>
      <c r="DH47" s="136">
        <v>0.5</v>
      </c>
      <c r="DI47" s="136">
        <v>0.2</v>
      </c>
      <c r="DJ47" s="136">
        <v>-2.8999999999999995</v>
      </c>
      <c r="DK47" s="136">
        <v>-0.6</v>
      </c>
      <c r="DL47" s="136">
        <v>-0.49999999999999994</v>
      </c>
      <c r="DM47" s="136">
        <v>0.4</v>
      </c>
      <c r="DN47" s="136">
        <v>0.5</v>
      </c>
      <c r="DO47" s="136">
        <v>0</v>
      </c>
      <c r="DP47" s="136">
        <v>0.1</v>
      </c>
      <c r="DQ47" s="136">
        <v>-0.30000000000000004</v>
      </c>
      <c r="DR47" s="136">
        <v>0</v>
      </c>
      <c r="DS47" s="136">
        <v>1.2</v>
      </c>
      <c r="DT47" s="136">
        <v>0.1</v>
      </c>
      <c r="DU47" s="136">
        <v>0.1</v>
      </c>
      <c r="DV47" s="136">
        <v>0.1</v>
      </c>
      <c r="DW47" s="136">
        <v>0.6</v>
      </c>
      <c r="DX47" s="136">
        <v>0.8</v>
      </c>
      <c r="DY47" s="136">
        <v>2.6</v>
      </c>
      <c r="DZ47" s="136">
        <v>2.7</v>
      </c>
      <c r="EA47" s="136">
        <v>0</v>
      </c>
      <c r="EB47" s="136">
        <v>1.9</v>
      </c>
      <c r="EC47" s="136">
        <v>-0.4</v>
      </c>
      <c r="ED47" s="136">
        <v>0.6</v>
      </c>
      <c r="EE47" s="136">
        <v>3.44</v>
      </c>
      <c r="EF47" s="136">
        <v>2.6</v>
      </c>
      <c r="EG47" s="136">
        <v>0.30000000000000004</v>
      </c>
      <c r="EH47" s="136">
        <v>2.6</v>
      </c>
      <c r="EI47" s="136">
        <v>-9.9999999999999978E-2</v>
      </c>
      <c r="EJ47" s="136">
        <v>0.7</v>
      </c>
      <c r="EK47" s="136">
        <v>0.1</v>
      </c>
      <c r="EL47" s="136">
        <v>0.1</v>
      </c>
      <c r="EM47" s="136">
        <v>0</v>
      </c>
      <c r="EN47" s="136">
        <v>0</v>
      </c>
      <c r="EO47" s="136">
        <v>0</v>
      </c>
      <c r="EP47" s="136">
        <v>0</v>
      </c>
      <c r="EQ47" s="136">
        <v>0</v>
      </c>
      <c r="ER47" s="136">
        <v>0</v>
      </c>
      <c r="ES47" s="136">
        <v>5.0999999999999996</v>
      </c>
      <c r="ET47" s="136">
        <v>-2.2000000000000002</v>
      </c>
      <c r="EU47" s="136">
        <v>0.3</v>
      </c>
      <c r="EV47" s="136">
        <v>0</v>
      </c>
      <c r="EW47" s="136">
        <v>0.8</v>
      </c>
      <c r="EX47" s="136">
        <v>3.7</v>
      </c>
      <c r="EY47" s="133">
        <v>244.13999999999973</v>
      </c>
      <c r="FA47" s="133">
        <v>-0.8</v>
      </c>
      <c r="FB47" s="133">
        <v>0.1</v>
      </c>
      <c r="FC47" s="133">
        <v>1.90158936</v>
      </c>
      <c r="FD47" s="133">
        <v>-0.11600000000000005</v>
      </c>
      <c r="FE47" s="133">
        <v>0.36119026199999998</v>
      </c>
      <c r="FF47" s="133">
        <v>0.20793707199999997</v>
      </c>
      <c r="FG47" s="133">
        <v>2.37</v>
      </c>
      <c r="FH47" s="133">
        <v>1</v>
      </c>
      <c r="FI47" s="133">
        <v>0</v>
      </c>
      <c r="FJ47" s="133">
        <v>7.79</v>
      </c>
      <c r="FK47" s="469">
        <v>12.814716694000001</v>
      </c>
      <c r="FL47" s="446"/>
      <c r="FM47" s="446"/>
      <c r="FN47" s="470"/>
      <c r="FO47" s="470"/>
      <c r="FP47" s="470"/>
      <c r="FQ47" s="470"/>
      <c r="FR47" s="471"/>
      <c r="FS47" s="466"/>
      <c r="FT47" s="467"/>
      <c r="FU47" s="466"/>
      <c r="FV47" s="467"/>
      <c r="FW47" s="467"/>
      <c r="FX47" s="467"/>
      <c r="FY47" s="466"/>
      <c r="FZ47" s="467"/>
      <c r="GA47" s="466"/>
      <c r="GB47" s="467"/>
      <c r="GC47" s="467"/>
      <c r="GD47" s="467"/>
      <c r="GW47" s="467"/>
    </row>
    <row r="48" spans="1:205" s="441" customFormat="1" ht="14.25" customHeight="1" x14ac:dyDescent="0.2">
      <c r="A48" s="468">
        <v>0.875</v>
      </c>
      <c r="B48" s="133">
        <v>62.199999999999996</v>
      </c>
      <c r="C48" s="133">
        <v>30.200000000000003</v>
      </c>
      <c r="D48" s="133"/>
      <c r="E48" s="133">
        <v>101.8</v>
      </c>
      <c r="F48" s="133">
        <v>60.3</v>
      </c>
      <c r="G48" s="133">
        <v>3.5</v>
      </c>
      <c r="H48" s="133">
        <v>9.4</v>
      </c>
      <c r="I48" s="133">
        <v>0</v>
      </c>
      <c r="J48" s="133">
        <v>-0.1</v>
      </c>
      <c r="K48" s="133">
        <v>0</v>
      </c>
      <c r="L48" s="133">
        <v>0</v>
      </c>
      <c r="M48" s="133">
        <v>0</v>
      </c>
      <c r="N48" s="133">
        <v>0</v>
      </c>
      <c r="O48" s="133">
        <v>16.7</v>
      </c>
      <c r="P48" s="133">
        <v>15.2</v>
      </c>
      <c r="Q48" s="133">
        <v>-24.7</v>
      </c>
      <c r="R48" s="133">
        <v>0</v>
      </c>
      <c r="S48" s="133">
        <v>0</v>
      </c>
      <c r="T48" s="133">
        <v>3</v>
      </c>
      <c r="U48" s="133">
        <v>12.6</v>
      </c>
      <c r="V48" s="133">
        <v>0.9</v>
      </c>
      <c r="W48" s="133">
        <v>-9.4</v>
      </c>
      <c r="X48" s="133">
        <v>12.3</v>
      </c>
      <c r="Y48" s="133">
        <v>-2.4000000000000004</v>
      </c>
      <c r="Z48" s="133">
        <v>-0.5</v>
      </c>
      <c r="AA48" s="133">
        <v>0</v>
      </c>
      <c r="AB48" s="133">
        <v>0</v>
      </c>
      <c r="AC48" s="133">
        <v>0.9</v>
      </c>
      <c r="AD48" s="133">
        <v>0.29999999999999993</v>
      </c>
      <c r="AE48" s="133">
        <v>0</v>
      </c>
      <c r="AF48" s="133">
        <v>0</v>
      </c>
      <c r="AG48" s="133">
        <v>0</v>
      </c>
      <c r="AH48" s="133">
        <v>0</v>
      </c>
      <c r="AI48" s="133">
        <v>0</v>
      </c>
      <c r="AJ48" s="133">
        <v>0</v>
      </c>
      <c r="AK48" s="133">
        <v>-11.1</v>
      </c>
      <c r="AL48" s="133">
        <v>0</v>
      </c>
      <c r="AM48" s="133">
        <v>-12.1</v>
      </c>
      <c r="AN48" s="133">
        <v>-14.599999999999998</v>
      </c>
      <c r="AO48" s="133">
        <v>0</v>
      </c>
      <c r="AP48" s="133">
        <v>-0.4</v>
      </c>
      <c r="AQ48" s="133">
        <v>0</v>
      </c>
      <c r="AR48" s="133">
        <v>0</v>
      </c>
      <c r="AS48" s="133">
        <v>-3.5999999999999996</v>
      </c>
      <c r="AT48" s="133">
        <v>2.2999999999999998</v>
      </c>
      <c r="AU48" s="133"/>
      <c r="AV48" s="133">
        <v>0</v>
      </c>
      <c r="AW48" s="133">
        <v>-8.5</v>
      </c>
      <c r="AX48" s="133"/>
      <c r="AY48" s="133">
        <v>0</v>
      </c>
      <c r="AZ48" s="133">
        <v>0</v>
      </c>
      <c r="BA48" s="133">
        <v>0</v>
      </c>
      <c r="BB48" s="133">
        <v>0</v>
      </c>
      <c r="BC48" s="133">
        <v>0</v>
      </c>
      <c r="BD48" s="133">
        <v>0</v>
      </c>
      <c r="BE48" s="133">
        <v>-13.1</v>
      </c>
      <c r="BF48" s="133">
        <v>-14.4</v>
      </c>
      <c r="BG48" s="133">
        <v>5.3</v>
      </c>
      <c r="BH48" s="133">
        <v>74</v>
      </c>
      <c r="BI48" s="133">
        <v>16.8</v>
      </c>
      <c r="BJ48" s="133">
        <v>3.5</v>
      </c>
      <c r="BK48" s="133">
        <v>0</v>
      </c>
      <c r="BL48" s="133">
        <v>0</v>
      </c>
      <c r="BM48" s="133">
        <v>0</v>
      </c>
      <c r="BN48" s="133">
        <v>0</v>
      </c>
      <c r="BO48" s="133">
        <v>0</v>
      </c>
      <c r="BP48" s="133">
        <v>-3.6</v>
      </c>
      <c r="BQ48" s="133">
        <v>3.3000000000000003</v>
      </c>
      <c r="BR48" s="133">
        <v>10.799999999999999</v>
      </c>
      <c r="BS48" s="133">
        <v>0</v>
      </c>
      <c r="BT48" s="133">
        <v>0</v>
      </c>
      <c r="BU48" s="133">
        <v>0</v>
      </c>
      <c r="BV48" s="133">
        <v>0</v>
      </c>
      <c r="BW48" s="133">
        <v>0.19999999999999996</v>
      </c>
      <c r="BX48" s="133"/>
      <c r="BY48" s="133">
        <v>-16.7</v>
      </c>
      <c r="BZ48" s="133">
        <v>-37.9</v>
      </c>
      <c r="CA48" s="133">
        <v>-12.2</v>
      </c>
      <c r="CB48" s="133">
        <v>49</v>
      </c>
      <c r="CC48" s="133">
        <v>-14.7</v>
      </c>
      <c r="CD48" s="133">
        <v>-10.9</v>
      </c>
      <c r="CE48" s="133">
        <v>1.9000000000000001</v>
      </c>
      <c r="CF48" s="133">
        <v>0</v>
      </c>
      <c r="CG48" s="133">
        <v>31.9</v>
      </c>
      <c r="CH48" s="133">
        <v>-11.7</v>
      </c>
      <c r="CI48" s="133">
        <v>-44.6</v>
      </c>
      <c r="CJ48" s="133">
        <v>-2.2999999999999998</v>
      </c>
      <c r="CK48" s="133">
        <v>-3.1</v>
      </c>
      <c r="CL48" s="133">
        <v>0</v>
      </c>
      <c r="CM48" s="133">
        <v>0</v>
      </c>
      <c r="CN48" s="133">
        <v>0</v>
      </c>
      <c r="CO48" s="133">
        <v>0</v>
      </c>
      <c r="CP48" s="133">
        <v>0</v>
      </c>
      <c r="CQ48" s="133">
        <v>0</v>
      </c>
      <c r="CR48" s="133">
        <v>0</v>
      </c>
      <c r="CS48" s="133">
        <v>-6.5</v>
      </c>
      <c r="CT48" s="133">
        <v>-2.8</v>
      </c>
      <c r="CU48" s="133">
        <v>-0.5</v>
      </c>
      <c r="CV48" s="133">
        <v>-0.5</v>
      </c>
      <c r="CW48" s="133">
        <v>-1.4</v>
      </c>
      <c r="CX48" s="133">
        <v>-15.1</v>
      </c>
      <c r="CY48" s="133">
        <v>0</v>
      </c>
      <c r="CZ48" s="133">
        <v>0</v>
      </c>
      <c r="DA48" s="133">
        <v>1.3</v>
      </c>
      <c r="DB48" s="133">
        <v>0</v>
      </c>
      <c r="DC48" s="133">
        <v>1.2</v>
      </c>
      <c r="DD48" s="133">
        <v>0</v>
      </c>
      <c r="DE48" s="133">
        <v>1.2</v>
      </c>
      <c r="DF48" s="133">
        <v>0.6</v>
      </c>
      <c r="DG48" s="133">
        <v>0.4</v>
      </c>
      <c r="DH48" s="133">
        <v>0.5</v>
      </c>
      <c r="DI48" s="133">
        <v>0.2</v>
      </c>
      <c r="DJ48" s="133">
        <v>-2.8999999999999995</v>
      </c>
      <c r="DK48" s="133">
        <v>-0.7</v>
      </c>
      <c r="DL48" s="133">
        <v>-0.49999999999999994</v>
      </c>
      <c r="DM48" s="133">
        <v>0.4</v>
      </c>
      <c r="DN48" s="133">
        <v>0.4</v>
      </c>
      <c r="DO48" s="133">
        <v>0</v>
      </c>
      <c r="DP48" s="133">
        <v>0.1</v>
      </c>
      <c r="DQ48" s="133">
        <v>-0.30000000000000004</v>
      </c>
      <c r="DR48" s="133">
        <v>0.1</v>
      </c>
      <c r="DS48" s="133">
        <v>1.2</v>
      </c>
      <c r="DT48" s="133">
        <v>0.1</v>
      </c>
      <c r="DU48" s="133">
        <v>0.1</v>
      </c>
      <c r="DV48" s="133">
        <v>0.1</v>
      </c>
      <c r="DW48" s="133">
        <v>0.6</v>
      </c>
      <c r="DX48" s="133">
        <v>0.8</v>
      </c>
      <c r="DY48" s="133">
        <v>2.2000000000000002</v>
      </c>
      <c r="DZ48" s="133">
        <v>2.7</v>
      </c>
      <c r="EA48" s="133">
        <v>0</v>
      </c>
      <c r="EB48" s="133">
        <v>2</v>
      </c>
      <c r="EC48" s="133">
        <v>-0.5</v>
      </c>
      <c r="ED48" s="133">
        <v>0.4</v>
      </c>
      <c r="EE48" s="133">
        <v>3.21</v>
      </c>
      <c r="EF48" s="133">
        <v>3.1</v>
      </c>
      <c r="EG48" s="133">
        <v>0.1</v>
      </c>
      <c r="EH48" s="133">
        <v>2.6</v>
      </c>
      <c r="EI48" s="133">
        <v>-9.9999999999999978E-2</v>
      </c>
      <c r="EJ48" s="133">
        <v>0.7</v>
      </c>
      <c r="EK48" s="133">
        <v>0.1</v>
      </c>
      <c r="EL48" s="133">
        <v>0.1</v>
      </c>
      <c r="EM48" s="133">
        <v>0</v>
      </c>
      <c r="EN48" s="133">
        <v>0</v>
      </c>
      <c r="EO48" s="133">
        <v>0</v>
      </c>
      <c r="EP48" s="133">
        <v>0</v>
      </c>
      <c r="EQ48" s="133">
        <v>0</v>
      </c>
      <c r="ER48" s="133">
        <v>0</v>
      </c>
      <c r="ES48" s="133">
        <v>5.5</v>
      </c>
      <c r="ET48" s="133">
        <v>-1.5</v>
      </c>
      <c r="EU48" s="133">
        <v>0.3</v>
      </c>
      <c r="EV48" s="133">
        <v>0</v>
      </c>
      <c r="EW48" s="133">
        <v>0.8</v>
      </c>
      <c r="EX48" s="133">
        <v>3.7</v>
      </c>
      <c r="EY48" s="133">
        <v>259.20999999999992</v>
      </c>
      <c r="FA48" s="133">
        <v>-0.7</v>
      </c>
      <c r="FB48" s="133">
        <v>0.1</v>
      </c>
      <c r="FC48" s="133">
        <v>2.0269682800000002</v>
      </c>
      <c r="FD48" s="133">
        <v>-0.79899999999999993</v>
      </c>
      <c r="FE48" s="133">
        <v>0.37245776399999997</v>
      </c>
      <c r="FF48" s="133">
        <v>0.178376068</v>
      </c>
      <c r="FG48" s="133">
        <v>2.548</v>
      </c>
      <c r="FH48" s="133">
        <v>1</v>
      </c>
      <c r="FI48" s="133">
        <v>0</v>
      </c>
      <c r="FJ48" s="133">
        <v>7.82</v>
      </c>
      <c r="FK48" s="469">
        <v>12.546802112</v>
      </c>
      <c r="FL48" s="446"/>
      <c r="FM48" s="446"/>
      <c r="FN48" s="470"/>
      <c r="FO48" s="470"/>
      <c r="FP48" s="470"/>
      <c r="FQ48" s="470"/>
      <c r="FR48" s="471"/>
      <c r="FS48" s="471"/>
      <c r="FT48" s="472"/>
      <c r="FU48" s="471"/>
      <c r="FV48" s="472"/>
      <c r="FW48" s="472"/>
      <c r="FX48" s="472"/>
      <c r="FY48" s="471"/>
      <c r="FZ48" s="472"/>
      <c r="GA48" s="471"/>
      <c r="GB48" s="472"/>
      <c r="GC48" s="472"/>
      <c r="GD48" s="472"/>
      <c r="GE48" s="449"/>
      <c r="GF48" s="449"/>
      <c r="GG48" s="449"/>
      <c r="GH48" s="449"/>
      <c r="GI48" s="449"/>
      <c r="GJ48" s="449"/>
      <c r="GW48" s="467"/>
    </row>
    <row r="49" spans="1:205" s="441" customFormat="1" ht="14.25" customHeight="1" x14ac:dyDescent="0.2">
      <c r="A49" s="468">
        <v>0.89583333333333337</v>
      </c>
      <c r="B49" s="133">
        <v>-1.5999999999999996</v>
      </c>
      <c r="C49" s="133">
        <v>24.200000000000003</v>
      </c>
      <c r="D49" s="133"/>
      <c r="E49" s="133">
        <v>95.5</v>
      </c>
      <c r="F49" s="133">
        <v>60.9</v>
      </c>
      <c r="G49" s="133">
        <v>6.6999999999999993</v>
      </c>
      <c r="H49" s="133">
        <v>6.3000000000000007</v>
      </c>
      <c r="I49" s="133">
        <v>-0.1</v>
      </c>
      <c r="J49" s="133">
        <v>-0.1</v>
      </c>
      <c r="K49" s="133">
        <v>0</v>
      </c>
      <c r="L49" s="133">
        <v>0</v>
      </c>
      <c r="M49" s="133">
        <v>0</v>
      </c>
      <c r="N49" s="133">
        <v>0</v>
      </c>
      <c r="O49" s="133">
        <v>18.5</v>
      </c>
      <c r="P49" s="133">
        <v>17</v>
      </c>
      <c r="Q49" s="133">
        <v>-22.2</v>
      </c>
      <c r="R49" s="133">
        <v>0</v>
      </c>
      <c r="S49" s="133">
        <v>0</v>
      </c>
      <c r="T49" s="133">
        <v>4.0999999999999996</v>
      </c>
      <c r="U49" s="133">
        <v>14.9</v>
      </c>
      <c r="V49" s="133">
        <v>0.7</v>
      </c>
      <c r="W49" s="133">
        <v>-6.7</v>
      </c>
      <c r="X49" s="133">
        <v>13.899999999999999</v>
      </c>
      <c r="Y49" s="133">
        <v>-0.90000000000000013</v>
      </c>
      <c r="Z49" s="133">
        <v>-0.2</v>
      </c>
      <c r="AA49" s="133">
        <v>0</v>
      </c>
      <c r="AB49" s="133">
        <v>3.2</v>
      </c>
      <c r="AC49" s="133">
        <v>0.9</v>
      </c>
      <c r="AD49" s="133">
        <v>0.29999999999999993</v>
      </c>
      <c r="AE49" s="133">
        <v>0</v>
      </c>
      <c r="AF49" s="133">
        <v>0</v>
      </c>
      <c r="AG49" s="133">
        <v>0</v>
      </c>
      <c r="AH49" s="133">
        <v>0</v>
      </c>
      <c r="AI49" s="133">
        <v>0</v>
      </c>
      <c r="AJ49" s="133">
        <v>0</v>
      </c>
      <c r="AK49" s="133">
        <v>0.3</v>
      </c>
      <c r="AL49" s="133">
        <v>0</v>
      </c>
      <c r="AM49" s="133">
        <v>-7.9</v>
      </c>
      <c r="AN49" s="133">
        <v>-6.3000000000000007</v>
      </c>
      <c r="AO49" s="133">
        <v>0</v>
      </c>
      <c r="AP49" s="133">
        <v>-0.8</v>
      </c>
      <c r="AQ49" s="133">
        <v>0</v>
      </c>
      <c r="AR49" s="133">
        <v>0</v>
      </c>
      <c r="AS49" s="133">
        <v>0</v>
      </c>
      <c r="AT49" s="133">
        <v>2.6</v>
      </c>
      <c r="AU49" s="133"/>
      <c r="AV49" s="133">
        <v>0</v>
      </c>
      <c r="AW49" s="133">
        <v>-5</v>
      </c>
      <c r="AX49" s="133"/>
      <c r="AY49" s="133">
        <v>0</v>
      </c>
      <c r="AZ49" s="133">
        <v>0</v>
      </c>
      <c r="BA49" s="133">
        <v>0</v>
      </c>
      <c r="BB49" s="133">
        <v>0</v>
      </c>
      <c r="BC49" s="133">
        <v>0</v>
      </c>
      <c r="BD49" s="133">
        <v>0</v>
      </c>
      <c r="BE49" s="133">
        <v>-11.8</v>
      </c>
      <c r="BF49" s="133">
        <v>-13.2</v>
      </c>
      <c r="BG49" s="133">
        <v>7.4</v>
      </c>
      <c r="BH49" s="133">
        <v>76.2</v>
      </c>
      <c r="BI49" s="133">
        <v>17.899999999999999</v>
      </c>
      <c r="BJ49" s="133">
        <v>3.9</v>
      </c>
      <c r="BK49" s="133">
        <v>0</v>
      </c>
      <c r="BL49" s="133">
        <v>0</v>
      </c>
      <c r="BM49" s="133">
        <v>0</v>
      </c>
      <c r="BN49" s="133">
        <v>0</v>
      </c>
      <c r="BO49" s="133">
        <v>0</v>
      </c>
      <c r="BP49" s="133">
        <v>-3.6</v>
      </c>
      <c r="BQ49" s="133">
        <v>3.9000000000000004</v>
      </c>
      <c r="BR49" s="133">
        <v>14.099999999999998</v>
      </c>
      <c r="BS49" s="133">
        <v>0</v>
      </c>
      <c r="BT49" s="133">
        <v>0</v>
      </c>
      <c r="BU49" s="133">
        <v>0</v>
      </c>
      <c r="BV49" s="133">
        <v>0</v>
      </c>
      <c r="BW49" s="133">
        <v>0.30000000000000004</v>
      </c>
      <c r="BX49" s="133"/>
      <c r="BY49" s="133">
        <v>-13.7</v>
      </c>
      <c r="BZ49" s="133">
        <v>-35.700000000000003</v>
      </c>
      <c r="CA49" s="133">
        <v>-10.9</v>
      </c>
      <c r="CB49" s="133">
        <v>50.4</v>
      </c>
      <c r="CC49" s="133">
        <v>-13.1</v>
      </c>
      <c r="CD49" s="133">
        <v>-9.9</v>
      </c>
      <c r="CE49" s="133">
        <v>20.2</v>
      </c>
      <c r="CF49" s="133">
        <v>0</v>
      </c>
      <c r="CG49" s="133">
        <v>34.200000000000003</v>
      </c>
      <c r="CH49" s="133">
        <v>-9.5</v>
      </c>
      <c r="CI49" s="133">
        <v>-42.5</v>
      </c>
      <c r="CJ49" s="133">
        <v>-1.5</v>
      </c>
      <c r="CK49" s="133">
        <v>-0.6</v>
      </c>
      <c r="CL49" s="133">
        <v>0</v>
      </c>
      <c r="CM49" s="133">
        <v>0</v>
      </c>
      <c r="CN49" s="133">
        <v>0</v>
      </c>
      <c r="CO49" s="133">
        <v>0</v>
      </c>
      <c r="CP49" s="133">
        <v>0</v>
      </c>
      <c r="CQ49" s="133">
        <v>0</v>
      </c>
      <c r="CR49" s="133">
        <v>0</v>
      </c>
      <c r="CS49" s="133">
        <v>-7.2</v>
      </c>
      <c r="CT49" s="133">
        <v>-1.1000000000000001</v>
      </c>
      <c r="CU49" s="133">
        <v>-0.7</v>
      </c>
      <c r="CV49" s="133">
        <v>-0.3</v>
      </c>
      <c r="CW49" s="133">
        <v>-1.5</v>
      </c>
      <c r="CX49" s="133">
        <v>-13.8</v>
      </c>
      <c r="CY49" s="133">
        <v>0</v>
      </c>
      <c r="CZ49" s="133">
        <v>0</v>
      </c>
      <c r="DA49" s="133">
        <v>1.3</v>
      </c>
      <c r="DB49" s="133">
        <v>0</v>
      </c>
      <c r="DC49" s="133">
        <v>0</v>
      </c>
      <c r="DD49" s="133">
        <v>0.2</v>
      </c>
      <c r="DE49" s="133">
        <v>1.2</v>
      </c>
      <c r="DF49" s="133">
        <v>0.6</v>
      </c>
      <c r="DG49" s="133">
        <v>0.4</v>
      </c>
      <c r="DH49" s="133">
        <v>0.5</v>
      </c>
      <c r="DI49" s="133">
        <v>0.2</v>
      </c>
      <c r="DJ49" s="133">
        <v>-3.0999999999999996</v>
      </c>
      <c r="DK49" s="133">
        <v>-0.9</v>
      </c>
      <c r="DL49" s="133">
        <v>-0.39999999999999997</v>
      </c>
      <c r="DM49" s="133">
        <v>0.4</v>
      </c>
      <c r="DN49" s="133">
        <v>0.30000000000000004</v>
      </c>
      <c r="DO49" s="133">
        <v>0.1</v>
      </c>
      <c r="DP49" s="133">
        <v>0.1</v>
      </c>
      <c r="DQ49" s="133">
        <v>-0.2</v>
      </c>
      <c r="DR49" s="133">
        <v>0.1</v>
      </c>
      <c r="DS49" s="133">
        <v>1.1000000000000001</v>
      </c>
      <c r="DT49" s="133">
        <v>0.1</v>
      </c>
      <c r="DU49" s="133">
        <v>0.1</v>
      </c>
      <c r="DV49" s="133">
        <v>0.1</v>
      </c>
      <c r="DW49" s="133">
        <v>0.6</v>
      </c>
      <c r="DX49" s="133">
        <v>0.8</v>
      </c>
      <c r="DY49" s="133">
        <v>3.6</v>
      </c>
      <c r="DZ49" s="133">
        <v>2.7</v>
      </c>
      <c r="EA49" s="133">
        <v>0</v>
      </c>
      <c r="EB49" s="133">
        <v>1.9</v>
      </c>
      <c r="EC49" s="133">
        <v>-0.4</v>
      </c>
      <c r="ED49" s="133">
        <v>0.30000000000000004</v>
      </c>
      <c r="EE49" s="133">
        <v>3.16</v>
      </c>
      <c r="EF49" s="133">
        <v>3</v>
      </c>
      <c r="EG49" s="133">
        <v>0.1</v>
      </c>
      <c r="EH49" s="133">
        <v>2.6</v>
      </c>
      <c r="EI49" s="133">
        <v>-0.3</v>
      </c>
      <c r="EJ49" s="133">
        <v>0.7</v>
      </c>
      <c r="EK49" s="133">
        <v>0.1</v>
      </c>
      <c r="EL49" s="133">
        <v>0.1</v>
      </c>
      <c r="EM49" s="133">
        <v>0</v>
      </c>
      <c r="EN49" s="133">
        <v>0</v>
      </c>
      <c r="EO49" s="133">
        <v>0</v>
      </c>
      <c r="EP49" s="133">
        <v>0</v>
      </c>
      <c r="EQ49" s="133">
        <v>0</v>
      </c>
      <c r="ER49" s="133">
        <v>0</v>
      </c>
      <c r="ES49" s="133">
        <v>5.6</v>
      </c>
      <c r="ET49" s="133">
        <v>-0.9</v>
      </c>
      <c r="EU49" s="133">
        <v>0.2</v>
      </c>
      <c r="EV49" s="133">
        <v>0</v>
      </c>
      <c r="EW49" s="133">
        <v>0.8</v>
      </c>
      <c r="EX49" s="133">
        <v>3.7</v>
      </c>
      <c r="EY49" s="133">
        <v>286.66000000000025</v>
      </c>
      <c r="FA49" s="133">
        <v>0.4</v>
      </c>
      <c r="FB49" s="133">
        <v>0.2</v>
      </c>
      <c r="FC49" s="133">
        <v>2.2212687600000001</v>
      </c>
      <c r="FD49" s="133">
        <v>-0.76900000000000002</v>
      </c>
      <c r="FE49" s="133">
        <v>0.37136586000000005</v>
      </c>
      <c r="FF49" s="133">
        <v>0.25501299799999999</v>
      </c>
      <c r="FG49" s="133">
        <v>2.23</v>
      </c>
      <c r="FH49" s="133">
        <v>1</v>
      </c>
      <c r="FI49" s="133">
        <v>0</v>
      </c>
      <c r="FJ49" s="133">
        <v>7.87</v>
      </c>
      <c r="FK49" s="469">
        <v>13.778647618000001</v>
      </c>
      <c r="FL49" s="446"/>
      <c r="FM49" s="446"/>
      <c r="FN49" s="470"/>
      <c r="FO49" s="470"/>
      <c r="FP49" s="470"/>
      <c r="FQ49" s="470"/>
      <c r="FR49" s="471"/>
      <c r="FS49" s="471"/>
      <c r="FT49" s="472"/>
      <c r="FU49" s="471"/>
      <c r="FV49" s="472"/>
      <c r="FW49" s="472"/>
      <c r="FX49" s="472"/>
      <c r="FY49" s="471"/>
      <c r="FZ49" s="472"/>
      <c r="GA49" s="471"/>
      <c r="GB49" s="472"/>
      <c r="GC49" s="472"/>
      <c r="GD49" s="472"/>
      <c r="GE49" s="449"/>
      <c r="GF49" s="449"/>
      <c r="GG49" s="449"/>
      <c r="GH49" s="449"/>
      <c r="GI49" s="449"/>
      <c r="GJ49" s="449"/>
      <c r="GW49" s="467"/>
    </row>
    <row r="50" spans="1:205" s="441" customFormat="1" ht="14.25" customHeight="1" x14ac:dyDescent="0.2">
      <c r="A50" s="468">
        <v>0.91666666666666663</v>
      </c>
      <c r="B50" s="133">
        <v>15.7</v>
      </c>
      <c r="C50" s="133">
        <v>16.100000000000001</v>
      </c>
      <c r="D50" s="133"/>
      <c r="E50" s="133">
        <v>68.400000000000006</v>
      </c>
      <c r="F50" s="133">
        <v>60.3</v>
      </c>
      <c r="G50" s="133">
        <v>6.5</v>
      </c>
      <c r="H50" s="133">
        <v>6.2</v>
      </c>
      <c r="I50" s="133">
        <v>0</v>
      </c>
      <c r="J50" s="133">
        <v>-0.1</v>
      </c>
      <c r="K50" s="133">
        <v>0</v>
      </c>
      <c r="L50" s="133">
        <v>0</v>
      </c>
      <c r="M50" s="133">
        <v>0</v>
      </c>
      <c r="N50" s="133">
        <v>0</v>
      </c>
      <c r="O50" s="133">
        <v>17.100000000000001</v>
      </c>
      <c r="P50" s="133">
        <v>15.4</v>
      </c>
      <c r="Q50" s="133">
        <v>-24.9</v>
      </c>
      <c r="R50" s="133">
        <v>0</v>
      </c>
      <c r="S50" s="133">
        <v>0</v>
      </c>
      <c r="T50" s="133">
        <v>4.3</v>
      </c>
      <c r="U50" s="133">
        <v>16</v>
      </c>
      <c r="V50" s="133">
        <v>0.4</v>
      </c>
      <c r="W50" s="133">
        <v>-4</v>
      </c>
      <c r="X50" s="133">
        <v>11.6</v>
      </c>
      <c r="Y50" s="133">
        <v>0.10000000000000009</v>
      </c>
      <c r="Z50" s="133">
        <v>-0.2</v>
      </c>
      <c r="AA50" s="133">
        <v>0</v>
      </c>
      <c r="AB50" s="133">
        <v>2.6</v>
      </c>
      <c r="AC50" s="133">
        <v>0.9</v>
      </c>
      <c r="AD50" s="133">
        <v>0.39999999999999991</v>
      </c>
      <c r="AE50" s="133">
        <v>0</v>
      </c>
      <c r="AF50" s="133">
        <v>0</v>
      </c>
      <c r="AG50" s="133">
        <v>0</v>
      </c>
      <c r="AH50" s="133">
        <v>0</v>
      </c>
      <c r="AI50" s="133">
        <v>0</v>
      </c>
      <c r="AJ50" s="133">
        <v>0</v>
      </c>
      <c r="AK50" s="133">
        <v>-2</v>
      </c>
      <c r="AL50" s="133">
        <v>0</v>
      </c>
      <c r="AM50" s="133">
        <v>-3.5999999999999996</v>
      </c>
      <c r="AN50" s="133">
        <v>-6.7</v>
      </c>
      <c r="AO50" s="133">
        <v>-0.1</v>
      </c>
      <c r="AP50" s="133">
        <v>-1</v>
      </c>
      <c r="AQ50" s="133">
        <v>0</v>
      </c>
      <c r="AR50" s="133">
        <v>0</v>
      </c>
      <c r="AS50" s="133">
        <v>6.5</v>
      </c>
      <c r="AT50" s="133">
        <v>2.7</v>
      </c>
      <c r="AU50" s="133"/>
      <c r="AV50" s="133">
        <v>0</v>
      </c>
      <c r="AW50" s="133">
        <v>-0.10000000000000009</v>
      </c>
      <c r="AX50" s="133"/>
      <c r="AY50" s="133">
        <v>0</v>
      </c>
      <c r="AZ50" s="133">
        <v>0</v>
      </c>
      <c r="BA50" s="133">
        <v>0</v>
      </c>
      <c r="BB50" s="133">
        <v>0</v>
      </c>
      <c r="BC50" s="133">
        <v>0</v>
      </c>
      <c r="BD50" s="133">
        <v>0</v>
      </c>
      <c r="BE50" s="133">
        <v>-11.3</v>
      </c>
      <c r="BF50" s="133">
        <v>-12.4</v>
      </c>
      <c r="BG50" s="133">
        <v>7.2</v>
      </c>
      <c r="BH50" s="133">
        <v>75.8</v>
      </c>
      <c r="BI50" s="133">
        <v>17.8</v>
      </c>
      <c r="BJ50" s="133">
        <v>3.8</v>
      </c>
      <c r="BK50" s="133">
        <v>0</v>
      </c>
      <c r="BL50" s="133">
        <v>0</v>
      </c>
      <c r="BM50" s="133">
        <v>0</v>
      </c>
      <c r="BN50" s="133">
        <v>0</v>
      </c>
      <c r="BO50" s="133">
        <v>0</v>
      </c>
      <c r="BP50" s="133">
        <v>-3.6</v>
      </c>
      <c r="BQ50" s="133">
        <v>3.7</v>
      </c>
      <c r="BR50" s="133">
        <v>15.299999999999999</v>
      </c>
      <c r="BS50" s="133">
        <v>0</v>
      </c>
      <c r="BT50" s="133">
        <v>0</v>
      </c>
      <c r="BU50" s="133">
        <v>0</v>
      </c>
      <c r="BV50" s="133">
        <v>0</v>
      </c>
      <c r="BW50" s="133">
        <v>9.9999999999999978E-2</v>
      </c>
      <c r="BX50" s="133"/>
      <c r="BY50" s="133">
        <v>-15.4</v>
      </c>
      <c r="BZ50" s="133">
        <v>-32.200000000000003</v>
      </c>
      <c r="CA50" s="133">
        <v>-7.9</v>
      </c>
      <c r="CB50" s="133">
        <v>48.6</v>
      </c>
      <c r="CC50" s="133">
        <v>-12.8</v>
      </c>
      <c r="CD50" s="133">
        <v>-10.5</v>
      </c>
      <c r="CE50" s="133">
        <v>19.600000000000001</v>
      </c>
      <c r="CF50" s="133">
        <v>0</v>
      </c>
      <c r="CG50" s="133">
        <v>34.1</v>
      </c>
      <c r="CH50" s="133">
        <v>-9.6</v>
      </c>
      <c r="CI50" s="133">
        <v>-42.6</v>
      </c>
      <c r="CJ50" s="133">
        <v>-0.7</v>
      </c>
      <c r="CK50" s="133">
        <v>-0.9</v>
      </c>
      <c r="CL50" s="133">
        <v>0</v>
      </c>
      <c r="CM50" s="133">
        <v>0</v>
      </c>
      <c r="CN50" s="133">
        <v>0</v>
      </c>
      <c r="CO50" s="133">
        <v>0</v>
      </c>
      <c r="CP50" s="133">
        <v>0</v>
      </c>
      <c r="CQ50" s="133">
        <v>0</v>
      </c>
      <c r="CR50" s="133">
        <v>0</v>
      </c>
      <c r="CS50" s="133">
        <v>-8.5</v>
      </c>
      <c r="CT50" s="133">
        <v>-1.2</v>
      </c>
      <c r="CU50" s="133">
        <v>-0.7</v>
      </c>
      <c r="CV50" s="133">
        <v>-0.1</v>
      </c>
      <c r="CW50" s="133">
        <v>-1.2</v>
      </c>
      <c r="CX50" s="133">
        <v>-13.2</v>
      </c>
      <c r="CY50" s="133">
        <v>0</v>
      </c>
      <c r="CZ50" s="133">
        <v>0</v>
      </c>
      <c r="DA50" s="133">
        <v>1.3</v>
      </c>
      <c r="DB50" s="133">
        <v>0</v>
      </c>
      <c r="DC50" s="133">
        <v>0</v>
      </c>
      <c r="DD50" s="133">
        <v>1.6</v>
      </c>
      <c r="DE50" s="133">
        <v>1.2</v>
      </c>
      <c r="DF50" s="133">
        <v>0.6</v>
      </c>
      <c r="DG50" s="133">
        <v>0.4</v>
      </c>
      <c r="DH50" s="133">
        <v>0.5</v>
      </c>
      <c r="DI50" s="133">
        <v>0.2</v>
      </c>
      <c r="DJ50" s="133">
        <v>-3.1</v>
      </c>
      <c r="DK50" s="133">
        <v>-0.9</v>
      </c>
      <c r="DL50" s="133">
        <v>-0.39999999999999997</v>
      </c>
      <c r="DM50" s="133">
        <v>0.4</v>
      </c>
      <c r="DN50" s="133">
        <v>0.4</v>
      </c>
      <c r="DO50" s="133">
        <v>0.1</v>
      </c>
      <c r="DP50" s="133">
        <v>0.1</v>
      </c>
      <c r="DQ50" s="133">
        <v>-0.2</v>
      </c>
      <c r="DR50" s="133">
        <v>0.1</v>
      </c>
      <c r="DS50" s="133">
        <v>1.1000000000000001</v>
      </c>
      <c r="DT50" s="133">
        <v>0.1</v>
      </c>
      <c r="DU50" s="133">
        <v>0.1</v>
      </c>
      <c r="DV50" s="133">
        <v>0.1</v>
      </c>
      <c r="DW50" s="133">
        <v>0.6</v>
      </c>
      <c r="DX50" s="133">
        <v>0.9</v>
      </c>
      <c r="DY50" s="133">
        <v>3</v>
      </c>
      <c r="DZ50" s="133">
        <v>2.7</v>
      </c>
      <c r="EA50" s="133">
        <v>0</v>
      </c>
      <c r="EB50" s="133">
        <v>1.9</v>
      </c>
      <c r="EC50" s="133">
        <v>0.7</v>
      </c>
      <c r="ED50" s="133">
        <v>0.1</v>
      </c>
      <c r="EE50" s="133">
        <v>2.94</v>
      </c>
      <c r="EF50" s="133">
        <v>3.4</v>
      </c>
      <c r="EG50" s="133">
        <v>0.1</v>
      </c>
      <c r="EH50" s="133">
        <v>2.6</v>
      </c>
      <c r="EI50" s="133">
        <v>0</v>
      </c>
      <c r="EJ50" s="133">
        <v>0.7</v>
      </c>
      <c r="EK50" s="133">
        <v>0.1</v>
      </c>
      <c r="EL50" s="133">
        <v>0.1</v>
      </c>
      <c r="EM50" s="133">
        <v>0</v>
      </c>
      <c r="EN50" s="133">
        <v>0</v>
      </c>
      <c r="EO50" s="133">
        <v>0</v>
      </c>
      <c r="EP50" s="133">
        <v>0</v>
      </c>
      <c r="EQ50" s="133">
        <v>0</v>
      </c>
      <c r="ER50" s="133">
        <v>0</v>
      </c>
      <c r="ES50" s="133">
        <v>5.8</v>
      </c>
      <c r="ET50" s="133">
        <v>-0.2</v>
      </c>
      <c r="EU50" s="133">
        <v>0.1</v>
      </c>
      <c r="EV50" s="133">
        <v>0</v>
      </c>
      <c r="EW50" s="133">
        <v>0.8</v>
      </c>
      <c r="EX50" s="133">
        <v>3.7</v>
      </c>
      <c r="EY50" s="133">
        <v>283.44000000000017</v>
      </c>
      <c r="FA50" s="133">
        <v>0</v>
      </c>
      <c r="FB50" s="133">
        <v>0.30000000000000004</v>
      </c>
      <c r="FC50" s="133">
        <v>2.1709887600000002</v>
      </c>
      <c r="FD50" s="133">
        <v>-0.85600000000000009</v>
      </c>
      <c r="FE50" s="133">
        <v>0.362520234</v>
      </c>
      <c r="FF50" s="133">
        <v>0.25381633599999998</v>
      </c>
      <c r="FG50" s="133">
        <v>2.4740000000000002</v>
      </c>
      <c r="FH50" s="133">
        <v>1</v>
      </c>
      <c r="FI50" s="133">
        <v>0</v>
      </c>
      <c r="FJ50" s="133">
        <v>7.89</v>
      </c>
      <c r="FK50" s="469">
        <v>13.59532533</v>
      </c>
      <c r="FL50" s="446"/>
      <c r="FM50" s="446"/>
      <c r="FN50" s="470"/>
      <c r="FO50" s="470"/>
      <c r="FP50" s="470"/>
      <c r="FQ50" s="470"/>
      <c r="FR50" s="471"/>
      <c r="FS50" s="471"/>
      <c r="FT50" s="472"/>
      <c r="FU50" s="471"/>
      <c r="FV50" s="472"/>
      <c r="FW50" s="472"/>
      <c r="FX50" s="472"/>
      <c r="FY50" s="471"/>
      <c r="FZ50" s="472"/>
      <c r="GA50" s="471"/>
      <c r="GB50" s="472"/>
      <c r="GC50" s="472"/>
      <c r="GD50" s="472"/>
      <c r="GE50" s="449"/>
      <c r="GF50" s="449"/>
      <c r="GG50" s="449"/>
      <c r="GH50" s="449"/>
      <c r="GI50" s="449"/>
      <c r="GJ50" s="449"/>
      <c r="GW50" s="467"/>
    </row>
    <row r="51" spans="1:205" s="441" customFormat="1" ht="14.25" customHeight="1" x14ac:dyDescent="0.2">
      <c r="A51" s="468">
        <v>0.9375</v>
      </c>
      <c r="B51" s="133">
        <v>15.3</v>
      </c>
      <c r="C51" s="133">
        <v>16.8</v>
      </c>
      <c r="D51" s="133"/>
      <c r="E51" s="133">
        <v>70.5</v>
      </c>
      <c r="F51" s="133">
        <v>59.5</v>
      </c>
      <c r="G51" s="133">
        <v>6.6999999999999993</v>
      </c>
      <c r="H51" s="133">
        <v>5.3999999999999995</v>
      </c>
      <c r="I51" s="133">
        <v>0</v>
      </c>
      <c r="J51" s="133">
        <v>-0.1</v>
      </c>
      <c r="K51" s="133">
        <v>0</v>
      </c>
      <c r="L51" s="133">
        <v>0</v>
      </c>
      <c r="M51" s="133">
        <v>0</v>
      </c>
      <c r="N51" s="133">
        <v>0</v>
      </c>
      <c r="O51" s="133">
        <v>12.3</v>
      </c>
      <c r="P51" s="133">
        <v>10.9</v>
      </c>
      <c r="Q51" s="133">
        <v>-31.1</v>
      </c>
      <c r="R51" s="133">
        <v>0</v>
      </c>
      <c r="S51" s="133">
        <v>0</v>
      </c>
      <c r="T51" s="133">
        <v>4.3</v>
      </c>
      <c r="U51" s="133">
        <v>14.2</v>
      </c>
      <c r="V51" s="133">
        <v>0.3</v>
      </c>
      <c r="W51" s="133">
        <v>-4.4000000000000004</v>
      </c>
      <c r="X51" s="133">
        <v>10.3</v>
      </c>
      <c r="Y51" s="133">
        <v>0.70000000000000007</v>
      </c>
      <c r="Z51" s="133">
        <v>-0.2</v>
      </c>
      <c r="AA51" s="133">
        <v>0</v>
      </c>
      <c r="AB51" s="133">
        <v>5.9</v>
      </c>
      <c r="AC51" s="133">
        <v>0.9</v>
      </c>
      <c r="AD51" s="133">
        <v>0.19999999999999996</v>
      </c>
      <c r="AE51" s="133">
        <v>0</v>
      </c>
      <c r="AF51" s="133">
        <v>0</v>
      </c>
      <c r="AG51" s="133">
        <v>0</v>
      </c>
      <c r="AH51" s="133">
        <v>0</v>
      </c>
      <c r="AI51" s="133">
        <v>0</v>
      </c>
      <c r="AJ51" s="133">
        <v>0</v>
      </c>
      <c r="AK51" s="133">
        <v>-8.1999999999999993</v>
      </c>
      <c r="AL51" s="133">
        <v>0</v>
      </c>
      <c r="AM51" s="133">
        <v>-13.5</v>
      </c>
      <c r="AN51" s="133">
        <v>-11.3</v>
      </c>
      <c r="AO51" s="133">
        <v>-0.1</v>
      </c>
      <c r="AP51" s="133">
        <v>-0.9</v>
      </c>
      <c r="AQ51" s="133">
        <v>0</v>
      </c>
      <c r="AR51" s="133">
        <v>0</v>
      </c>
      <c r="AS51" s="133">
        <v>2.9000000000000004</v>
      </c>
      <c r="AT51" s="133">
        <v>2.6</v>
      </c>
      <c r="AU51" s="133"/>
      <c r="AV51" s="133">
        <v>0</v>
      </c>
      <c r="AW51" s="133">
        <v>-2.7</v>
      </c>
      <c r="AX51" s="133"/>
      <c r="AY51" s="133">
        <v>0</v>
      </c>
      <c r="AZ51" s="133">
        <v>0</v>
      </c>
      <c r="BA51" s="133">
        <v>0</v>
      </c>
      <c r="BB51" s="133">
        <v>0</v>
      </c>
      <c r="BC51" s="133">
        <v>0</v>
      </c>
      <c r="BD51" s="133">
        <v>0</v>
      </c>
      <c r="BE51" s="133">
        <v>-14.6</v>
      </c>
      <c r="BF51" s="133">
        <v>-15.9</v>
      </c>
      <c r="BG51" s="133">
        <v>4.7</v>
      </c>
      <c r="BH51" s="133">
        <v>72.599999999999994</v>
      </c>
      <c r="BI51" s="133">
        <v>16.399999999999999</v>
      </c>
      <c r="BJ51" s="133">
        <v>3.3</v>
      </c>
      <c r="BK51" s="133">
        <v>0</v>
      </c>
      <c r="BL51" s="133">
        <v>0</v>
      </c>
      <c r="BM51" s="133">
        <v>0.2</v>
      </c>
      <c r="BN51" s="133">
        <v>0</v>
      </c>
      <c r="BO51" s="133">
        <v>0.2</v>
      </c>
      <c r="BP51" s="133">
        <v>-3.6</v>
      </c>
      <c r="BQ51" s="133">
        <v>3.8</v>
      </c>
      <c r="BR51" s="133">
        <v>10.899999999999999</v>
      </c>
      <c r="BS51" s="133">
        <v>0</v>
      </c>
      <c r="BT51" s="133">
        <v>0</v>
      </c>
      <c r="BU51" s="133">
        <v>0</v>
      </c>
      <c r="BV51" s="133">
        <v>0</v>
      </c>
      <c r="BW51" s="133">
        <v>-1.2</v>
      </c>
      <c r="BX51" s="133"/>
      <c r="BY51" s="133">
        <v>-11.8</v>
      </c>
      <c r="BZ51" s="133">
        <v>-23.3</v>
      </c>
      <c r="CA51" s="133">
        <v>2.4</v>
      </c>
      <c r="CB51" s="133">
        <v>46.8</v>
      </c>
      <c r="CC51" s="133">
        <v>-15.7</v>
      </c>
      <c r="CD51" s="133">
        <v>-12.1</v>
      </c>
      <c r="CE51" s="133">
        <v>22.1</v>
      </c>
      <c r="CF51" s="133">
        <v>0</v>
      </c>
      <c r="CG51" s="133">
        <v>30.9</v>
      </c>
      <c r="CH51" s="133">
        <v>-12.6</v>
      </c>
      <c r="CI51" s="133">
        <v>-45.5</v>
      </c>
      <c r="CJ51" s="133">
        <v>-5.6</v>
      </c>
      <c r="CK51" s="133">
        <v>-4.3</v>
      </c>
      <c r="CL51" s="133">
        <v>0</v>
      </c>
      <c r="CM51" s="133">
        <v>0</v>
      </c>
      <c r="CN51" s="133">
        <v>0</v>
      </c>
      <c r="CO51" s="133">
        <v>0</v>
      </c>
      <c r="CP51" s="133">
        <v>0</v>
      </c>
      <c r="CQ51" s="133">
        <v>0</v>
      </c>
      <c r="CR51" s="133">
        <v>0</v>
      </c>
      <c r="CS51" s="133">
        <v>0.70000000000000018</v>
      </c>
      <c r="CT51" s="133">
        <v>-3.1</v>
      </c>
      <c r="CU51" s="133">
        <v>-1</v>
      </c>
      <c r="CV51" s="133">
        <v>0.2</v>
      </c>
      <c r="CW51" s="133">
        <v>-1.3</v>
      </c>
      <c r="CX51" s="133">
        <v>-15.899999999999999</v>
      </c>
      <c r="CY51" s="133">
        <v>0</v>
      </c>
      <c r="CZ51" s="133">
        <v>0</v>
      </c>
      <c r="DA51" s="133">
        <v>1.3</v>
      </c>
      <c r="DB51" s="133">
        <v>0</v>
      </c>
      <c r="DC51" s="133">
        <v>2.1</v>
      </c>
      <c r="DD51" s="133">
        <v>1.3</v>
      </c>
      <c r="DE51" s="133">
        <v>1.2</v>
      </c>
      <c r="DF51" s="133">
        <v>0.6</v>
      </c>
      <c r="DG51" s="133">
        <v>0.4</v>
      </c>
      <c r="DH51" s="133">
        <v>0.5</v>
      </c>
      <c r="DI51" s="133">
        <v>0.2</v>
      </c>
      <c r="DJ51" s="133">
        <v>-3.1</v>
      </c>
      <c r="DK51" s="133">
        <v>-0.9</v>
      </c>
      <c r="DL51" s="133">
        <v>-0.39999999999999997</v>
      </c>
      <c r="DM51" s="133">
        <v>0.4</v>
      </c>
      <c r="DN51" s="133">
        <v>0.4</v>
      </c>
      <c r="DO51" s="133">
        <v>-0.1</v>
      </c>
      <c r="DP51" s="133">
        <v>0</v>
      </c>
      <c r="DQ51" s="133">
        <v>-0.2</v>
      </c>
      <c r="DR51" s="133">
        <v>0.1</v>
      </c>
      <c r="DS51" s="133">
        <v>1.1000000000000001</v>
      </c>
      <c r="DT51" s="133">
        <v>0.1</v>
      </c>
      <c r="DU51" s="133">
        <v>0.1</v>
      </c>
      <c r="DV51" s="133">
        <v>0.1</v>
      </c>
      <c r="DW51" s="133">
        <v>0.6</v>
      </c>
      <c r="DX51" s="133">
        <v>0.9</v>
      </c>
      <c r="DY51" s="133">
        <v>2.2000000000000002</v>
      </c>
      <c r="DZ51" s="133">
        <v>2.7</v>
      </c>
      <c r="EA51" s="133">
        <v>0</v>
      </c>
      <c r="EB51" s="133">
        <v>1.9</v>
      </c>
      <c r="EC51" s="133">
        <v>1.7000000000000002</v>
      </c>
      <c r="ED51" s="133">
        <v>0.1</v>
      </c>
      <c r="EE51" s="133">
        <v>3.04</v>
      </c>
      <c r="EF51" s="133">
        <v>3.4</v>
      </c>
      <c r="EG51" s="133">
        <v>0.30000000000000004</v>
      </c>
      <c r="EH51" s="133">
        <v>2.6</v>
      </c>
      <c r="EI51" s="133">
        <v>-9.9999999999999978E-2</v>
      </c>
      <c r="EJ51" s="133">
        <v>0.7</v>
      </c>
      <c r="EK51" s="133">
        <v>0.1</v>
      </c>
      <c r="EL51" s="133">
        <v>0.1</v>
      </c>
      <c r="EM51" s="133">
        <v>0</v>
      </c>
      <c r="EN51" s="133">
        <v>0</v>
      </c>
      <c r="EO51" s="133">
        <v>0</v>
      </c>
      <c r="EP51" s="133">
        <v>0</v>
      </c>
      <c r="EQ51" s="133">
        <v>0</v>
      </c>
      <c r="ER51" s="133">
        <v>0</v>
      </c>
      <c r="ES51" s="133">
        <v>5.9</v>
      </c>
      <c r="ET51" s="133">
        <v>-0.8</v>
      </c>
      <c r="EU51" s="133">
        <v>0</v>
      </c>
      <c r="EV51" s="133">
        <v>0</v>
      </c>
      <c r="EW51" s="133">
        <v>0.8</v>
      </c>
      <c r="EX51" s="133">
        <v>3.7</v>
      </c>
      <c r="EY51" s="133">
        <v>229.93999999999988</v>
      </c>
      <c r="FA51" s="133">
        <v>-0.5</v>
      </c>
      <c r="FB51" s="133">
        <v>-0.1</v>
      </c>
      <c r="FC51" s="133">
        <v>2.53207176</v>
      </c>
      <c r="FD51" s="133">
        <v>-0.47699999999999998</v>
      </c>
      <c r="FE51" s="133">
        <v>0.35531497200000006</v>
      </c>
      <c r="FF51" s="133">
        <v>0.28999685000000003</v>
      </c>
      <c r="FG51" s="133">
        <v>2.41</v>
      </c>
      <c r="FH51" s="133">
        <v>1</v>
      </c>
      <c r="FI51" s="133">
        <v>0</v>
      </c>
      <c r="FJ51" s="133">
        <v>7.83</v>
      </c>
      <c r="FK51" s="469">
        <v>13.340383582000001</v>
      </c>
      <c r="FL51" s="446"/>
      <c r="FM51" s="446"/>
      <c r="FN51" s="470"/>
      <c r="FO51" s="470"/>
      <c r="FP51" s="470"/>
      <c r="FQ51" s="470"/>
      <c r="FR51" s="471"/>
      <c r="FS51" s="471"/>
      <c r="FT51" s="472"/>
      <c r="FU51" s="471"/>
      <c r="FV51" s="472"/>
      <c r="FW51" s="472"/>
      <c r="FX51" s="472"/>
      <c r="FY51" s="471"/>
      <c r="FZ51" s="472"/>
      <c r="GA51" s="471"/>
      <c r="GB51" s="472"/>
      <c r="GC51" s="472"/>
      <c r="GD51" s="472"/>
      <c r="GE51" s="449"/>
      <c r="GF51" s="449"/>
      <c r="GG51" s="449"/>
      <c r="GH51" s="449"/>
      <c r="GI51" s="449"/>
      <c r="GJ51" s="449"/>
      <c r="GW51" s="467"/>
    </row>
    <row r="52" spans="1:205" s="441" customFormat="1" ht="14.25" customHeight="1" x14ac:dyDescent="0.2">
      <c r="A52" s="468">
        <v>0.95833333333333337</v>
      </c>
      <c r="B52" s="133">
        <v>-3.5</v>
      </c>
      <c r="C52" s="133">
        <v>12.6</v>
      </c>
      <c r="D52" s="133"/>
      <c r="E52" s="133">
        <v>69.399999999999991</v>
      </c>
      <c r="F52" s="133">
        <v>59.900000000000006</v>
      </c>
      <c r="G52" s="133">
        <v>6.6</v>
      </c>
      <c r="H52" s="133">
        <v>5.6</v>
      </c>
      <c r="I52" s="133">
        <v>0</v>
      </c>
      <c r="J52" s="133">
        <v>-0.1</v>
      </c>
      <c r="K52" s="133">
        <v>0</v>
      </c>
      <c r="L52" s="133">
        <v>0</v>
      </c>
      <c r="M52" s="133">
        <v>0</v>
      </c>
      <c r="N52" s="133">
        <v>0</v>
      </c>
      <c r="O52" s="133">
        <v>7.2</v>
      </c>
      <c r="P52" s="133">
        <v>5.6</v>
      </c>
      <c r="Q52" s="133">
        <v>-38.9</v>
      </c>
      <c r="R52" s="133">
        <v>0</v>
      </c>
      <c r="S52" s="133">
        <v>0</v>
      </c>
      <c r="T52" s="133">
        <v>4.4000000000000004</v>
      </c>
      <c r="U52" s="133">
        <v>12.9</v>
      </c>
      <c r="V52" s="133">
        <v>0.6</v>
      </c>
      <c r="W52" s="133">
        <v>-5.9</v>
      </c>
      <c r="X52" s="133">
        <v>9.3000000000000007</v>
      </c>
      <c r="Y52" s="133">
        <v>1.2999999999999998</v>
      </c>
      <c r="Z52" s="133">
        <v>-0.5</v>
      </c>
      <c r="AA52" s="133">
        <v>0</v>
      </c>
      <c r="AB52" s="133">
        <v>4.2</v>
      </c>
      <c r="AC52" s="133">
        <v>0.9</v>
      </c>
      <c r="AD52" s="133">
        <v>0.19999999999999996</v>
      </c>
      <c r="AE52" s="133">
        <v>0</v>
      </c>
      <c r="AF52" s="133">
        <v>0</v>
      </c>
      <c r="AG52" s="133">
        <v>0</v>
      </c>
      <c r="AH52" s="133">
        <v>0</v>
      </c>
      <c r="AI52" s="133">
        <v>0</v>
      </c>
      <c r="AJ52" s="133">
        <v>0</v>
      </c>
      <c r="AK52" s="133">
        <v>-12.2</v>
      </c>
      <c r="AL52" s="133">
        <v>0</v>
      </c>
      <c r="AM52" s="133">
        <v>-11.8</v>
      </c>
      <c r="AN52" s="133">
        <v>-12.2</v>
      </c>
      <c r="AO52" s="133">
        <v>0</v>
      </c>
      <c r="AP52" s="133">
        <v>-0.9</v>
      </c>
      <c r="AQ52" s="133">
        <v>0</v>
      </c>
      <c r="AR52" s="133">
        <v>0</v>
      </c>
      <c r="AS52" s="133">
        <v>-2.7</v>
      </c>
      <c r="AT52" s="133">
        <v>1.9000000000000001</v>
      </c>
      <c r="AU52" s="133"/>
      <c r="AV52" s="133">
        <v>0</v>
      </c>
      <c r="AW52" s="133">
        <v>-4.8</v>
      </c>
      <c r="AX52" s="133"/>
      <c r="AY52" s="133">
        <v>0</v>
      </c>
      <c r="AZ52" s="133">
        <v>0</v>
      </c>
      <c r="BA52" s="133">
        <v>0</v>
      </c>
      <c r="BB52" s="133">
        <v>0</v>
      </c>
      <c r="BC52" s="133">
        <v>0</v>
      </c>
      <c r="BD52" s="133">
        <v>0</v>
      </c>
      <c r="BE52" s="133">
        <v>-17.7</v>
      </c>
      <c r="BF52" s="133">
        <v>-19.3</v>
      </c>
      <c r="BG52" s="133">
        <v>-0.1</v>
      </c>
      <c r="BH52" s="133">
        <v>68.599999999999994</v>
      </c>
      <c r="BI52" s="133">
        <v>14.8</v>
      </c>
      <c r="BJ52" s="133">
        <v>2.5</v>
      </c>
      <c r="BK52" s="133">
        <v>0</v>
      </c>
      <c r="BL52" s="133">
        <v>0</v>
      </c>
      <c r="BM52" s="133">
        <v>0.1</v>
      </c>
      <c r="BN52" s="133">
        <v>0</v>
      </c>
      <c r="BO52" s="133">
        <v>0.1</v>
      </c>
      <c r="BP52" s="133">
        <v>-3.6</v>
      </c>
      <c r="BQ52" s="133">
        <v>3.7</v>
      </c>
      <c r="BR52" s="133">
        <v>8</v>
      </c>
      <c r="BS52" s="133">
        <v>0</v>
      </c>
      <c r="BT52" s="133">
        <v>0</v>
      </c>
      <c r="BU52" s="133">
        <v>0</v>
      </c>
      <c r="BV52" s="133">
        <v>0</v>
      </c>
      <c r="BW52" s="133">
        <v>-3.2</v>
      </c>
      <c r="BX52" s="133"/>
      <c r="BY52" s="133">
        <v>-15.8</v>
      </c>
      <c r="BZ52" s="133">
        <v>-29.9</v>
      </c>
      <c r="CA52" s="133">
        <v>-4.2</v>
      </c>
      <c r="CB52" s="133">
        <v>42.4</v>
      </c>
      <c r="CC52" s="133">
        <v>-19.100000000000001</v>
      </c>
      <c r="CD52" s="133">
        <v>-14.1</v>
      </c>
      <c r="CE52" s="133">
        <v>8.1</v>
      </c>
      <c r="CF52" s="133">
        <v>0</v>
      </c>
      <c r="CG52" s="133">
        <v>26.6</v>
      </c>
      <c r="CH52" s="133">
        <v>-16.8</v>
      </c>
      <c r="CI52" s="133">
        <v>-45</v>
      </c>
      <c r="CJ52" s="133">
        <v>-11.4</v>
      </c>
      <c r="CK52" s="133">
        <v>-7.4</v>
      </c>
      <c r="CL52" s="133">
        <v>0</v>
      </c>
      <c r="CM52" s="133">
        <v>0</v>
      </c>
      <c r="CN52" s="133">
        <v>0</v>
      </c>
      <c r="CO52" s="133">
        <v>0</v>
      </c>
      <c r="CP52" s="133">
        <v>0</v>
      </c>
      <c r="CQ52" s="133">
        <v>0</v>
      </c>
      <c r="CR52" s="133">
        <v>0</v>
      </c>
      <c r="CS52" s="133">
        <v>-9.8000000000000007</v>
      </c>
      <c r="CT52" s="133">
        <v>-4.7</v>
      </c>
      <c r="CU52" s="133">
        <v>-0.7</v>
      </c>
      <c r="CV52" s="133">
        <v>0.1</v>
      </c>
      <c r="CW52" s="133">
        <v>-1.5</v>
      </c>
      <c r="CX52" s="133">
        <v>-19</v>
      </c>
      <c r="CY52" s="133">
        <v>0</v>
      </c>
      <c r="CZ52" s="133">
        <v>0</v>
      </c>
      <c r="DA52" s="133">
        <v>1.3</v>
      </c>
      <c r="DB52" s="133">
        <v>0</v>
      </c>
      <c r="DC52" s="133">
        <v>1.8</v>
      </c>
      <c r="DD52" s="133">
        <v>0.8</v>
      </c>
      <c r="DE52" s="133">
        <v>1.4</v>
      </c>
      <c r="DF52" s="133">
        <v>0.7</v>
      </c>
      <c r="DG52" s="133">
        <v>0.4</v>
      </c>
      <c r="DH52" s="133">
        <v>0.5</v>
      </c>
      <c r="DI52" s="133">
        <v>0.2</v>
      </c>
      <c r="DJ52" s="133">
        <v>-3.1</v>
      </c>
      <c r="DK52" s="133">
        <v>-0.9</v>
      </c>
      <c r="DL52" s="133">
        <v>-0.39999999999999997</v>
      </c>
      <c r="DM52" s="133">
        <v>0.4</v>
      </c>
      <c r="DN52" s="133">
        <v>0.4</v>
      </c>
      <c r="DO52" s="133">
        <v>0.1</v>
      </c>
      <c r="DP52" s="133">
        <v>0</v>
      </c>
      <c r="DQ52" s="133">
        <v>-0.2</v>
      </c>
      <c r="DR52" s="133">
        <v>0.1</v>
      </c>
      <c r="DS52" s="133">
        <v>1.1000000000000001</v>
      </c>
      <c r="DT52" s="133">
        <v>0.1</v>
      </c>
      <c r="DU52" s="133">
        <v>0.1</v>
      </c>
      <c r="DV52" s="133">
        <v>0.1</v>
      </c>
      <c r="DW52" s="133">
        <v>0.6</v>
      </c>
      <c r="DX52" s="133">
        <v>0.9</v>
      </c>
      <c r="DY52" s="133">
        <v>2</v>
      </c>
      <c r="DZ52" s="133">
        <v>2.7</v>
      </c>
      <c r="EA52" s="133">
        <v>0</v>
      </c>
      <c r="EB52" s="133">
        <v>1.9</v>
      </c>
      <c r="EC52" s="133">
        <v>1.1000000000000001</v>
      </c>
      <c r="ED52" s="133">
        <v>-0.4</v>
      </c>
      <c r="EE52" s="133">
        <v>3.27</v>
      </c>
      <c r="EF52" s="133">
        <v>3.3</v>
      </c>
      <c r="EG52" s="133">
        <v>0.1</v>
      </c>
      <c r="EH52" s="133">
        <v>2.6</v>
      </c>
      <c r="EI52" s="133">
        <v>-0.1</v>
      </c>
      <c r="EJ52" s="133">
        <v>0.7</v>
      </c>
      <c r="EK52" s="133">
        <v>0.1</v>
      </c>
      <c r="EL52" s="133">
        <v>0.1</v>
      </c>
      <c r="EM52" s="133">
        <v>0</v>
      </c>
      <c r="EN52" s="133">
        <v>0</v>
      </c>
      <c r="EO52" s="133">
        <v>0</v>
      </c>
      <c r="EP52" s="133">
        <v>0</v>
      </c>
      <c r="EQ52" s="133">
        <v>0</v>
      </c>
      <c r="ER52" s="133">
        <v>0</v>
      </c>
      <c r="ES52" s="133">
        <v>5.0999999999999996</v>
      </c>
      <c r="ET52" s="133">
        <v>-2.2999999999999998</v>
      </c>
      <c r="EU52" s="133">
        <v>0</v>
      </c>
      <c r="EV52" s="133">
        <v>0</v>
      </c>
      <c r="EW52" s="133">
        <v>0.8</v>
      </c>
      <c r="EX52" s="133">
        <v>3.7</v>
      </c>
      <c r="EY52" s="133">
        <v>71.869999999999905</v>
      </c>
      <c r="FA52" s="133">
        <v>-0.8</v>
      </c>
      <c r="FB52" s="133">
        <v>0.1</v>
      </c>
      <c r="FC52" s="133">
        <v>2.28869832</v>
      </c>
      <c r="FD52" s="133">
        <v>-0.128</v>
      </c>
      <c r="FE52" s="133">
        <v>0.35399275200000002</v>
      </c>
      <c r="FF52" s="133">
        <v>0.27772042000000002</v>
      </c>
      <c r="FG52" s="133">
        <v>2.35</v>
      </c>
      <c r="FH52" s="133">
        <v>1</v>
      </c>
      <c r="FI52" s="133">
        <v>0</v>
      </c>
      <c r="FJ52" s="133">
        <v>7.87</v>
      </c>
      <c r="FK52" s="469">
        <v>13.312411491999999</v>
      </c>
      <c r="FL52" s="446"/>
      <c r="FM52" s="446"/>
      <c r="FN52" s="470"/>
      <c r="FO52" s="470"/>
      <c r="FP52" s="470"/>
      <c r="FQ52" s="470"/>
      <c r="FR52" s="471"/>
      <c r="FS52" s="471"/>
      <c r="FT52" s="472"/>
      <c r="FU52" s="471"/>
      <c r="FV52" s="472"/>
      <c r="FW52" s="472"/>
      <c r="FX52" s="472"/>
      <c r="FY52" s="471"/>
      <c r="FZ52" s="472"/>
      <c r="GA52" s="471"/>
      <c r="GB52" s="472"/>
      <c r="GC52" s="472"/>
      <c r="GD52" s="472"/>
      <c r="GE52" s="449"/>
      <c r="GF52" s="449"/>
      <c r="GG52" s="449"/>
      <c r="GH52" s="449"/>
      <c r="GI52" s="449"/>
      <c r="GJ52" s="449"/>
      <c r="GW52" s="467"/>
    </row>
    <row r="53" spans="1:205" s="441" customFormat="1" ht="14.25" customHeight="1" x14ac:dyDescent="0.2">
      <c r="A53" s="468">
        <v>0.97916666666666663</v>
      </c>
      <c r="B53" s="133">
        <v>1.0999999999999996</v>
      </c>
      <c r="C53" s="133">
        <v>13.8</v>
      </c>
      <c r="D53" s="133"/>
      <c r="E53" s="133">
        <v>14.5</v>
      </c>
      <c r="F53" s="133">
        <v>10</v>
      </c>
      <c r="G53" s="133">
        <v>3.8000000000000003</v>
      </c>
      <c r="H53" s="133">
        <v>-1.2</v>
      </c>
      <c r="I53" s="133">
        <v>0</v>
      </c>
      <c r="J53" s="133">
        <v>-0.1</v>
      </c>
      <c r="K53" s="133">
        <v>0</v>
      </c>
      <c r="L53" s="133">
        <v>0</v>
      </c>
      <c r="M53" s="133">
        <v>0</v>
      </c>
      <c r="N53" s="133">
        <v>0</v>
      </c>
      <c r="O53" s="133">
        <v>1.5</v>
      </c>
      <c r="P53" s="133">
        <v>6.1</v>
      </c>
      <c r="Q53" s="133">
        <v>-29.4</v>
      </c>
      <c r="R53" s="133">
        <v>0</v>
      </c>
      <c r="S53" s="133">
        <v>0</v>
      </c>
      <c r="T53" s="133">
        <v>4.3</v>
      </c>
      <c r="U53" s="133">
        <v>13.4</v>
      </c>
      <c r="V53" s="133">
        <v>0.4</v>
      </c>
      <c r="W53" s="133">
        <v>-3.8</v>
      </c>
      <c r="X53" s="133">
        <v>9.8999999999999986</v>
      </c>
      <c r="Y53" s="133">
        <v>1.2999999999999998</v>
      </c>
      <c r="Z53" s="133">
        <v>-0.2</v>
      </c>
      <c r="AA53" s="133">
        <v>0</v>
      </c>
      <c r="AB53" s="133">
        <v>4.3</v>
      </c>
      <c r="AC53" s="133">
        <v>0.9</v>
      </c>
      <c r="AD53" s="133">
        <v>0.19999999999999996</v>
      </c>
      <c r="AE53" s="133">
        <v>0</v>
      </c>
      <c r="AF53" s="133">
        <v>0</v>
      </c>
      <c r="AG53" s="133">
        <v>0</v>
      </c>
      <c r="AH53" s="133">
        <v>0</v>
      </c>
      <c r="AI53" s="133">
        <v>0</v>
      </c>
      <c r="AJ53" s="133">
        <v>0</v>
      </c>
      <c r="AK53" s="133">
        <v>-5.8</v>
      </c>
      <c r="AL53" s="133">
        <v>0</v>
      </c>
      <c r="AM53" s="133">
        <v>-13.600000000000001</v>
      </c>
      <c r="AN53" s="133">
        <v>-10.9</v>
      </c>
      <c r="AO53" s="133">
        <v>0</v>
      </c>
      <c r="AP53" s="133">
        <v>-0.4</v>
      </c>
      <c r="AQ53" s="133">
        <v>0</v>
      </c>
      <c r="AR53" s="133">
        <v>0</v>
      </c>
      <c r="AS53" s="133">
        <v>-1.4</v>
      </c>
      <c r="AT53" s="133">
        <v>2.2999999999999998</v>
      </c>
      <c r="AU53" s="133"/>
      <c r="AV53" s="133">
        <v>0</v>
      </c>
      <c r="AW53" s="133">
        <v>-1.5</v>
      </c>
      <c r="AX53" s="133"/>
      <c r="AY53" s="133">
        <v>0</v>
      </c>
      <c r="AZ53" s="133">
        <v>0</v>
      </c>
      <c r="BA53" s="133">
        <v>0</v>
      </c>
      <c r="BB53" s="133">
        <v>0</v>
      </c>
      <c r="BC53" s="133">
        <v>0</v>
      </c>
      <c r="BD53" s="133">
        <v>0</v>
      </c>
      <c r="BE53" s="133">
        <v>-17.3</v>
      </c>
      <c r="BF53" s="133">
        <v>-18.8</v>
      </c>
      <c r="BG53" s="133">
        <v>0.2</v>
      </c>
      <c r="BH53" s="133">
        <v>68.3</v>
      </c>
      <c r="BI53" s="133">
        <v>14.8</v>
      </c>
      <c r="BJ53" s="133">
        <v>2.6</v>
      </c>
      <c r="BK53" s="133">
        <v>0</v>
      </c>
      <c r="BL53" s="133">
        <v>0</v>
      </c>
      <c r="BM53" s="133">
        <v>0</v>
      </c>
      <c r="BN53" s="133">
        <v>0</v>
      </c>
      <c r="BO53" s="133">
        <v>0</v>
      </c>
      <c r="BP53" s="133">
        <v>-3.6</v>
      </c>
      <c r="BQ53" s="133">
        <v>3.5</v>
      </c>
      <c r="BR53" s="133">
        <v>15.2</v>
      </c>
      <c r="BS53" s="133">
        <v>0</v>
      </c>
      <c r="BT53" s="133">
        <v>0</v>
      </c>
      <c r="BU53" s="133">
        <v>0</v>
      </c>
      <c r="BV53" s="133">
        <v>0</v>
      </c>
      <c r="BW53" s="133">
        <v>0.89999999999999991</v>
      </c>
      <c r="BX53" s="133"/>
      <c r="BY53" s="133">
        <v>-15.8</v>
      </c>
      <c r="BZ53" s="133">
        <v>-29.7</v>
      </c>
      <c r="CA53" s="133">
        <v>-3.7</v>
      </c>
      <c r="CB53" s="133">
        <v>42.3</v>
      </c>
      <c r="CC53" s="133">
        <v>-19.2</v>
      </c>
      <c r="CD53" s="133">
        <v>-14.3</v>
      </c>
      <c r="CE53" s="133">
        <v>2.8</v>
      </c>
      <c r="CF53" s="133">
        <v>0</v>
      </c>
      <c r="CG53" s="133">
        <v>19.100000000000001</v>
      </c>
      <c r="CH53" s="133">
        <v>-22.9</v>
      </c>
      <c r="CI53" s="133">
        <v>-49.4</v>
      </c>
      <c r="CJ53" s="133">
        <v>-11.4</v>
      </c>
      <c r="CK53" s="133">
        <v>-7.9</v>
      </c>
      <c r="CL53" s="133">
        <v>0</v>
      </c>
      <c r="CM53" s="133">
        <v>0</v>
      </c>
      <c r="CN53" s="133">
        <v>0</v>
      </c>
      <c r="CO53" s="133">
        <v>0</v>
      </c>
      <c r="CP53" s="133">
        <v>0</v>
      </c>
      <c r="CQ53" s="133">
        <v>0</v>
      </c>
      <c r="CR53" s="133">
        <v>0</v>
      </c>
      <c r="CS53" s="133">
        <v>-6.3</v>
      </c>
      <c r="CT53" s="133">
        <v>-1.7</v>
      </c>
      <c r="CU53" s="133">
        <v>-0.2</v>
      </c>
      <c r="CV53" s="133">
        <v>-0.1</v>
      </c>
      <c r="CW53" s="133">
        <v>-0.8</v>
      </c>
      <c r="CX53" s="133">
        <v>-16.2</v>
      </c>
      <c r="CY53" s="133">
        <v>0</v>
      </c>
      <c r="CZ53" s="133">
        <v>0</v>
      </c>
      <c r="DA53" s="133">
        <v>1.3</v>
      </c>
      <c r="DB53" s="133">
        <v>0</v>
      </c>
      <c r="DC53" s="133">
        <v>4.5</v>
      </c>
      <c r="DD53" s="133">
        <v>0.6</v>
      </c>
      <c r="DE53" s="133">
        <v>1.2</v>
      </c>
      <c r="DF53" s="133">
        <v>0.7</v>
      </c>
      <c r="DG53" s="133">
        <v>0.4</v>
      </c>
      <c r="DH53" s="133">
        <v>0.5</v>
      </c>
      <c r="DI53" s="133">
        <v>0.2</v>
      </c>
      <c r="DJ53" s="133">
        <v>-3.1</v>
      </c>
      <c r="DK53" s="133">
        <v>-0.8</v>
      </c>
      <c r="DL53" s="133">
        <v>-1</v>
      </c>
      <c r="DM53" s="133">
        <v>0.4</v>
      </c>
      <c r="DN53" s="133">
        <v>0.30000000000000004</v>
      </c>
      <c r="DO53" s="133">
        <v>0.1</v>
      </c>
      <c r="DP53" s="133">
        <v>0</v>
      </c>
      <c r="DQ53" s="133">
        <v>-0.2</v>
      </c>
      <c r="DR53" s="133">
        <v>0.1</v>
      </c>
      <c r="DS53" s="133">
        <v>1.1000000000000001</v>
      </c>
      <c r="DT53" s="133">
        <v>0.1</v>
      </c>
      <c r="DU53" s="133">
        <v>0.1</v>
      </c>
      <c r="DV53" s="133">
        <v>0.1</v>
      </c>
      <c r="DW53" s="133">
        <v>0.6</v>
      </c>
      <c r="DX53" s="133">
        <v>0.9</v>
      </c>
      <c r="DY53" s="133">
        <v>1.7</v>
      </c>
      <c r="DZ53" s="133">
        <v>2.7</v>
      </c>
      <c r="EA53" s="133">
        <v>0</v>
      </c>
      <c r="EB53" s="133">
        <v>1.9</v>
      </c>
      <c r="EC53" s="133">
        <v>1.8</v>
      </c>
      <c r="ED53" s="133">
        <v>-0.2</v>
      </c>
      <c r="EE53" s="133">
        <v>3.64</v>
      </c>
      <c r="EF53" s="133">
        <v>3.5</v>
      </c>
      <c r="EG53" s="133">
        <v>0.1</v>
      </c>
      <c r="EH53" s="133">
        <v>2.6</v>
      </c>
      <c r="EI53" s="133">
        <v>0.1</v>
      </c>
      <c r="EJ53" s="133">
        <v>0.7</v>
      </c>
      <c r="EK53" s="133">
        <v>0.1</v>
      </c>
      <c r="EL53" s="133">
        <v>0.1</v>
      </c>
      <c r="EM53" s="133">
        <v>0</v>
      </c>
      <c r="EN53" s="133">
        <v>0</v>
      </c>
      <c r="EO53" s="133">
        <v>0</v>
      </c>
      <c r="EP53" s="133">
        <v>0</v>
      </c>
      <c r="EQ53" s="133">
        <v>0</v>
      </c>
      <c r="ER53" s="133">
        <v>0</v>
      </c>
      <c r="ES53" s="133">
        <v>5.0999999999999996</v>
      </c>
      <c r="ET53" s="133">
        <v>-1.8</v>
      </c>
      <c r="EU53" s="133">
        <v>0.1</v>
      </c>
      <c r="EV53" s="133">
        <v>0</v>
      </c>
      <c r="EW53" s="133">
        <v>0.8</v>
      </c>
      <c r="EX53" s="133">
        <v>3.7</v>
      </c>
      <c r="EY53" s="133">
        <v>-15.359999999999996</v>
      </c>
      <c r="FA53" s="133">
        <v>-0.7</v>
      </c>
      <c r="FB53" s="133">
        <v>0</v>
      </c>
      <c r="FC53" s="133">
        <v>2.6496561999999999</v>
      </c>
      <c r="FD53" s="133">
        <v>-0.13</v>
      </c>
      <c r="FE53" s="133">
        <v>0.34474769599999999</v>
      </c>
      <c r="FF53" s="133">
        <v>0.25514274799999997</v>
      </c>
      <c r="FG53" s="133">
        <v>2.488</v>
      </c>
      <c r="FH53" s="133">
        <v>1</v>
      </c>
      <c r="FI53" s="133">
        <v>0</v>
      </c>
      <c r="FJ53" s="133">
        <v>7.82</v>
      </c>
      <c r="FK53" s="469">
        <v>13.727546644</v>
      </c>
      <c r="FL53" s="446"/>
      <c r="FM53" s="446"/>
      <c r="FN53" s="470"/>
      <c r="FO53" s="470"/>
      <c r="FP53" s="470"/>
      <c r="FQ53" s="470"/>
      <c r="FR53" s="471"/>
      <c r="FS53" s="471"/>
      <c r="FT53" s="472"/>
      <c r="FU53" s="471"/>
      <c r="FV53" s="472"/>
      <c r="FW53" s="472"/>
      <c r="FX53" s="472"/>
      <c r="FY53" s="471"/>
      <c r="FZ53" s="472"/>
      <c r="GA53" s="471"/>
      <c r="GB53" s="472"/>
      <c r="GC53" s="472"/>
      <c r="GD53" s="472"/>
      <c r="GE53" s="449"/>
      <c r="GF53" s="449"/>
      <c r="GG53" s="449"/>
      <c r="GH53" s="449"/>
      <c r="GI53" s="449"/>
      <c r="GJ53" s="449"/>
      <c r="GW53" s="467"/>
    </row>
    <row r="54" spans="1:205" s="441" customFormat="1" ht="14.25" customHeight="1" thickBot="1" x14ac:dyDescent="0.25">
      <c r="A54" s="468">
        <v>1</v>
      </c>
      <c r="B54" s="133">
        <v>-0.30000000000000016</v>
      </c>
      <c r="C54" s="133">
        <v>13</v>
      </c>
      <c r="D54" s="133"/>
      <c r="E54" s="133">
        <v>15.2</v>
      </c>
      <c r="F54" s="133">
        <v>6</v>
      </c>
      <c r="G54" s="133">
        <v>2.7</v>
      </c>
      <c r="H54" s="133">
        <v>0.3</v>
      </c>
      <c r="I54" s="133">
        <v>-0.1</v>
      </c>
      <c r="J54" s="133">
        <v>-0.1</v>
      </c>
      <c r="K54" s="133">
        <v>0</v>
      </c>
      <c r="L54" s="133">
        <v>0</v>
      </c>
      <c r="M54" s="133">
        <v>0</v>
      </c>
      <c r="N54" s="133">
        <v>0</v>
      </c>
      <c r="O54" s="133">
        <v>4.5999999999999996</v>
      </c>
      <c r="P54" s="133">
        <v>9.1999999999999993</v>
      </c>
      <c r="Q54" s="133">
        <v>-25</v>
      </c>
      <c r="R54" s="133">
        <v>0</v>
      </c>
      <c r="S54" s="133">
        <v>0</v>
      </c>
      <c r="T54" s="133">
        <v>4.4000000000000004</v>
      </c>
      <c r="U54" s="133">
        <v>13.2</v>
      </c>
      <c r="V54" s="133">
        <v>0.9</v>
      </c>
      <c r="W54" s="133">
        <v>-9</v>
      </c>
      <c r="X54" s="133">
        <v>10.799999999999999</v>
      </c>
      <c r="Y54" s="133">
        <v>1.1000000000000001</v>
      </c>
      <c r="Z54" s="133">
        <v>0</v>
      </c>
      <c r="AA54" s="133">
        <v>0</v>
      </c>
      <c r="AB54" s="133">
        <v>2.4</v>
      </c>
      <c r="AC54" s="133">
        <v>0.9</v>
      </c>
      <c r="AD54" s="133">
        <v>0.19999999999999996</v>
      </c>
      <c r="AE54" s="133">
        <v>0</v>
      </c>
      <c r="AF54" s="133">
        <v>0</v>
      </c>
      <c r="AG54" s="133">
        <v>0</v>
      </c>
      <c r="AH54" s="133">
        <v>0</v>
      </c>
      <c r="AI54" s="133">
        <v>0</v>
      </c>
      <c r="AJ54" s="133">
        <v>0</v>
      </c>
      <c r="AK54" s="133">
        <v>-6.2</v>
      </c>
      <c r="AL54" s="133">
        <v>0</v>
      </c>
      <c r="AM54" s="133">
        <v>-10.499999999999998</v>
      </c>
      <c r="AN54" s="133">
        <v>-10.9</v>
      </c>
      <c r="AO54" s="133">
        <v>0</v>
      </c>
      <c r="AP54" s="133">
        <v>-0.4</v>
      </c>
      <c r="AQ54" s="133">
        <v>0</v>
      </c>
      <c r="AR54" s="133">
        <v>0</v>
      </c>
      <c r="AS54" s="133">
        <v>-3.3</v>
      </c>
      <c r="AT54" s="133">
        <v>2.1</v>
      </c>
      <c r="AU54" s="133"/>
      <c r="AV54" s="133">
        <v>0</v>
      </c>
      <c r="AW54" s="133">
        <v>-0.89999999999999991</v>
      </c>
      <c r="AX54" s="133"/>
      <c r="AY54" s="133">
        <v>0</v>
      </c>
      <c r="AZ54" s="133">
        <v>0</v>
      </c>
      <c r="BA54" s="133">
        <v>0</v>
      </c>
      <c r="BB54" s="133">
        <v>0</v>
      </c>
      <c r="BC54" s="133">
        <v>0</v>
      </c>
      <c r="BD54" s="133">
        <v>0</v>
      </c>
      <c r="BE54" s="133">
        <v>-18.7</v>
      </c>
      <c r="BF54" s="133">
        <v>-20.3</v>
      </c>
      <c r="BG54" s="133">
        <v>-0.5</v>
      </c>
      <c r="BH54" s="133">
        <v>68</v>
      </c>
      <c r="BI54" s="133">
        <v>14.1</v>
      </c>
      <c r="BJ54" s="133">
        <v>2.4</v>
      </c>
      <c r="BK54" s="133">
        <v>0</v>
      </c>
      <c r="BL54" s="133">
        <v>0</v>
      </c>
      <c r="BM54" s="133">
        <v>0</v>
      </c>
      <c r="BN54" s="133">
        <v>0</v>
      </c>
      <c r="BO54" s="133">
        <v>0</v>
      </c>
      <c r="BP54" s="133">
        <v>-3.6</v>
      </c>
      <c r="BQ54" s="133">
        <v>3.1</v>
      </c>
      <c r="BR54" s="133">
        <v>14.4</v>
      </c>
      <c r="BS54" s="133">
        <v>0</v>
      </c>
      <c r="BT54" s="133">
        <v>0</v>
      </c>
      <c r="BU54" s="133">
        <v>0</v>
      </c>
      <c r="BV54" s="133">
        <v>0</v>
      </c>
      <c r="BW54" s="133">
        <v>0.10000000000000009</v>
      </c>
      <c r="BX54" s="133"/>
      <c r="BY54" s="133">
        <v>-15.5</v>
      </c>
      <c r="BZ54" s="133">
        <v>-32.200000000000003</v>
      </c>
      <c r="CA54" s="133">
        <v>-6.6</v>
      </c>
      <c r="CB54" s="133">
        <v>43.3</v>
      </c>
      <c r="CC54" s="133">
        <v>-20.7</v>
      </c>
      <c r="CD54" s="133">
        <v>-14.8</v>
      </c>
      <c r="CE54" s="133">
        <v>8.4</v>
      </c>
      <c r="CF54" s="133">
        <v>0</v>
      </c>
      <c r="CG54" s="133">
        <v>18.7</v>
      </c>
      <c r="CH54" s="133">
        <v>-30.5</v>
      </c>
      <c r="CI54" s="133">
        <v>-49.7</v>
      </c>
      <c r="CJ54" s="133">
        <v>-11.4</v>
      </c>
      <c r="CK54" s="133">
        <v>-8.8000000000000007</v>
      </c>
      <c r="CL54" s="133">
        <v>0</v>
      </c>
      <c r="CM54" s="133">
        <v>0</v>
      </c>
      <c r="CN54" s="133">
        <v>0</v>
      </c>
      <c r="CO54" s="133">
        <v>0</v>
      </c>
      <c r="CP54" s="133">
        <v>0</v>
      </c>
      <c r="CQ54" s="133">
        <v>0</v>
      </c>
      <c r="CR54" s="133">
        <v>0</v>
      </c>
      <c r="CS54" s="133">
        <v>-8.4</v>
      </c>
      <c r="CT54" s="133">
        <v>-1.6</v>
      </c>
      <c r="CU54" s="133">
        <v>-0.60000000000000009</v>
      </c>
      <c r="CV54" s="133">
        <v>-0.3</v>
      </c>
      <c r="CW54" s="133">
        <v>-0.7</v>
      </c>
      <c r="CX54" s="133">
        <v>-15.799999999999999</v>
      </c>
      <c r="CY54" s="133">
        <v>0</v>
      </c>
      <c r="CZ54" s="133">
        <v>0</v>
      </c>
      <c r="DA54" s="133">
        <v>1.3</v>
      </c>
      <c r="DB54" s="133">
        <v>0</v>
      </c>
      <c r="DC54" s="133">
        <v>3.8</v>
      </c>
      <c r="DD54" s="133">
        <v>0.5</v>
      </c>
      <c r="DE54" s="133">
        <v>1.2</v>
      </c>
      <c r="DF54" s="133">
        <v>0.7</v>
      </c>
      <c r="DG54" s="133">
        <v>0.4</v>
      </c>
      <c r="DH54" s="133">
        <v>0.5</v>
      </c>
      <c r="DI54" s="133">
        <v>0.2</v>
      </c>
      <c r="DJ54" s="133">
        <v>-3.1</v>
      </c>
      <c r="DK54" s="133">
        <v>-0.8</v>
      </c>
      <c r="DL54" s="133">
        <v>-0.89999999999999991</v>
      </c>
      <c r="DM54" s="133">
        <v>0.4</v>
      </c>
      <c r="DN54" s="133">
        <v>0.5</v>
      </c>
      <c r="DO54" s="133">
        <v>0</v>
      </c>
      <c r="DP54" s="133">
        <v>0</v>
      </c>
      <c r="DQ54" s="133">
        <v>0</v>
      </c>
      <c r="DR54" s="133">
        <v>0</v>
      </c>
      <c r="DS54" s="133">
        <v>1</v>
      </c>
      <c r="DT54" s="133">
        <v>0.1</v>
      </c>
      <c r="DU54" s="133">
        <v>0.1</v>
      </c>
      <c r="DV54" s="133">
        <v>0.1</v>
      </c>
      <c r="DW54" s="133">
        <v>0.6</v>
      </c>
      <c r="DX54" s="133">
        <v>0.9</v>
      </c>
      <c r="DY54" s="133">
        <v>1.3</v>
      </c>
      <c r="DZ54" s="133">
        <v>2.7</v>
      </c>
      <c r="EA54" s="133">
        <v>0</v>
      </c>
      <c r="EB54" s="133">
        <v>2</v>
      </c>
      <c r="EC54" s="133">
        <v>2.2999999999999998</v>
      </c>
      <c r="ED54" s="133">
        <v>-0.5</v>
      </c>
      <c r="EE54" s="133">
        <v>2.67</v>
      </c>
      <c r="EF54" s="133">
        <v>3.3</v>
      </c>
      <c r="EG54" s="133">
        <v>0.30000000000000004</v>
      </c>
      <c r="EH54" s="133">
        <v>2.6</v>
      </c>
      <c r="EI54" s="133">
        <v>0</v>
      </c>
      <c r="EJ54" s="133">
        <v>0.7</v>
      </c>
      <c r="EK54" s="133">
        <v>0.1</v>
      </c>
      <c r="EL54" s="133">
        <v>0.1</v>
      </c>
      <c r="EM54" s="133">
        <v>0</v>
      </c>
      <c r="EN54" s="133">
        <v>0</v>
      </c>
      <c r="EO54" s="133">
        <v>0</v>
      </c>
      <c r="EP54" s="133">
        <v>0</v>
      </c>
      <c r="EQ54" s="133">
        <v>0</v>
      </c>
      <c r="ER54" s="133">
        <v>0</v>
      </c>
      <c r="ES54" s="133">
        <v>5.2</v>
      </c>
      <c r="ET54" s="133">
        <v>-2.5</v>
      </c>
      <c r="EU54" s="133">
        <v>0</v>
      </c>
      <c r="EV54" s="133">
        <v>0</v>
      </c>
      <c r="EW54" s="133">
        <v>0.8</v>
      </c>
      <c r="EX54" s="133">
        <v>3.7</v>
      </c>
      <c r="EY54" s="133">
        <v>-35.630000000000031</v>
      </c>
      <c r="FA54" s="133">
        <v>-0.6</v>
      </c>
      <c r="FB54" s="133">
        <v>-0.1</v>
      </c>
      <c r="FC54" s="133">
        <v>2.4716925599999997</v>
      </c>
      <c r="FD54" s="133">
        <v>-0.14000000000000001</v>
      </c>
      <c r="FE54" s="133">
        <v>0.34150714199999999</v>
      </c>
      <c r="FF54" s="133">
        <v>0.28056345400000005</v>
      </c>
      <c r="FG54" s="133">
        <v>1.258</v>
      </c>
      <c r="FH54" s="133">
        <v>1</v>
      </c>
      <c r="FI54" s="133">
        <v>0</v>
      </c>
      <c r="FJ54" s="133">
        <v>7.88</v>
      </c>
      <c r="FK54" s="469">
        <v>12.391763156</v>
      </c>
      <c r="FL54" s="446"/>
      <c r="FM54" s="446"/>
      <c r="FN54" s="470"/>
      <c r="FO54" s="470"/>
      <c r="FP54" s="470"/>
      <c r="FQ54" s="470"/>
      <c r="FR54" s="471"/>
      <c r="FS54" s="471"/>
      <c r="FT54" s="472"/>
      <c r="FU54" s="471"/>
      <c r="FV54" s="472"/>
      <c r="FW54" s="472"/>
      <c r="FX54" s="472"/>
      <c r="FY54" s="471"/>
      <c r="FZ54" s="472"/>
      <c r="GA54" s="471"/>
      <c r="GB54" s="472"/>
      <c r="GC54" s="472"/>
      <c r="GD54" s="472"/>
      <c r="GE54" s="449"/>
      <c r="GF54" s="449"/>
      <c r="GG54" s="449"/>
      <c r="GH54" s="449"/>
      <c r="GI54" s="449"/>
      <c r="GJ54" s="449"/>
      <c r="GW54" s="467"/>
    </row>
    <row r="55" spans="1:205" s="441" customFormat="1" ht="21.75" customHeight="1" thickBot="1" x14ac:dyDescent="0.3">
      <c r="A55" s="479" t="s">
        <v>512</v>
      </c>
      <c r="B55" s="147">
        <v>574.1</v>
      </c>
      <c r="C55" s="147">
        <v>430.45</v>
      </c>
      <c r="D55" s="147">
        <v>0</v>
      </c>
      <c r="E55" s="147">
        <v>820.55000000000007</v>
      </c>
      <c r="F55" s="147">
        <v>834.85000000000014</v>
      </c>
      <c r="G55" s="147">
        <v>93.249999999999986</v>
      </c>
      <c r="H55" s="147">
        <v>128.80000000000001</v>
      </c>
      <c r="I55" s="147">
        <v>-0.9</v>
      </c>
      <c r="J55" s="147">
        <v>-1.8000000000000005</v>
      </c>
      <c r="K55" s="147">
        <v>0</v>
      </c>
      <c r="L55" s="147">
        <v>0</v>
      </c>
      <c r="M55" s="147">
        <v>0</v>
      </c>
      <c r="N55" s="147">
        <v>0</v>
      </c>
      <c r="O55" s="147">
        <v>595.24999999999989</v>
      </c>
      <c r="P55" s="147">
        <v>565.15</v>
      </c>
      <c r="Q55" s="147">
        <v>-295.19999999999987</v>
      </c>
      <c r="R55" s="147">
        <v>249.85000000000002</v>
      </c>
      <c r="S55" s="147">
        <v>-37.25</v>
      </c>
      <c r="T55" s="147">
        <v>21.249999999999996</v>
      </c>
      <c r="U55" s="147">
        <v>364.5</v>
      </c>
      <c r="V55" s="147">
        <v>17.7</v>
      </c>
      <c r="W55" s="147">
        <v>-125.24999999999999</v>
      </c>
      <c r="X55" s="147">
        <v>280.89999999999986</v>
      </c>
      <c r="Y55" s="147">
        <v>36.199999999999989</v>
      </c>
      <c r="Z55" s="147">
        <v>-9.3999999999999986</v>
      </c>
      <c r="AA55" s="147">
        <v>0</v>
      </c>
      <c r="AB55" s="147">
        <v>30.849999999999998</v>
      </c>
      <c r="AC55" s="147">
        <v>21.349999999999984</v>
      </c>
      <c r="AD55" s="147">
        <v>6.6000000000000014</v>
      </c>
      <c r="AE55" s="147">
        <v>0</v>
      </c>
      <c r="AF55" s="147">
        <v>0</v>
      </c>
      <c r="AG55" s="147">
        <v>0</v>
      </c>
      <c r="AH55" s="147">
        <v>0</v>
      </c>
      <c r="AI55" s="147">
        <v>0</v>
      </c>
      <c r="AJ55" s="147">
        <v>0</v>
      </c>
      <c r="AK55" s="147">
        <v>-125.29999999999997</v>
      </c>
      <c r="AL55" s="147">
        <v>0</v>
      </c>
      <c r="AM55" s="283">
        <v>-32.500000000000007</v>
      </c>
      <c r="AN55" s="283">
        <v>-256.50000000000006</v>
      </c>
      <c r="AO55" s="283">
        <v>-0.35</v>
      </c>
      <c r="AP55" s="283">
        <v>-6.2500000000000009</v>
      </c>
      <c r="AQ55" s="147">
        <v>0</v>
      </c>
      <c r="AR55" s="147">
        <v>-0.30000000000000004</v>
      </c>
      <c r="AS55" s="147">
        <v>5.5500000000000007</v>
      </c>
      <c r="AT55" s="147">
        <v>54.449999999999996</v>
      </c>
      <c r="AU55" s="147">
        <v>0</v>
      </c>
      <c r="AV55" s="147">
        <v>15.9</v>
      </c>
      <c r="AW55" s="147">
        <v>35.699999999999982</v>
      </c>
      <c r="AX55" s="147">
        <v>0</v>
      </c>
      <c r="AY55" s="147">
        <v>0</v>
      </c>
      <c r="AZ55" s="147">
        <v>0</v>
      </c>
      <c r="BA55" s="147">
        <v>0</v>
      </c>
      <c r="BB55" s="147">
        <v>0</v>
      </c>
      <c r="BC55" s="147">
        <v>0</v>
      </c>
      <c r="BD55" s="147">
        <v>0</v>
      </c>
      <c r="BE55" s="147">
        <v>-218.45000000000002</v>
      </c>
      <c r="BF55" s="147">
        <v>-249.99999999999997</v>
      </c>
      <c r="BG55" s="147">
        <v>296.99999999999994</v>
      </c>
      <c r="BH55" s="147">
        <v>1938.1999999999994</v>
      </c>
      <c r="BI55" s="147">
        <v>454.74999999999983</v>
      </c>
      <c r="BJ55" s="147">
        <v>116.45000000000003</v>
      </c>
      <c r="BK55" s="147">
        <v>28.450000000000003</v>
      </c>
      <c r="BL55" s="147">
        <v>0.64999999999999991</v>
      </c>
      <c r="BM55" s="147">
        <v>0.39999999999999997</v>
      </c>
      <c r="BN55" s="147">
        <v>0.64999999999999991</v>
      </c>
      <c r="BO55" s="147">
        <v>0.39999999999999997</v>
      </c>
      <c r="BP55" s="147">
        <v>-82.149999999999991</v>
      </c>
      <c r="BQ55" s="147">
        <v>95.350000000000009</v>
      </c>
      <c r="BR55" s="147">
        <v>375.35</v>
      </c>
      <c r="BS55" s="147">
        <v>0</v>
      </c>
      <c r="BT55" s="147">
        <v>0</v>
      </c>
      <c r="BU55" s="147">
        <v>0</v>
      </c>
      <c r="BV55" s="147">
        <v>0</v>
      </c>
      <c r="BW55" s="147">
        <v>181.19999999999996</v>
      </c>
      <c r="BX55" s="147">
        <v>0</v>
      </c>
      <c r="BY55" s="147">
        <v>-267.34999999999997</v>
      </c>
      <c r="BZ55" s="147">
        <v>-660.65000000000009</v>
      </c>
      <c r="CA55" s="147">
        <v>-25.150000000000006</v>
      </c>
      <c r="CB55" s="147">
        <v>1225.4500000000003</v>
      </c>
      <c r="CC55" s="147">
        <v>-255.34999999999997</v>
      </c>
      <c r="CD55" s="147">
        <v>-195.00000000000003</v>
      </c>
      <c r="CE55" s="147">
        <v>45.899999999999991</v>
      </c>
      <c r="CF55" s="147">
        <v>0</v>
      </c>
      <c r="CG55" s="147">
        <v>773.05</v>
      </c>
      <c r="CH55" s="147">
        <v>-258.2</v>
      </c>
      <c r="CI55" s="147">
        <v>-1032.5</v>
      </c>
      <c r="CJ55" s="147">
        <v>-70.100000000000023</v>
      </c>
      <c r="CK55" s="147">
        <v>-58.399999999999984</v>
      </c>
      <c r="CL55" s="147">
        <v>0</v>
      </c>
      <c r="CM55" s="147">
        <v>0</v>
      </c>
      <c r="CN55" s="147">
        <v>0</v>
      </c>
      <c r="CO55" s="147">
        <v>0</v>
      </c>
      <c r="CP55" s="147">
        <v>0</v>
      </c>
      <c r="CQ55" s="147">
        <v>0</v>
      </c>
      <c r="CR55" s="147">
        <v>0</v>
      </c>
      <c r="CS55" s="147">
        <v>-31.550000000000008</v>
      </c>
      <c r="CT55" s="147">
        <v>67.90000000000002</v>
      </c>
      <c r="CU55" s="147">
        <v>2.2999999999999998</v>
      </c>
      <c r="CV55" s="147">
        <v>2.5000000000000004</v>
      </c>
      <c r="CW55" s="147">
        <v>-24.149999999999995</v>
      </c>
      <c r="CX55" s="147">
        <v>-19.850000000000016</v>
      </c>
      <c r="CY55" s="147">
        <v>0</v>
      </c>
      <c r="CZ55" s="147">
        <v>0</v>
      </c>
      <c r="DA55" s="147">
        <v>31.199999999999971</v>
      </c>
      <c r="DB55" s="147">
        <v>0</v>
      </c>
      <c r="DC55" s="147">
        <v>59.099999999999994</v>
      </c>
      <c r="DD55" s="147">
        <v>9.7500000000000018</v>
      </c>
      <c r="DE55" s="147">
        <v>28.450000000000017</v>
      </c>
      <c r="DF55" s="147">
        <v>14.100000000000003</v>
      </c>
      <c r="DG55" s="147">
        <v>9.5999999999999979</v>
      </c>
      <c r="DH55" s="147">
        <v>13.049999999999995</v>
      </c>
      <c r="DI55" s="147">
        <v>4.6499999999999995</v>
      </c>
      <c r="DJ55" s="147">
        <v>-70.350000000000023</v>
      </c>
      <c r="DK55" s="147">
        <v>-18.599999999999994</v>
      </c>
      <c r="DL55" s="147">
        <v>-11.199999999999996</v>
      </c>
      <c r="DM55" s="147">
        <v>15.199999999999989</v>
      </c>
      <c r="DN55" s="147">
        <v>18.649999999999995</v>
      </c>
      <c r="DO55" s="147">
        <v>1.8000000000000005</v>
      </c>
      <c r="DP55" s="147">
        <v>0.8500000000000002</v>
      </c>
      <c r="DQ55" s="147">
        <v>-4.1499999999999995</v>
      </c>
      <c r="DR55" s="147">
        <v>1.900000000000001</v>
      </c>
      <c r="DS55" s="147">
        <v>22.150000000000009</v>
      </c>
      <c r="DT55" s="147">
        <v>2.3999999999999995</v>
      </c>
      <c r="DU55" s="147">
        <v>2.3999999999999995</v>
      </c>
      <c r="DV55" s="147">
        <v>2.3999999999999995</v>
      </c>
      <c r="DW55" s="147">
        <v>14.350000000000012</v>
      </c>
      <c r="DX55" s="147">
        <v>19.749999999999986</v>
      </c>
      <c r="DY55" s="147">
        <v>23.1</v>
      </c>
      <c r="DZ55" s="147">
        <v>64.750000000000043</v>
      </c>
      <c r="EA55" s="147">
        <v>0</v>
      </c>
      <c r="EB55" s="147">
        <v>46.85000000000003</v>
      </c>
      <c r="EC55" s="147">
        <v>40.5</v>
      </c>
      <c r="ED55" s="147">
        <v>6.15</v>
      </c>
      <c r="EE55" s="147">
        <v>84.869999999999976</v>
      </c>
      <c r="EF55" s="147">
        <v>58.250000000000007</v>
      </c>
      <c r="EG55" s="147">
        <v>11.950000000000005</v>
      </c>
      <c r="EH55" s="147">
        <v>50.999999999999979</v>
      </c>
      <c r="EI55" s="147">
        <v>-1.35</v>
      </c>
      <c r="EJ55" s="147">
        <v>21.600000000000019</v>
      </c>
      <c r="EK55" s="147">
        <v>2.3499999999999996</v>
      </c>
      <c r="EL55" s="147">
        <v>2.25</v>
      </c>
      <c r="EM55" s="147">
        <v>17.950000000000003</v>
      </c>
      <c r="EN55" s="147">
        <v>15.649999999999999</v>
      </c>
      <c r="EO55" s="147">
        <v>-31.2</v>
      </c>
      <c r="EP55" s="147">
        <v>-13.55</v>
      </c>
      <c r="EQ55" s="147">
        <v>-6.7500000000000009</v>
      </c>
      <c r="ER55" s="147">
        <v>0</v>
      </c>
      <c r="ES55" s="147">
        <v>157.90000000000003</v>
      </c>
      <c r="ET55" s="147">
        <v>171.4</v>
      </c>
      <c r="EU55" s="147">
        <v>1.05</v>
      </c>
      <c r="EV55" s="147">
        <v>0</v>
      </c>
      <c r="EW55" s="147">
        <v>20.999999999999986</v>
      </c>
      <c r="EX55" s="147">
        <v>88.749999999999957</v>
      </c>
      <c r="EY55" s="147">
        <v>7451.2199999999957</v>
      </c>
      <c r="FA55" s="147">
        <v>1.8</v>
      </c>
      <c r="FB55" s="147">
        <v>17.150000000000002</v>
      </c>
      <c r="FC55" s="147">
        <v>46.772019699999994</v>
      </c>
      <c r="FD55" s="147">
        <v>-4.7220000000000013</v>
      </c>
      <c r="FE55" s="147">
        <v>7.5047511670000002</v>
      </c>
      <c r="FF55" s="147">
        <v>6.2736304040000004</v>
      </c>
      <c r="FG55" s="147">
        <v>36.581999999999987</v>
      </c>
      <c r="FH55" s="147">
        <v>24</v>
      </c>
      <c r="FI55" s="147">
        <v>0</v>
      </c>
      <c r="FJ55" s="147">
        <v>142.09</v>
      </c>
      <c r="FK55" s="286">
        <v>277.45040127100003</v>
      </c>
      <c r="FL55" s="446"/>
      <c r="FM55" s="446"/>
      <c r="FN55" s="470"/>
      <c r="FO55" s="446"/>
      <c r="FP55" s="446"/>
      <c r="FQ55" s="446"/>
      <c r="FR55" s="449"/>
      <c r="FS55" s="471"/>
      <c r="FT55" s="471"/>
      <c r="FU55" s="471"/>
      <c r="FV55" s="471"/>
      <c r="FW55" s="471"/>
      <c r="FX55" s="471"/>
      <c r="FY55" s="471"/>
      <c r="FZ55" s="471"/>
      <c r="GA55" s="471"/>
      <c r="GB55" s="471"/>
      <c r="GC55" s="471"/>
      <c r="GD55" s="471"/>
      <c r="GE55" s="449"/>
      <c r="GF55" s="449"/>
      <c r="GG55" s="449"/>
      <c r="GH55" s="449"/>
      <c r="GI55" s="449"/>
      <c r="GJ55" s="449"/>
      <c r="GW55" s="466"/>
    </row>
    <row r="56" spans="1:205" s="291" customFormat="1" ht="12.75" customHeight="1" x14ac:dyDescent="0.2">
      <c r="B56" s="61" t="s">
        <v>162</v>
      </c>
      <c r="C56" s="61" t="s">
        <v>162</v>
      </c>
      <c r="D56" s="61" t="s">
        <v>159</v>
      </c>
      <c r="E56" s="61" t="s">
        <v>162</v>
      </c>
      <c r="F56" s="61" t="s">
        <v>162</v>
      </c>
      <c r="G56" s="480" t="s">
        <v>162</v>
      </c>
      <c r="H56" s="61" t="s">
        <v>162</v>
      </c>
      <c r="I56" s="61" t="s">
        <v>162</v>
      </c>
      <c r="J56" s="292" t="s">
        <v>162</v>
      </c>
      <c r="K56" s="61" t="s">
        <v>163</v>
      </c>
      <c r="L56" s="61" t="s">
        <v>163</v>
      </c>
      <c r="M56" s="61" t="s">
        <v>163</v>
      </c>
      <c r="N56" s="61" t="s">
        <v>163</v>
      </c>
      <c r="O56" s="61" t="s">
        <v>163</v>
      </c>
      <c r="P56" s="61" t="s">
        <v>163</v>
      </c>
      <c r="Q56" s="61" t="s">
        <v>163</v>
      </c>
      <c r="R56" s="61" t="s">
        <v>168</v>
      </c>
      <c r="S56" s="61" t="s">
        <v>168</v>
      </c>
      <c r="T56" s="61" t="s">
        <v>165</v>
      </c>
      <c r="U56" s="61" t="s">
        <v>162</v>
      </c>
      <c r="V56" s="61" t="s">
        <v>162</v>
      </c>
      <c r="W56" s="61" t="s">
        <v>162</v>
      </c>
      <c r="X56" s="61" t="s">
        <v>162</v>
      </c>
      <c r="Y56" s="61" t="s">
        <v>162</v>
      </c>
      <c r="Z56" s="61" t="s">
        <v>162</v>
      </c>
      <c r="AA56" s="61" t="s">
        <v>162</v>
      </c>
      <c r="AB56" s="61" t="s">
        <v>162</v>
      </c>
      <c r="AC56" s="61" t="s">
        <v>166</v>
      </c>
      <c r="AD56" s="61" t="s">
        <v>158</v>
      </c>
      <c r="AE56" s="61" t="s">
        <v>158</v>
      </c>
      <c r="AF56" s="61" t="s">
        <v>163</v>
      </c>
      <c r="AG56" s="61" t="s">
        <v>163</v>
      </c>
      <c r="AH56" s="61" t="s">
        <v>163</v>
      </c>
      <c r="AI56" s="61" t="s">
        <v>163</v>
      </c>
      <c r="AJ56" s="61" t="s">
        <v>159</v>
      </c>
      <c r="AK56" s="61" t="s">
        <v>159</v>
      </c>
      <c r="AL56" s="61" t="s">
        <v>159</v>
      </c>
      <c r="AM56" s="292" t="s">
        <v>158</v>
      </c>
      <c r="AN56" s="292" t="s">
        <v>158</v>
      </c>
      <c r="AO56" s="292" t="s">
        <v>158</v>
      </c>
      <c r="AP56" s="292" t="s">
        <v>158</v>
      </c>
      <c r="AQ56" s="61" t="s">
        <v>163</v>
      </c>
      <c r="AR56" s="61" t="s">
        <v>163</v>
      </c>
      <c r="AS56" s="61" t="s">
        <v>166</v>
      </c>
      <c r="AT56" s="61" t="s">
        <v>166</v>
      </c>
      <c r="AU56" s="61" t="s">
        <v>166</v>
      </c>
      <c r="AV56" s="61" t="s">
        <v>163</v>
      </c>
      <c r="AW56" s="291" t="s">
        <v>162</v>
      </c>
      <c r="AX56" s="61" t="s">
        <v>167</v>
      </c>
      <c r="AY56" s="61" t="s">
        <v>167</v>
      </c>
      <c r="AZ56" s="61" t="s">
        <v>167</v>
      </c>
      <c r="BA56" s="61" t="s">
        <v>167</v>
      </c>
      <c r="BB56" s="61" t="s">
        <v>167</v>
      </c>
      <c r="BC56" s="61" t="s">
        <v>167</v>
      </c>
      <c r="BD56" s="61" t="s">
        <v>167</v>
      </c>
      <c r="BE56" s="293" t="s">
        <v>163</v>
      </c>
      <c r="BF56" s="293" t="s">
        <v>163</v>
      </c>
      <c r="BG56" s="293" t="s">
        <v>163</v>
      </c>
      <c r="BH56" s="293" t="s">
        <v>163</v>
      </c>
      <c r="BI56" s="293" t="s">
        <v>163</v>
      </c>
      <c r="BJ56" s="293" t="s">
        <v>163</v>
      </c>
      <c r="BK56" s="61" t="s">
        <v>168</v>
      </c>
      <c r="BL56" s="61" t="s">
        <v>165</v>
      </c>
      <c r="BM56" s="61" t="s">
        <v>165</v>
      </c>
      <c r="BN56" s="61" t="s">
        <v>165</v>
      </c>
      <c r="BO56" s="61" t="s">
        <v>165</v>
      </c>
      <c r="BP56" s="61" t="s">
        <v>166</v>
      </c>
      <c r="BQ56" s="61" t="s">
        <v>166</v>
      </c>
      <c r="BR56" s="61" t="s">
        <v>166</v>
      </c>
      <c r="BS56" s="61" t="s">
        <v>166</v>
      </c>
      <c r="BT56" s="61" t="s">
        <v>167</v>
      </c>
      <c r="BU56" s="61" t="s">
        <v>167</v>
      </c>
      <c r="BV56" s="61" t="s">
        <v>167</v>
      </c>
      <c r="BW56" s="291" t="s">
        <v>166</v>
      </c>
      <c r="BX56" s="291" t="s">
        <v>166</v>
      </c>
      <c r="BY56" s="61" t="s">
        <v>163</v>
      </c>
      <c r="BZ56" s="61" t="s">
        <v>163</v>
      </c>
      <c r="CA56" s="61" t="s">
        <v>163</v>
      </c>
      <c r="CB56" s="61" t="s">
        <v>163</v>
      </c>
      <c r="CC56" s="292" t="s">
        <v>163</v>
      </c>
      <c r="CD56" s="61" t="s">
        <v>163</v>
      </c>
      <c r="CE56" s="61" t="s">
        <v>162</v>
      </c>
      <c r="CF56" s="61" t="s">
        <v>162</v>
      </c>
      <c r="CG56" s="61" t="s">
        <v>163</v>
      </c>
      <c r="CH56" s="61" t="s">
        <v>163</v>
      </c>
      <c r="CI56" s="61" t="s">
        <v>163</v>
      </c>
      <c r="CJ56" s="61" t="s">
        <v>163</v>
      </c>
      <c r="CK56" s="61" t="s">
        <v>163</v>
      </c>
      <c r="CL56" s="61" t="s">
        <v>159</v>
      </c>
      <c r="CM56" s="61" t="s">
        <v>159</v>
      </c>
      <c r="CN56" s="61" t="s">
        <v>159</v>
      </c>
      <c r="CO56" s="61" t="s">
        <v>167</v>
      </c>
      <c r="CP56" s="61" t="s">
        <v>167</v>
      </c>
      <c r="CQ56" s="61" t="s">
        <v>167</v>
      </c>
      <c r="CR56" s="61" t="s">
        <v>167</v>
      </c>
      <c r="CS56" s="61" t="s">
        <v>162</v>
      </c>
      <c r="CT56" s="61" t="s">
        <v>162</v>
      </c>
      <c r="CU56" s="61" t="s">
        <v>162</v>
      </c>
      <c r="CV56" s="61" t="s">
        <v>166</v>
      </c>
      <c r="CW56" s="61" t="s">
        <v>162</v>
      </c>
      <c r="CX56" s="61" t="s">
        <v>162</v>
      </c>
      <c r="CY56" s="61" t="s">
        <v>163</v>
      </c>
      <c r="CZ56" s="61" t="s">
        <v>167</v>
      </c>
      <c r="DA56" s="61" t="s">
        <v>163</v>
      </c>
      <c r="DB56" s="61" t="s">
        <v>163</v>
      </c>
      <c r="DC56" s="61" t="s">
        <v>163</v>
      </c>
      <c r="DD56" s="61" t="s">
        <v>159</v>
      </c>
      <c r="DE56" s="61" t="s">
        <v>163</v>
      </c>
      <c r="DF56" s="61" t="s">
        <v>163</v>
      </c>
      <c r="DG56" s="61" t="s">
        <v>163</v>
      </c>
      <c r="DH56" s="61" t="s">
        <v>163</v>
      </c>
      <c r="DI56" s="61" t="s">
        <v>158</v>
      </c>
      <c r="DJ56" s="61" t="s">
        <v>162</v>
      </c>
      <c r="DK56" s="61" t="s">
        <v>162</v>
      </c>
      <c r="DL56" s="61" t="s">
        <v>162</v>
      </c>
      <c r="DM56" s="61" t="s">
        <v>158</v>
      </c>
      <c r="DN56" s="61" t="s">
        <v>162</v>
      </c>
      <c r="DO56" s="61" t="s">
        <v>162</v>
      </c>
      <c r="DP56" s="61" t="s">
        <v>158</v>
      </c>
      <c r="DQ56" s="61" t="s">
        <v>162</v>
      </c>
      <c r="DR56" s="61" t="s">
        <v>162</v>
      </c>
      <c r="DS56" s="61" t="s">
        <v>166</v>
      </c>
      <c r="DT56" s="61" t="s">
        <v>166</v>
      </c>
      <c r="DU56" s="61" t="s">
        <v>166</v>
      </c>
      <c r="DV56" s="61" t="s">
        <v>166</v>
      </c>
      <c r="DW56" s="61" t="s">
        <v>162</v>
      </c>
      <c r="DX56" s="61" t="s">
        <v>162</v>
      </c>
      <c r="DY56" s="61" t="s">
        <v>158</v>
      </c>
      <c r="DZ56" s="61" t="s">
        <v>162</v>
      </c>
      <c r="EA56" s="61" t="s">
        <v>162</v>
      </c>
      <c r="EB56" s="61" t="s">
        <v>162</v>
      </c>
      <c r="EC56" s="61" t="s">
        <v>162</v>
      </c>
      <c r="ED56" s="61" t="s">
        <v>162</v>
      </c>
      <c r="EE56" s="61" t="s">
        <v>159</v>
      </c>
      <c r="EF56" s="61" t="s">
        <v>159</v>
      </c>
      <c r="EG56" s="61" t="s">
        <v>162</v>
      </c>
      <c r="EH56" s="61" t="s">
        <v>162</v>
      </c>
      <c r="EI56" s="61" t="s">
        <v>162</v>
      </c>
      <c r="EJ56" s="61" t="s">
        <v>158</v>
      </c>
      <c r="EK56" s="61" t="s">
        <v>162</v>
      </c>
      <c r="EL56" s="61" t="s">
        <v>162</v>
      </c>
      <c r="EM56" s="61" t="s">
        <v>168</v>
      </c>
      <c r="EN56" s="61" t="s">
        <v>168</v>
      </c>
      <c r="EO56" s="61" t="s">
        <v>168</v>
      </c>
      <c r="EP56" s="61" t="s">
        <v>168</v>
      </c>
      <c r="EQ56" s="61" t="s">
        <v>168</v>
      </c>
      <c r="ER56" s="61" t="s">
        <v>164</v>
      </c>
      <c r="ES56" s="61" t="s">
        <v>165</v>
      </c>
      <c r="ET56" s="61" t="s">
        <v>165</v>
      </c>
      <c r="EU56" s="61" t="s">
        <v>161</v>
      </c>
      <c r="EV56" s="61" t="s">
        <v>161</v>
      </c>
      <c r="EW56" s="61" t="s">
        <v>161</v>
      </c>
      <c r="EX56" s="61" t="s">
        <v>161</v>
      </c>
      <c r="EY56" s="61" t="s">
        <v>274</v>
      </c>
      <c r="FA56" s="61" t="s">
        <v>158</v>
      </c>
      <c r="FB56" s="61" t="s">
        <v>158</v>
      </c>
      <c r="FC56" s="61" t="s">
        <v>158</v>
      </c>
      <c r="FD56" s="61" t="s">
        <v>162</v>
      </c>
      <c r="FE56" s="61" t="s">
        <v>159</v>
      </c>
      <c r="FF56" s="61" t="s">
        <v>159</v>
      </c>
      <c r="FG56" s="61" t="s">
        <v>158</v>
      </c>
      <c r="FH56" s="61" t="s">
        <v>158</v>
      </c>
      <c r="FI56" s="61" t="s">
        <v>159</v>
      </c>
      <c r="FJ56" s="61" t="s">
        <v>159</v>
      </c>
      <c r="FK56" s="296"/>
      <c r="FL56" s="296"/>
      <c r="FM56" s="296"/>
      <c r="FN56" s="297"/>
      <c r="FO56" s="296"/>
      <c r="FP56" s="296"/>
      <c r="FQ56" s="296"/>
      <c r="FS56" s="61"/>
      <c r="FT56" s="61"/>
      <c r="FU56" s="61"/>
      <c r="FV56" s="61"/>
      <c r="FW56" s="61"/>
      <c r="FX56" s="61"/>
      <c r="FY56" s="61"/>
      <c r="FZ56" s="61"/>
      <c r="GA56" s="61"/>
      <c r="GB56" s="61"/>
      <c r="GC56" s="61"/>
      <c r="GD56" s="61"/>
      <c r="GW56" s="61"/>
    </row>
    <row r="57" spans="1:205" s="291" customFormat="1" ht="14.25" customHeight="1" x14ac:dyDescent="0.2">
      <c r="B57" s="61" t="s">
        <v>172</v>
      </c>
      <c r="C57" s="61" t="s">
        <v>172</v>
      </c>
      <c r="D57" s="61" t="s">
        <v>173</v>
      </c>
      <c r="E57" s="61" t="s">
        <v>172</v>
      </c>
      <c r="F57" s="61" t="s">
        <v>172</v>
      </c>
      <c r="G57" s="480" t="s">
        <v>172</v>
      </c>
      <c r="H57" s="61" t="s">
        <v>172</v>
      </c>
      <c r="I57" s="61" t="s">
        <v>172</v>
      </c>
      <c r="J57" s="292" t="s">
        <v>172</v>
      </c>
      <c r="K57" s="61" t="s">
        <v>173</v>
      </c>
      <c r="L57" s="61" t="s">
        <v>173</v>
      </c>
      <c r="M57" s="61" t="s">
        <v>173</v>
      </c>
      <c r="N57" s="61" t="s">
        <v>173</v>
      </c>
      <c r="O57" s="61" t="s">
        <v>173</v>
      </c>
      <c r="P57" s="61" t="s">
        <v>173</v>
      </c>
      <c r="Q57" s="61" t="s">
        <v>173</v>
      </c>
      <c r="R57" s="61" t="s">
        <v>171</v>
      </c>
      <c r="S57" s="61" t="s">
        <v>171</v>
      </c>
      <c r="T57" s="61" t="s">
        <v>174</v>
      </c>
      <c r="U57" s="61" t="s">
        <v>172</v>
      </c>
      <c r="V57" s="61" t="s">
        <v>172</v>
      </c>
      <c r="W57" s="61" t="s">
        <v>172</v>
      </c>
      <c r="X57" s="61" t="s">
        <v>172</v>
      </c>
      <c r="Y57" s="61" t="s">
        <v>172</v>
      </c>
      <c r="Z57" s="61" t="s">
        <v>172</v>
      </c>
      <c r="AA57" s="61" t="s">
        <v>172</v>
      </c>
      <c r="AB57" s="61" t="s">
        <v>172</v>
      </c>
      <c r="AC57" s="61" t="s">
        <v>172</v>
      </c>
      <c r="AD57" s="61" t="s">
        <v>172</v>
      </c>
      <c r="AE57" s="61" t="s">
        <v>172</v>
      </c>
      <c r="AF57" s="61" t="s">
        <v>173</v>
      </c>
      <c r="AG57" s="61" t="s">
        <v>173</v>
      </c>
      <c r="AH57" s="61" t="s">
        <v>173</v>
      </c>
      <c r="AI57" s="61" t="s">
        <v>173</v>
      </c>
      <c r="AJ57" s="61" t="s">
        <v>173</v>
      </c>
      <c r="AK57" s="61" t="s">
        <v>173</v>
      </c>
      <c r="AL57" s="61" t="s">
        <v>173</v>
      </c>
      <c r="AM57" s="292" t="s">
        <v>172</v>
      </c>
      <c r="AN57" s="292" t="s">
        <v>172</v>
      </c>
      <c r="AO57" s="292" t="s">
        <v>172</v>
      </c>
      <c r="AP57" s="292" t="s">
        <v>172</v>
      </c>
      <c r="AQ57" s="61" t="s">
        <v>173</v>
      </c>
      <c r="AR57" s="61" t="s">
        <v>173</v>
      </c>
      <c r="AS57" s="61" t="s">
        <v>172</v>
      </c>
      <c r="AT57" s="61" t="s">
        <v>172</v>
      </c>
      <c r="AU57" s="61" t="s">
        <v>172</v>
      </c>
      <c r="AV57" s="61" t="s">
        <v>173</v>
      </c>
      <c r="AW57" s="291" t="s">
        <v>172</v>
      </c>
      <c r="AX57" s="61" t="s">
        <v>173</v>
      </c>
      <c r="AY57" s="61" t="s">
        <v>173</v>
      </c>
      <c r="AZ57" s="61" t="s">
        <v>173</v>
      </c>
      <c r="BA57" s="61" t="s">
        <v>173</v>
      </c>
      <c r="BB57" s="61" t="s">
        <v>173</v>
      </c>
      <c r="BC57" s="61" t="s">
        <v>173</v>
      </c>
      <c r="BD57" s="61" t="s">
        <v>173</v>
      </c>
      <c r="BE57" s="293" t="s">
        <v>173</v>
      </c>
      <c r="BF57" s="293" t="s">
        <v>173</v>
      </c>
      <c r="BG57" s="293" t="s">
        <v>173</v>
      </c>
      <c r="BH57" s="293" t="s">
        <v>173</v>
      </c>
      <c r="BI57" s="293" t="s">
        <v>173</v>
      </c>
      <c r="BJ57" s="293" t="s">
        <v>173</v>
      </c>
      <c r="BK57" s="61" t="s">
        <v>171</v>
      </c>
      <c r="BL57" s="61" t="s">
        <v>174</v>
      </c>
      <c r="BM57" s="61" t="s">
        <v>174</v>
      </c>
      <c r="BN57" s="61" t="s">
        <v>174</v>
      </c>
      <c r="BO57" s="61" t="s">
        <v>174</v>
      </c>
      <c r="BP57" s="61" t="s">
        <v>172</v>
      </c>
      <c r="BQ57" s="61" t="s">
        <v>172</v>
      </c>
      <c r="BR57" s="61" t="s">
        <v>172</v>
      </c>
      <c r="BS57" s="61" t="s">
        <v>172</v>
      </c>
      <c r="BT57" s="61" t="s">
        <v>173</v>
      </c>
      <c r="BU57" s="61" t="s">
        <v>173</v>
      </c>
      <c r="BV57" s="61" t="s">
        <v>173</v>
      </c>
      <c r="BW57" s="291" t="s">
        <v>172</v>
      </c>
      <c r="BX57" s="291" t="s">
        <v>172</v>
      </c>
      <c r="BY57" s="61" t="s">
        <v>173</v>
      </c>
      <c r="BZ57" s="61" t="s">
        <v>173</v>
      </c>
      <c r="CA57" s="61" t="s">
        <v>173</v>
      </c>
      <c r="CB57" s="61" t="s">
        <v>173</v>
      </c>
      <c r="CC57" s="292" t="s">
        <v>173</v>
      </c>
      <c r="CD57" s="61" t="s">
        <v>173</v>
      </c>
      <c r="CE57" s="61" t="s">
        <v>172</v>
      </c>
      <c r="CF57" s="61" t="s">
        <v>172</v>
      </c>
      <c r="CG57" s="61" t="s">
        <v>173</v>
      </c>
      <c r="CH57" s="61" t="s">
        <v>173</v>
      </c>
      <c r="CI57" s="61" t="s">
        <v>173</v>
      </c>
      <c r="CJ57" s="61" t="s">
        <v>173</v>
      </c>
      <c r="CK57" s="61" t="s">
        <v>173</v>
      </c>
      <c r="CL57" s="61" t="s">
        <v>173</v>
      </c>
      <c r="CM57" s="61" t="s">
        <v>173</v>
      </c>
      <c r="CN57" s="61" t="s">
        <v>173</v>
      </c>
      <c r="CO57" s="61" t="s">
        <v>173</v>
      </c>
      <c r="CP57" s="61" t="s">
        <v>173</v>
      </c>
      <c r="CQ57" s="61" t="s">
        <v>173</v>
      </c>
      <c r="CR57" s="61" t="s">
        <v>173</v>
      </c>
      <c r="CS57" s="61" t="s">
        <v>172</v>
      </c>
      <c r="CT57" s="61" t="s">
        <v>172</v>
      </c>
      <c r="CU57" s="61" t="s">
        <v>172</v>
      </c>
      <c r="CV57" s="61" t="s">
        <v>172</v>
      </c>
      <c r="CW57" s="61" t="s">
        <v>172</v>
      </c>
      <c r="CX57" s="61" t="s">
        <v>172</v>
      </c>
      <c r="CY57" s="61" t="s">
        <v>173</v>
      </c>
      <c r="CZ57" s="61" t="s">
        <v>173</v>
      </c>
      <c r="DA57" s="61" t="s">
        <v>173</v>
      </c>
      <c r="DB57" s="61" t="s">
        <v>173</v>
      </c>
      <c r="DC57" s="61" t="s">
        <v>173</v>
      </c>
      <c r="DD57" s="61" t="s">
        <v>173</v>
      </c>
      <c r="DE57" s="61" t="s">
        <v>173</v>
      </c>
      <c r="DF57" s="61" t="s">
        <v>173</v>
      </c>
      <c r="DG57" s="61" t="s">
        <v>173</v>
      </c>
      <c r="DH57" s="61" t="s">
        <v>173</v>
      </c>
      <c r="DI57" s="61" t="s">
        <v>172</v>
      </c>
      <c r="DJ57" s="61" t="s">
        <v>172</v>
      </c>
      <c r="DK57" s="61" t="s">
        <v>172</v>
      </c>
      <c r="DL57" s="61" t="s">
        <v>172</v>
      </c>
      <c r="DM57" s="61" t="s">
        <v>172</v>
      </c>
      <c r="DN57" s="61" t="s">
        <v>172</v>
      </c>
      <c r="DO57" s="61" t="s">
        <v>172</v>
      </c>
      <c r="DP57" s="61" t="s">
        <v>172</v>
      </c>
      <c r="DQ57" s="61" t="s">
        <v>172</v>
      </c>
      <c r="DR57" s="61" t="s">
        <v>172</v>
      </c>
      <c r="DS57" s="61" t="s">
        <v>172</v>
      </c>
      <c r="DT57" s="61" t="s">
        <v>172</v>
      </c>
      <c r="DU57" s="61" t="s">
        <v>172</v>
      </c>
      <c r="DV57" s="61" t="s">
        <v>172</v>
      </c>
      <c r="DW57" s="61" t="s">
        <v>172</v>
      </c>
      <c r="DX57" s="61" t="s">
        <v>172</v>
      </c>
      <c r="DY57" s="61" t="s">
        <v>172</v>
      </c>
      <c r="DZ57" s="61" t="s">
        <v>172</v>
      </c>
      <c r="EA57" s="61" t="s">
        <v>172</v>
      </c>
      <c r="EB57" s="61" t="s">
        <v>172</v>
      </c>
      <c r="EC57" s="61" t="s">
        <v>172</v>
      </c>
      <c r="ED57" s="61" t="s">
        <v>172</v>
      </c>
      <c r="EE57" s="61" t="s">
        <v>173</v>
      </c>
      <c r="EF57" s="61" t="s">
        <v>173</v>
      </c>
      <c r="EG57" s="61" t="s">
        <v>172</v>
      </c>
      <c r="EH57" s="61" t="s">
        <v>172</v>
      </c>
      <c r="EI57" s="61" t="s">
        <v>172</v>
      </c>
      <c r="EJ57" s="61" t="s">
        <v>172</v>
      </c>
      <c r="EK57" s="61" t="s">
        <v>172</v>
      </c>
      <c r="EL57" s="61" t="s">
        <v>172</v>
      </c>
      <c r="EM57" s="61" t="s">
        <v>171</v>
      </c>
      <c r="EN57" s="61" t="s">
        <v>171</v>
      </c>
      <c r="EO57" s="61" t="s">
        <v>171</v>
      </c>
      <c r="EP57" s="61" t="s">
        <v>171</v>
      </c>
      <c r="EQ57" s="61" t="s">
        <v>171</v>
      </c>
      <c r="ER57" s="61" t="s">
        <v>171</v>
      </c>
      <c r="ES57" s="61" t="s">
        <v>174</v>
      </c>
      <c r="ET57" s="61" t="s">
        <v>174</v>
      </c>
      <c r="EU57" s="61" t="s">
        <v>174</v>
      </c>
      <c r="EV57" s="61" t="s">
        <v>174</v>
      </c>
      <c r="EW57" s="61" t="s">
        <v>174</v>
      </c>
      <c r="EX57" s="61" t="s">
        <v>174</v>
      </c>
      <c r="EY57" s="61"/>
      <c r="FA57" s="61" t="s">
        <v>514</v>
      </c>
      <c r="FB57" s="61" t="s">
        <v>514</v>
      </c>
      <c r="FC57" s="61" t="s">
        <v>514</v>
      </c>
      <c r="FD57" s="61" t="s">
        <v>514</v>
      </c>
      <c r="FE57" s="61" t="s">
        <v>515</v>
      </c>
      <c r="FF57" s="61" t="s">
        <v>515</v>
      </c>
      <c r="FG57" s="61" t="s">
        <v>514</v>
      </c>
      <c r="FH57" s="61" t="s">
        <v>514</v>
      </c>
      <c r="FI57" s="61" t="s">
        <v>515</v>
      </c>
      <c r="FJ57" s="61" t="s">
        <v>515</v>
      </c>
      <c r="FK57" s="296"/>
      <c r="FL57" s="296"/>
      <c r="FM57" s="296"/>
      <c r="FN57" s="297"/>
      <c r="FO57" s="296"/>
      <c r="FP57" s="296"/>
      <c r="FQ57" s="296"/>
      <c r="FS57" s="61"/>
      <c r="FT57" s="61"/>
      <c r="FU57" s="61"/>
      <c r="FV57" s="61"/>
      <c r="FW57" s="61"/>
      <c r="FX57" s="61"/>
      <c r="FY57" s="61"/>
      <c r="FZ57" s="61"/>
      <c r="GA57" s="61"/>
      <c r="GB57" s="61"/>
      <c r="GC57" s="61"/>
      <c r="GD57" s="61"/>
      <c r="GW57" s="61"/>
    </row>
    <row r="58" spans="1:205" s="291" customFormat="1" ht="14.25" customHeight="1" x14ac:dyDescent="0.2">
      <c r="B58" s="61" t="s">
        <v>170</v>
      </c>
      <c r="C58" s="61" t="s">
        <v>170</v>
      </c>
      <c r="D58" s="61" t="s">
        <v>137</v>
      </c>
      <c r="E58" s="61" t="s">
        <v>170</v>
      </c>
      <c r="F58" s="61" t="s">
        <v>170</v>
      </c>
      <c r="G58" s="480" t="s">
        <v>170</v>
      </c>
      <c r="H58" s="61" t="s">
        <v>170</v>
      </c>
      <c r="I58" s="61" t="s">
        <v>170</v>
      </c>
      <c r="J58" s="292" t="s">
        <v>170</v>
      </c>
      <c r="K58" s="61" t="s">
        <v>170</v>
      </c>
      <c r="L58" s="61" t="s">
        <v>170</v>
      </c>
      <c r="M58" s="61" t="s">
        <v>170</v>
      </c>
      <c r="N58" s="61" t="s">
        <v>170</v>
      </c>
      <c r="O58" s="61" t="s">
        <v>170</v>
      </c>
      <c r="P58" s="61" t="s">
        <v>170</v>
      </c>
      <c r="Q58" s="61" t="s">
        <v>170</v>
      </c>
      <c r="R58" s="61" t="s">
        <v>171</v>
      </c>
      <c r="S58" s="61" t="s">
        <v>171</v>
      </c>
      <c r="T58" s="61" t="s">
        <v>170</v>
      </c>
      <c r="U58" s="61" t="s">
        <v>170</v>
      </c>
      <c r="V58" s="61" t="s">
        <v>170</v>
      </c>
      <c r="W58" s="61" t="s">
        <v>170</v>
      </c>
      <c r="X58" s="61" t="s">
        <v>170</v>
      </c>
      <c r="Y58" s="61" t="s">
        <v>170</v>
      </c>
      <c r="Z58" s="61" t="s">
        <v>170</v>
      </c>
      <c r="AA58" s="61" t="s">
        <v>170</v>
      </c>
      <c r="AB58" s="61" t="s">
        <v>170</v>
      </c>
      <c r="AC58" s="61" t="s">
        <v>171</v>
      </c>
      <c r="AD58" s="61" t="s">
        <v>137</v>
      </c>
      <c r="AE58" s="61" t="s">
        <v>137</v>
      </c>
      <c r="AF58" s="61" t="s">
        <v>170</v>
      </c>
      <c r="AG58" s="61" t="s">
        <v>170</v>
      </c>
      <c r="AH58" s="61" t="s">
        <v>170</v>
      </c>
      <c r="AI58" s="61" t="s">
        <v>170</v>
      </c>
      <c r="AJ58" s="61" t="s">
        <v>137</v>
      </c>
      <c r="AK58" s="61" t="s">
        <v>137</v>
      </c>
      <c r="AL58" s="61" t="s">
        <v>137</v>
      </c>
      <c r="AM58" s="292" t="s">
        <v>137</v>
      </c>
      <c r="AN58" s="292" t="s">
        <v>137</v>
      </c>
      <c r="AO58" s="292" t="s">
        <v>137</v>
      </c>
      <c r="AP58" s="292" t="s">
        <v>137</v>
      </c>
      <c r="AQ58" s="61" t="s">
        <v>170</v>
      </c>
      <c r="AR58" s="61" t="s">
        <v>170</v>
      </c>
      <c r="AS58" s="61" t="s">
        <v>171</v>
      </c>
      <c r="AT58" s="61" t="s">
        <v>171</v>
      </c>
      <c r="AU58" s="61" t="s">
        <v>171</v>
      </c>
      <c r="AV58" s="61" t="s">
        <v>170</v>
      </c>
      <c r="AW58" s="291" t="s">
        <v>170</v>
      </c>
      <c r="AX58" s="61" t="s">
        <v>171</v>
      </c>
      <c r="AY58" s="61" t="s">
        <v>171</v>
      </c>
      <c r="AZ58" s="61" t="s">
        <v>171</v>
      </c>
      <c r="BA58" s="61" t="s">
        <v>171</v>
      </c>
      <c r="BB58" s="61" t="s">
        <v>171</v>
      </c>
      <c r="BC58" s="61" t="s">
        <v>171</v>
      </c>
      <c r="BD58" s="61" t="s">
        <v>171</v>
      </c>
      <c r="BE58" s="293" t="s">
        <v>170</v>
      </c>
      <c r="BF58" s="293" t="s">
        <v>170</v>
      </c>
      <c r="BG58" s="293" t="s">
        <v>170</v>
      </c>
      <c r="BH58" s="293" t="s">
        <v>170</v>
      </c>
      <c r="BI58" s="293" t="s">
        <v>170</v>
      </c>
      <c r="BJ58" s="293" t="s">
        <v>170</v>
      </c>
      <c r="BK58" s="61" t="s">
        <v>171</v>
      </c>
      <c r="BL58" s="61" t="s">
        <v>170</v>
      </c>
      <c r="BM58" s="61" t="s">
        <v>170</v>
      </c>
      <c r="BN58" s="61" t="s">
        <v>170</v>
      </c>
      <c r="BO58" s="61" t="s">
        <v>170</v>
      </c>
      <c r="BP58" s="61" t="s">
        <v>171</v>
      </c>
      <c r="BQ58" s="61" t="s">
        <v>171</v>
      </c>
      <c r="BR58" s="61" t="s">
        <v>171</v>
      </c>
      <c r="BS58" s="61" t="s">
        <v>171</v>
      </c>
      <c r="BT58" s="61" t="s">
        <v>171</v>
      </c>
      <c r="BU58" s="61" t="s">
        <v>171</v>
      </c>
      <c r="BV58" s="61" t="s">
        <v>171</v>
      </c>
      <c r="BW58" s="291" t="s">
        <v>171</v>
      </c>
      <c r="BX58" s="291" t="s">
        <v>171</v>
      </c>
      <c r="BY58" s="61" t="s">
        <v>170</v>
      </c>
      <c r="BZ58" s="61" t="s">
        <v>170</v>
      </c>
      <c r="CA58" s="61" t="s">
        <v>170</v>
      </c>
      <c r="CB58" s="61" t="s">
        <v>170</v>
      </c>
      <c r="CC58" s="292" t="s">
        <v>170</v>
      </c>
      <c r="CD58" s="61" t="s">
        <v>170</v>
      </c>
      <c r="CE58" s="61" t="s">
        <v>170</v>
      </c>
      <c r="CF58" s="61" t="s">
        <v>170</v>
      </c>
      <c r="CG58" s="61" t="s">
        <v>170</v>
      </c>
      <c r="CH58" s="61" t="s">
        <v>170</v>
      </c>
      <c r="CI58" s="61" t="s">
        <v>170</v>
      </c>
      <c r="CJ58" s="61" t="s">
        <v>170</v>
      </c>
      <c r="CK58" s="61" t="s">
        <v>170</v>
      </c>
      <c r="CL58" s="61" t="s">
        <v>137</v>
      </c>
      <c r="CM58" s="61" t="s">
        <v>137</v>
      </c>
      <c r="CN58" s="61" t="s">
        <v>137</v>
      </c>
      <c r="CO58" s="61" t="s">
        <v>171</v>
      </c>
      <c r="CP58" s="61" t="s">
        <v>171</v>
      </c>
      <c r="CQ58" s="61" t="s">
        <v>171</v>
      </c>
      <c r="CR58" s="61" t="s">
        <v>171</v>
      </c>
      <c r="CS58" s="61" t="s">
        <v>170</v>
      </c>
      <c r="CT58" s="61" t="s">
        <v>170</v>
      </c>
      <c r="CU58" s="61" t="s">
        <v>170</v>
      </c>
      <c r="CV58" s="61" t="s">
        <v>171</v>
      </c>
      <c r="CW58" s="61" t="s">
        <v>170</v>
      </c>
      <c r="CX58" s="61" t="s">
        <v>170</v>
      </c>
      <c r="CY58" s="61" t="s">
        <v>170</v>
      </c>
      <c r="CZ58" s="61" t="s">
        <v>171</v>
      </c>
      <c r="DA58" s="61" t="s">
        <v>170</v>
      </c>
      <c r="DB58" s="61" t="s">
        <v>170</v>
      </c>
      <c r="DC58" s="61" t="s">
        <v>170</v>
      </c>
      <c r="DD58" s="61" t="s">
        <v>137</v>
      </c>
      <c r="DE58" s="61" t="s">
        <v>170</v>
      </c>
      <c r="DF58" s="61" t="s">
        <v>170</v>
      </c>
      <c r="DG58" s="61" t="s">
        <v>170</v>
      </c>
      <c r="DH58" s="61" t="s">
        <v>170</v>
      </c>
      <c r="DI58" s="61" t="s">
        <v>137</v>
      </c>
      <c r="DJ58" s="61" t="s">
        <v>170</v>
      </c>
      <c r="DK58" s="61" t="s">
        <v>170</v>
      </c>
      <c r="DL58" s="61" t="s">
        <v>170</v>
      </c>
      <c r="DM58" s="61" t="s">
        <v>137</v>
      </c>
      <c r="DN58" s="61" t="s">
        <v>170</v>
      </c>
      <c r="DO58" s="61" t="s">
        <v>170</v>
      </c>
      <c r="DP58" s="61" t="s">
        <v>137</v>
      </c>
      <c r="DQ58" s="61" t="s">
        <v>170</v>
      </c>
      <c r="DR58" s="61" t="s">
        <v>170</v>
      </c>
      <c r="DS58" s="61" t="s">
        <v>171</v>
      </c>
      <c r="DT58" s="61" t="s">
        <v>171</v>
      </c>
      <c r="DU58" s="61" t="s">
        <v>171</v>
      </c>
      <c r="DV58" s="61" t="s">
        <v>171</v>
      </c>
      <c r="DW58" s="61" t="s">
        <v>170</v>
      </c>
      <c r="DX58" s="61" t="s">
        <v>170</v>
      </c>
      <c r="DY58" s="61" t="s">
        <v>137</v>
      </c>
      <c r="DZ58" s="61" t="s">
        <v>170</v>
      </c>
      <c r="EA58" s="61" t="s">
        <v>170</v>
      </c>
      <c r="EB58" s="61" t="s">
        <v>170</v>
      </c>
      <c r="EC58" s="61" t="s">
        <v>170</v>
      </c>
      <c r="ED58" s="61" t="s">
        <v>170</v>
      </c>
      <c r="EE58" s="61" t="s">
        <v>137</v>
      </c>
      <c r="EF58" s="61" t="s">
        <v>137</v>
      </c>
      <c r="EG58" s="61" t="s">
        <v>170</v>
      </c>
      <c r="EH58" s="61" t="s">
        <v>170</v>
      </c>
      <c r="EI58" s="61" t="s">
        <v>170</v>
      </c>
      <c r="EJ58" s="61" t="s">
        <v>137</v>
      </c>
      <c r="EK58" s="61" t="s">
        <v>170</v>
      </c>
      <c r="EL58" s="61" t="s">
        <v>170</v>
      </c>
      <c r="EM58" s="61" t="s">
        <v>171</v>
      </c>
      <c r="EN58" s="61" t="s">
        <v>171</v>
      </c>
      <c r="EO58" s="61" t="s">
        <v>171</v>
      </c>
      <c r="EP58" s="61" t="s">
        <v>171</v>
      </c>
      <c r="EQ58" s="61" t="s">
        <v>171</v>
      </c>
      <c r="ER58" s="61" t="s">
        <v>170</v>
      </c>
      <c r="ES58" s="61" t="s">
        <v>170</v>
      </c>
      <c r="ET58" s="61" t="s">
        <v>170</v>
      </c>
      <c r="EU58" s="61" t="s">
        <v>137</v>
      </c>
      <c r="EV58" s="61" t="s">
        <v>137</v>
      </c>
      <c r="EW58" s="61" t="s">
        <v>137</v>
      </c>
      <c r="EX58" s="61" t="s">
        <v>137</v>
      </c>
      <c r="EY58" s="61"/>
      <c r="FA58" s="61" t="s">
        <v>137</v>
      </c>
      <c r="FB58" s="61" t="s">
        <v>137</v>
      </c>
      <c r="FC58" s="61" t="s">
        <v>137</v>
      </c>
      <c r="FD58" s="61" t="s">
        <v>170</v>
      </c>
      <c r="FE58" s="61" t="s">
        <v>137</v>
      </c>
      <c r="FF58" s="61" t="s">
        <v>137</v>
      </c>
      <c r="FG58" s="61" t="s">
        <v>137</v>
      </c>
      <c r="FH58" s="61" t="s">
        <v>137</v>
      </c>
      <c r="FI58" s="61" t="s">
        <v>137</v>
      </c>
      <c r="FJ58" s="61" t="s">
        <v>137</v>
      </c>
      <c r="FK58" s="296"/>
      <c r="FL58" s="296"/>
      <c r="FM58" s="296"/>
      <c r="FN58" s="297"/>
      <c r="FO58" s="296"/>
      <c r="FP58" s="296"/>
      <c r="FQ58" s="296"/>
      <c r="FS58" s="61"/>
      <c r="FT58" s="61"/>
      <c r="FU58" s="61"/>
      <c r="FV58" s="61"/>
      <c r="FW58" s="61"/>
      <c r="FX58" s="61"/>
      <c r="FY58" s="61"/>
      <c r="FZ58" s="61"/>
      <c r="GA58" s="61"/>
      <c r="GB58" s="61"/>
      <c r="GC58" s="61"/>
      <c r="GD58" s="61"/>
      <c r="GW58" s="61"/>
    </row>
    <row r="59" spans="1:205" s="59" customFormat="1" ht="14.25" customHeight="1" x14ac:dyDescent="0.2">
      <c r="B59" s="59">
        <v>1</v>
      </c>
      <c r="C59" s="59">
        <v>1</v>
      </c>
      <c r="D59" s="59">
        <v>1</v>
      </c>
      <c r="E59" s="59">
        <v>1</v>
      </c>
      <c r="F59" s="59">
        <v>1</v>
      </c>
      <c r="G59" s="481">
        <v>1</v>
      </c>
      <c r="H59" s="59">
        <v>1</v>
      </c>
      <c r="I59" s="59">
        <v>1</v>
      </c>
      <c r="J59" s="59" t="s">
        <v>275</v>
      </c>
      <c r="K59" s="59">
        <v>1</v>
      </c>
      <c r="L59" s="59">
        <v>1</v>
      </c>
      <c r="M59" s="59">
        <v>1</v>
      </c>
      <c r="N59" s="59">
        <v>1</v>
      </c>
      <c r="O59" s="59">
        <v>1</v>
      </c>
      <c r="P59" s="59">
        <v>1</v>
      </c>
      <c r="Q59" s="59">
        <v>1</v>
      </c>
      <c r="R59" s="59" t="s">
        <v>275</v>
      </c>
      <c r="S59" s="59" t="s">
        <v>275</v>
      </c>
      <c r="T59" s="59" t="s">
        <v>275</v>
      </c>
      <c r="U59" s="59">
        <v>1</v>
      </c>
      <c r="V59" s="59">
        <v>1</v>
      </c>
      <c r="W59" s="59">
        <v>1</v>
      </c>
      <c r="X59" s="59">
        <v>1</v>
      </c>
      <c r="Y59" s="59">
        <v>1</v>
      </c>
      <c r="Z59" s="59">
        <v>1</v>
      </c>
      <c r="AA59" s="59">
        <v>1</v>
      </c>
      <c r="AB59" s="59">
        <v>1</v>
      </c>
      <c r="AC59" s="59">
        <v>1</v>
      </c>
      <c r="AD59" s="59">
        <v>1</v>
      </c>
      <c r="AE59" s="59">
        <v>1</v>
      </c>
      <c r="AF59" s="59">
        <v>1</v>
      </c>
      <c r="AG59" s="59">
        <v>1</v>
      </c>
      <c r="AH59" s="59">
        <v>1</v>
      </c>
      <c r="AI59" s="59">
        <v>1</v>
      </c>
      <c r="AJ59" s="59">
        <v>1</v>
      </c>
      <c r="AK59" s="59">
        <v>1</v>
      </c>
      <c r="AL59" s="59">
        <v>1</v>
      </c>
      <c r="AM59" s="59">
        <v>1</v>
      </c>
      <c r="AN59" s="59">
        <v>1</v>
      </c>
      <c r="AO59" s="59" t="s">
        <v>275</v>
      </c>
      <c r="AP59" s="59" t="s">
        <v>275</v>
      </c>
      <c r="AQ59" s="59">
        <v>1</v>
      </c>
      <c r="AR59" s="59">
        <v>1</v>
      </c>
      <c r="AS59" s="59">
        <v>1</v>
      </c>
      <c r="AT59" s="59">
        <v>1</v>
      </c>
      <c r="AU59" s="59">
        <v>1</v>
      </c>
      <c r="AV59" s="59">
        <v>1</v>
      </c>
      <c r="AW59" s="59">
        <v>1</v>
      </c>
      <c r="AX59" s="59">
        <v>1</v>
      </c>
      <c r="AY59" s="59">
        <v>1</v>
      </c>
      <c r="AZ59" s="59">
        <v>1</v>
      </c>
      <c r="BA59" s="59">
        <v>1</v>
      </c>
      <c r="BB59" s="59">
        <v>1</v>
      </c>
      <c r="BC59" s="59">
        <v>1</v>
      </c>
      <c r="BD59" s="59">
        <v>1</v>
      </c>
      <c r="BE59" s="59">
        <v>1</v>
      </c>
      <c r="BF59" s="59">
        <v>1</v>
      </c>
      <c r="BG59" s="59">
        <v>1</v>
      </c>
      <c r="BH59" s="59">
        <v>1</v>
      </c>
      <c r="BI59" s="59">
        <v>1</v>
      </c>
      <c r="BJ59" s="59">
        <v>1</v>
      </c>
      <c r="BK59" s="59" t="s">
        <v>275</v>
      </c>
      <c r="BL59" s="59" t="s">
        <v>275</v>
      </c>
      <c r="BM59" s="59" t="s">
        <v>275</v>
      </c>
      <c r="BN59" s="59" t="s">
        <v>275</v>
      </c>
      <c r="BO59" s="59" t="s">
        <v>275</v>
      </c>
      <c r="BP59" s="59">
        <v>1</v>
      </c>
      <c r="BQ59" s="59">
        <v>1</v>
      </c>
      <c r="BR59" s="59">
        <v>1</v>
      </c>
      <c r="BS59" s="59">
        <v>1</v>
      </c>
      <c r="BT59" s="59">
        <v>1</v>
      </c>
      <c r="BU59" s="59">
        <v>1</v>
      </c>
      <c r="BV59" s="59">
        <v>1</v>
      </c>
      <c r="BW59" s="59">
        <v>1</v>
      </c>
      <c r="BX59" s="59" t="s">
        <v>275</v>
      </c>
      <c r="BY59" s="59">
        <v>1</v>
      </c>
      <c r="BZ59" s="59">
        <v>1</v>
      </c>
      <c r="CA59" s="59">
        <v>1</v>
      </c>
      <c r="CB59" s="59">
        <v>1</v>
      </c>
      <c r="CC59" s="59">
        <v>1</v>
      </c>
      <c r="CD59" s="59">
        <v>1</v>
      </c>
      <c r="CE59" s="59">
        <v>1</v>
      </c>
      <c r="CF59" s="59">
        <v>1</v>
      </c>
      <c r="CG59" s="59">
        <v>1</v>
      </c>
      <c r="CH59" s="59">
        <v>1</v>
      </c>
      <c r="CI59" s="59">
        <v>1</v>
      </c>
      <c r="CJ59" s="59">
        <v>1</v>
      </c>
      <c r="CK59" s="59">
        <v>1</v>
      </c>
      <c r="CL59" s="59">
        <v>1</v>
      </c>
      <c r="CM59" s="59">
        <v>1</v>
      </c>
      <c r="CN59" s="59">
        <v>1</v>
      </c>
      <c r="CO59" s="59">
        <v>1</v>
      </c>
      <c r="CP59" s="59">
        <v>1</v>
      </c>
      <c r="CQ59" s="59">
        <v>1</v>
      </c>
      <c r="CR59" s="59">
        <v>1</v>
      </c>
      <c r="CS59" s="59">
        <v>1</v>
      </c>
      <c r="CT59" s="59">
        <v>1</v>
      </c>
      <c r="CU59" s="59">
        <v>1</v>
      </c>
      <c r="CV59" s="59">
        <v>1</v>
      </c>
      <c r="CW59" s="59">
        <v>1</v>
      </c>
      <c r="CX59" s="59">
        <v>1</v>
      </c>
      <c r="CY59" s="59">
        <v>1</v>
      </c>
      <c r="CZ59" s="59">
        <v>1</v>
      </c>
      <c r="DA59" s="59">
        <v>1</v>
      </c>
      <c r="DB59" s="59">
        <v>1</v>
      </c>
      <c r="DC59" s="59" t="s">
        <v>275</v>
      </c>
      <c r="DD59" s="59">
        <v>1</v>
      </c>
      <c r="DE59" s="59" t="s">
        <v>275</v>
      </c>
      <c r="DF59" s="59" t="s">
        <v>275</v>
      </c>
      <c r="DG59" s="59" t="s">
        <v>275</v>
      </c>
      <c r="DH59" s="59" t="s">
        <v>275</v>
      </c>
      <c r="DI59" s="59" t="s">
        <v>275</v>
      </c>
      <c r="DJ59" s="59" t="s">
        <v>275</v>
      </c>
      <c r="DK59" s="59" t="s">
        <v>275</v>
      </c>
      <c r="DL59" s="59" t="s">
        <v>275</v>
      </c>
      <c r="DM59" s="59" t="s">
        <v>275</v>
      </c>
      <c r="DN59" s="59" t="s">
        <v>275</v>
      </c>
      <c r="DO59" s="59" t="s">
        <v>275</v>
      </c>
      <c r="DP59" s="59" t="s">
        <v>275</v>
      </c>
      <c r="DQ59" s="59" t="s">
        <v>275</v>
      </c>
      <c r="DR59" s="59" t="s">
        <v>275</v>
      </c>
      <c r="DS59" s="59" t="s">
        <v>275</v>
      </c>
      <c r="DT59" s="59" t="s">
        <v>275</v>
      </c>
      <c r="DU59" s="59" t="s">
        <v>275</v>
      </c>
      <c r="DV59" s="59" t="s">
        <v>275</v>
      </c>
      <c r="DW59" s="59" t="s">
        <v>275</v>
      </c>
      <c r="DX59" s="59" t="s">
        <v>275</v>
      </c>
      <c r="DY59" s="59" t="s">
        <v>275</v>
      </c>
      <c r="DZ59" s="59">
        <v>1</v>
      </c>
      <c r="EA59" s="59" t="s">
        <v>275</v>
      </c>
      <c r="EB59" s="59" t="s">
        <v>275</v>
      </c>
      <c r="EC59" s="59">
        <v>1</v>
      </c>
      <c r="ED59" s="59" t="s">
        <v>275</v>
      </c>
      <c r="EE59" s="59">
        <v>1</v>
      </c>
      <c r="EF59" s="59">
        <v>1</v>
      </c>
      <c r="EG59" s="59" t="s">
        <v>275</v>
      </c>
      <c r="EH59" s="59" t="s">
        <v>275</v>
      </c>
      <c r="EI59" s="59" t="s">
        <v>275</v>
      </c>
      <c r="EJ59" s="59" t="s">
        <v>275</v>
      </c>
      <c r="EK59" s="59">
        <v>1</v>
      </c>
      <c r="EL59" s="59">
        <v>1</v>
      </c>
      <c r="EM59" s="59" t="s">
        <v>275</v>
      </c>
      <c r="EN59" s="59" t="s">
        <v>275</v>
      </c>
      <c r="EO59" s="59" t="s">
        <v>275</v>
      </c>
      <c r="EP59" s="59" t="s">
        <v>275</v>
      </c>
      <c r="EQ59" s="59" t="s">
        <v>275</v>
      </c>
      <c r="ER59" s="59" t="s">
        <v>275</v>
      </c>
      <c r="ES59" s="59" t="s">
        <v>275</v>
      </c>
      <c r="ET59" s="59" t="s">
        <v>275</v>
      </c>
      <c r="EU59" s="59" t="s">
        <v>275</v>
      </c>
      <c r="EV59" s="59" t="s">
        <v>275</v>
      </c>
      <c r="EW59" s="59" t="s">
        <v>275</v>
      </c>
      <c r="EX59" s="59" t="s">
        <v>275</v>
      </c>
      <c r="FA59" s="59">
        <v>1</v>
      </c>
      <c r="FB59" s="59">
        <v>1</v>
      </c>
      <c r="FC59" s="59">
        <v>1</v>
      </c>
      <c r="FD59" s="59">
        <v>1</v>
      </c>
      <c r="FE59" s="59">
        <v>1</v>
      </c>
      <c r="FF59" s="59">
        <v>1</v>
      </c>
      <c r="FG59" s="59" t="s">
        <v>275</v>
      </c>
      <c r="FH59" s="59" t="s">
        <v>275</v>
      </c>
      <c r="FI59" s="59">
        <v>1</v>
      </c>
      <c r="FJ59" s="59">
        <v>1</v>
      </c>
    </row>
    <row r="60" spans="1:205" s="59" customFormat="1" ht="14.25" customHeight="1" x14ac:dyDescent="0.2">
      <c r="B60" s="59" t="s">
        <v>516</v>
      </c>
      <c r="C60" s="59" t="s">
        <v>516</v>
      </c>
      <c r="D60" s="59" t="s">
        <v>517</v>
      </c>
      <c r="E60" s="59" t="s">
        <v>516</v>
      </c>
      <c r="F60" s="59" t="s">
        <v>516</v>
      </c>
      <c r="G60" s="481" t="s">
        <v>516</v>
      </c>
      <c r="H60" s="59" t="s">
        <v>516</v>
      </c>
      <c r="I60" s="59" t="s">
        <v>516</v>
      </c>
      <c r="J60" s="59" t="s">
        <v>207</v>
      </c>
      <c r="K60" s="59" t="s">
        <v>517</v>
      </c>
      <c r="L60" s="59" t="s">
        <v>517</v>
      </c>
      <c r="M60" s="59" t="s">
        <v>517</v>
      </c>
      <c r="N60" s="59" t="s">
        <v>517</v>
      </c>
      <c r="O60" s="59" t="s">
        <v>517</v>
      </c>
      <c r="P60" s="59" t="s">
        <v>517</v>
      </c>
      <c r="Q60" s="59" t="s">
        <v>517</v>
      </c>
      <c r="R60" s="59" t="s">
        <v>209</v>
      </c>
      <c r="S60" s="59" t="s">
        <v>209</v>
      </c>
      <c r="T60" s="59" t="s">
        <v>210</v>
      </c>
      <c r="U60" s="59" t="s">
        <v>516</v>
      </c>
      <c r="V60" s="59" t="s">
        <v>516</v>
      </c>
      <c r="W60" s="59" t="s">
        <v>516</v>
      </c>
      <c r="X60" s="59" t="s">
        <v>516</v>
      </c>
      <c r="Y60" s="59" t="s">
        <v>516</v>
      </c>
      <c r="Z60" s="59" t="s">
        <v>516</v>
      </c>
      <c r="AA60" s="59" t="s">
        <v>516</v>
      </c>
      <c r="AB60" s="59" t="s">
        <v>516</v>
      </c>
      <c r="AC60" s="59" t="s">
        <v>516</v>
      </c>
      <c r="AD60" s="59" t="s">
        <v>516</v>
      </c>
      <c r="AE60" s="59" t="s">
        <v>516</v>
      </c>
      <c r="AF60" s="59" t="s">
        <v>517</v>
      </c>
      <c r="AG60" s="59" t="s">
        <v>517</v>
      </c>
      <c r="AH60" s="59" t="s">
        <v>517</v>
      </c>
      <c r="AI60" s="59" t="s">
        <v>517</v>
      </c>
      <c r="AJ60" s="59" t="s">
        <v>517</v>
      </c>
      <c r="AK60" s="59" t="s">
        <v>517</v>
      </c>
      <c r="AL60" s="59" t="s">
        <v>517</v>
      </c>
      <c r="AM60" s="59" t="s">
        <v>516</v>
      </c>
      <c r="AN60" s="59" t="s">
        <v>516</v>
      </c>
      <c r="AO60" s="59" t="s">
        <v>207</v>
      </c>
      <c r="AP60" s="59" t="s">
        <v>207</v>
      </c>
      <c r="AQ60" s="59" t="s">
        <v>517</v>
      </c>
      <c r="AR60" s="59" t="s">
        <v>517</v>
      </c>
      <c r="AS60" s="59" t="s">
        <v>516</v>
      </c>
      <c r="AT60" s="59" t="s">
        <v>516</v>
      </c>
      <c r="AU60" s="59" t="s">
        <v>516</v>
      </c>
      <c r="AV60" s="59" t="s">
        <v>517</v>
      </c>
      <c r="AW60" s="59" t="s">
        <v>516</v>
      </c>
      <c r="AX60" s="59" t="s">
        <v>517</v>
      </c>
      <c r="AY60" s="59" t="s">
        <v>517</v>
      </c>
      <c r="AZ60" s="59" t="s">
        <v>517</v>
      </c>
      <c r="BA60" s="59" t="s">
        <v>517</v>
      </c>
      <c r="BB60" s="59" t="s">
        <v>517</v>
      </c>
      <c r="BC60" s="59" t="s">
        <v>517</v>
      </c>
      <c r="BD60" s="59" t="s">
        <v>517</v>
      </c>
      <c r="BE60" s="59" t="s">
        <v>517</v>
      </c>
      <c r="BF60" s="59" t="s">
        <v>517</v>
      </c>
      <c r="BG60" s="59" t="s">
        <v>517</v>
      </c>
      <c r="BH60" s="59" t="s">
        <v>517</v>
      </c>
      <c r="BI60" s="59" t="s">
        <v>517</v>
      </c>
      <c r="BJ60" s="59" t="s">
        <v>517</v>
      </c>
      <c r="BK60" s="59" t="s">
        <v>209</v>
      </c>
      <c r="BL60" s="59" t="s">
        <v>210</v>
      </c>
      <c r="BM60" s="59" t="s">
        <v>210</v>
      </c>
      <c r="BN60" s="59" t="s">
        <v>210</v>
      </c>
      <c r="BO60" s="59" t="s">
        <v>210</v>
      </c>
      <c r="BP60" s="59" t="s">
        <v>516</v>
      </c>
      <c r="BQ60" s="59" t="s">
        <v>516</v>
      </c>
      <c r="BR60" s="59" t="s">
        <v>516</v>
      </c>
      <c r="BS60" s="59" t="s">
        <v>516</v>
      </c>
      <c r="BT60" s="59" t="s">
        <v>517</v>
      </c>
      <c r="BU60" s="59" t="s">
        <v>517</v>
      </c>
      <c r="BV60" s="59" t="s">
        <v>517</v>
      </c>
      <c r="BW60" s="59" t="s">
        <v>516</v>
      </c>
      <c r="BX60" s="59" t="s">
        <v>207</v>
      </c>
      <c r="BY60" s="59" t="s">
        <v>517</v>
      </c>
      <c r="BZ60" s="59" t="s">
        <v>517</v>
      </c>
      <c r="CA60" s="59" t="s">
        <v>517</v>
      </c>
      <c r="CB60" s="59" t="s">
        <v>517</v>
      </c>
      <c r="CC60" s="59" t="s">
        <v>517</v>
      </c>
      <c r="CD60" s="59" t="s">
        <v>517</v>
      </c>
      <c r="CE60" s="59" t="s">
        <v>516</v>
      </c>
      <c r="CF60" s="59" t="s">
        <v>516</v>
      </c>
      <c r="CG60" s="59" t="s">
        <v>517</v>
      </c>
      <c r="CH60" s="59" t="s">
        <v>517</v>
      </c>
      <c r="CI60" s="59" t="s">
        <v>517</v>
      </c>
      <c r="CJ60" s="59" t="s">
        <v>517</v>
      </c>
      <c r="CK60" s="59" t="s">
        <v>517</v>
      </c>
      <c r="CL60" s="59" t="s">
        <v>517</v>
      </c>
      <c r="CM60" s="59" t="s">
        <v>517</v>
      </c>
      <c r="CN60" s="59" t="s">
        <v>517</v>
      </c>
      <c r="CO60" s="59" t="s">
        <v>517</v>
      </c>
      <c r="CP60" s="59" t="s">
        <v>517</v>
      </c>
      <c r="CQ60" s="59" t="s">
        <v>517</v>
      </c>
      <c r="CR60" s="59" t="s">
        <v>517</v>
      </c>
      <c r="CS60" s="59" t="s">
        <v>516</v>
      </c>
      <c r="CT60" s="59" t="s">
        <v>516</v>
      </c>
      <c r="CU60" s="59" t="s">
        <v>516</v>
      </c>
      <c r="CV60" s="59" t="s">
        <v>516</v>
      </c>
      <c r="CW60" s="59" t="s">
        <v>516</v>
      </c>
      <c r="CX60" s="59" t="s">
        <v>516</v>
      </c>
      <c r="CY60" s="59" t="s">
        <v>517</v>
      </c>
      <c r="CZ60" s="59" t="s">
        <v>517</v>
      </c>
      <c r="DA60" s="59" t="s">
        <v>517</v>
      </c>
      <c r="DB60" s="59" t="s">
        <v>517</v>
      </c>
      <c r="DC60" s="59" t="s">
        <v>208</v>
      </c>
      <c r="DD60" s="59" t="s">
        <v>517</v>
      </c>
      <c r="DE60" s="59" t="s">
        <v>208</v>
      </c>
      <c r="DF60" s="59" t="s">
        <v>208</v>
      </c>
      <c r="DG60" s="59" t="s">
        <v>208</v>
      </c>
      <c r="DH60" s="59" t="s">
        <v>208</v>
      </c>
      <c r="DI60" s="59" t="s">
        <v>207</v>
      </c>
      <c r="DJ60" s="59" t="s">
        <v>207</v>
      </c>
      <c r="DK60" s="59" t="s">
        <v>207</v>
      </c>
      <c r="DL60" s="59" t="s">
        <v>207</v>
      </c>
      <c r="DM60" s="59" t="s">
        <v>207</v>
      </c>
      <c r="DN60" s="59" t="s">
        <v>207</v>
      </c>
      <c r="DO60" s="59" t="s">
        <v>207</v>
      </c>
      <c r="DP60" s="59" t="s">
        <v>207</v>
      </c>
      <c r="DQ60" s="59" t="s">
        <v>207</v>
      </c>
      <c r="DR60" s="59" t="s">
        <v>207</v>
      </c>
      <c r="DS60" s="59" t="s">
        <v>207</v>
      </c>
      <c r="DT60" s="59" t="s">
        <v>207</v>
      </c>
      <c r="DU60" s="59" t="s">
        <v>207</v>
      </c>
      <c r="DV60" s="59" t="s">
        <v>207</v>
      </c>
      <c r="DW60" s="59" t="s">
        <v>207</v>
      </c>
      <c r="DX60" s="59" t="s">
        <v>207</v>
      </c>
      <c r="DY60" s="59" t="s">
        <v>207</v>
      </c>
      <c r="DZ60" s="59" t="s">
        <v>207</v>
      </c>
      <c r="EA60" s="59" t="s">
        <v>207</v>
      </c>
      <c r="EB60" s="59" t="s">
        <v>207</v>
      </c>
      <c r="EC60" s="59" t="s">
        <v>207</v>
      </c>
      <c r="ED60" s="59" t="s">
        <v>207</v>
      </c>
      <c r="EE60" s="59" t="s">
        <v>517</v>
      </c>
      <c r="EF60" s="59" t="s">
        <v>517</v>
      </c>
      <c r="EG60" s="59" t="s">
        <v>207</v>
      </c>
      <c r="EH60" s="59" t="s">
        <v>207</v>
      </c>
      <c r="EI60" s="59" t="s">
        <v>207</v>
      </c>
      <c r="EJ60" s="59" t="s">
        <v>207</v>
      </c>
      <c r="EK60" s="59" t="s">
        <v>516</v>
      </c>
      <c r="EL60" s="59" t="s">
        <v>516</v>
      </c>
      <c r="EM60" s="59" t="s">
        <v>209</v>
      </c>
      <c r="EN60" s="59" t="s">
        <v>209</v>
      </c>
      <c r="EO60" s="59" t="s">
        <v>209</v>
      </c>
      <c r="EP60" s="59" t="s">
        <v>209</v>
      </c>
      <c r="EQ60" s="59" t="s">
        <v>209</v>
      </c>
      <c r="ER60" s="59" t="s">
        <v>209</v>
      </c>
      <c r="ES60" s="59" t="s">
        <v>210</v>
      </c>
      <c r="ET60" s="59" t="s">
        <v>210</v>
      </c>
      <c r="EU60" s="59" t="s">
        <v>210</v>
      </c>
      <c r="EV60" s="59" t="s">
        <v>210</v>
      </c>
      <c r="EW60" s="59" t="s">
        <v>210</v>
      </c>
      <c r="EX60" s="59" t="s">
        <v>210</v>
      </c>
      <c r="EY60" s="61" t="s">
        <v>274</v>
      </c>
      <c r="FA60" s="59" t="s">
        <v>519</v>
      </c>
      <c r="FB60" s="59" t="s">
        <v>519</v>
      </c>
      <c r="FC60" s="59" t="s">
        <v>519</v>
      </c>
      <c r="FD60" s="59" t="s">
        <v>519</v>
      </c>
      <c r="FE60" s="59" t="s">
        <v>520</v>
      </c>
      <c r="FF60" s="59" t="s">
        <v>520</v>
      </c>
      <c r="FG60" s="59" t="s">
        <v>519</v>
      </c>
      <c r="FH60" s="59" t="s">
        <v>519</v>
      </c>
      <c r="FI60" s="59" t="s">
        <v>520</v>
      </c>
      <c r="FJ60" s="59" t="s">
        <v>520</v>
      </c>
    </row>
    <row r="61" spans="1:205" s="191" customFormat="1" ht="14.25" customHeight="1" x14ac:dyDescent="0.2">
      <c r="DM61" s="60"/>
      <c r="DN61" s="60"/>
      <c r="EG61" s="60"/>
      <c r="EH61" s="60"/>
      <c r="EI61" s="60"/>
      <c r="EJ61" s="60"/>
    </row>
    <row r="62" spans="1:205" s="148" customFormat="1" ht="14.25" customHeight="1" x14ac:dyDescent="0.2">
      <c r="CL62" s="60"/>
      <c r="CM62" s="60"/>
      <c r="CN62" s="60"/>
      <c r="CO62" s="60"/>
      <c r="CP62" s="60"/>
      <c r="CQ62" s="60"/>
      <c r="CR62" s="60"/>
    </row>
    <row r="63" spans="1:205" s="306" customFormat="1" ht="14.25" customHeight="1" x14ac:dyDescent="0.2">
      <c r="Q63" s="148"/>
      <c r="R63" s="148"/>
      <c r="S63" s="148"/>
      <c r="T63" s="148"/>
      <c r="CL63" s="89"/>
      <c r="CM63" s="89"/>
      <c r="CN63" s="89"/>
      <c r="CO63" s="89"/>
      <c r="CP63" s="89"/>
      <c r="CQ63" s="89"/>
      <c r="CR63" s="89"/>
      <c r="DA63" s="148"/>
      <c r="DB63" s="148"/>
      <c r="ES63" s="148"/>
      <c r="ET63" s="148"/>
    </row>
    <row r="64" spans="1:205" s="306" customFormat="1" ht="14.25" customHeight="1" x14ac:dyDescent="0.2">
      <c r="CL64" s="89"/>
      <c r="CM64" s="89"/>
      <c r="CN64" s="89"/>
      <c r="CO64" s="89"/>
      <c r="CP64" s="89"/>
      <c r="CQ64" s="89"/>
      <c r="CR64" s="89"/>
      <c r="DA64" s="148"/>
      <c r="DB64" s="148"/>
      <c r="ES64" s="148"/>
      <c r="ET64" s="148"/>
    </row>
    <row r="65" spans="90:163" s="306" customFormat="1" ht="14.25" customHeight="1" x14ac:dyDescent="0.2">
      <c r="CL65" s="89"/>
      <c r="CM65" s="89"/>
      <c r="CN65" s="89"/>
      <c r="CO65" s="89"/>
      <c r="CP65" s="89"/>
      <c r="CQ65" s="89"/>
      <c r="CR65" s="89"/>
      <c r="DA65" s="148"/>
      <c r="DB65" s="148"/>
      <c r="ES65" s="148"/>
      <c r="ET65" s="148"/>
    </row>
    <row r="66" spans="90:163" s="306" customFormat="1" ht="14.25" customHeight="1" x14ac:dyDescent="0.2">
      <c r="CL66" s="89"/>
      <c r="CM66" s="89"/>
      <c r="CN66" s="89"/>
      <c r="CO66" s="89"/>
      <c r="CP66" s="89"/>
      <c r="CQ66" s="89"/>
      <c r="CR66" s="89"/>
      <c r="DA66" s="148"/>
      <c r="DB66" s="148"/>
      <c r="ES66" s="148"/>
      <c r="ET66" s="148"/>
    </row>
    <row r="67" spans="90:163" s="306" customFormat="1" ht="14.25" customHeight="1" x14ac:dyDescent="0.2">
      <c r="CL67" s="89"/>
      <c r="CM67" s="89"/>
      <c r="CN67" s="89"/>
      <c r="CO67" s="89"/>
      <c r="CP67" s="89"/>
      <c r="CQ67" s="89"/>
      <c r="CR67" s="89"/>
      <c r="DA67" s="148"/>
      <c r="DB67" s="148"/>
      <c r="EH67" s="150"/>
      <c r="EI67" s="150"/>
      <c r="EJ67" s="150"/>
      <c r="EK67" s="150"/>
      <c r="EL67" s="150"/>
      <c r="ES67" s="148"/>
      <c r="ET67" s="148"/>
    </row>
    <row r="68" spans="90:163" s="148" customFormat="1" ht="14.25" customHeight="1" x14ac:dyDescent="0.2">
      <c r="CL68" s="60"/>
      <c r="CM68" s="60"/>
      <c r="CN68" s="60"/>
      <c r="CO68" s="60"/>
      <c r="CP68" s="60"/>
      <c r="CQ68" s="60"/>
      <c r="CR68" s="60"/>
      <c r="DM68" s="149"/>
      <c r="DN68" s="149"/>
      <c r="EG68" s="150"/>
      <c r="EH68" s="150"/>
      <c r="EI68" s="150"/>
      <c r="EJ68" s="150"/>
      <c r="EK68" s="150"/>
      <c r="EL68" s="150"/>
      <c r="EU68" s="306"/>
      <c r="EV68" s="306"/>
      <c r="EW68" s="306"/>
      <c r="EX68" s="306"/>
      <c r="FE68" s="306"/>
      <c r="FF68" s="306"/>
      <c r="FG68" s="306"/>
    </row>
    <row r="69" spans="90:163" ht="14.25" customHeight="1" x14ac:dyDescent="0.2">
      <c r="EG69" s="150"/>
      <c r="EH69" s="150"/>
      <c r="EI69" s="150"/>
      <c r="EJ69" s="150"/>
      <c r="EK69" s="150"/>
      <c r="EL69" s="150"/>
      <c r="ES69" s="148"/>
      <c r="ET69" s="148"/>
      <c r="EU69" s="306"/>
      <c r="EV69" s="306"/>
      <c r="EW69" s="306"/>
      <c r="EX69" s="306"/>
    </row>
    <row r="70" spans="90:163" ht="14.25" customHeight="1" x14ac:dyDescent="0.2">
      <c r="EG70" s="150"/>
      <c r="EH70" s="150"/>
      <c r="EI70" s="150"/>
      <c r="EJ70" s="150"/>
      <c r="EK70" s="150"/>
      <c r="EL70" s="150"/>
      <c r="ES70" s="148"/>
      <c r="ET70" s="148"/>
      <c r="EU70" s="306"/>
      <c r="EV70" s="306"/>
      <c r="EW70" s="306"/>
      <c r="EX70" s="306"/>
    </row>
    <row r="71" spans="90:163" ht="14.25" customHeight="1" x14ac:dyDescent="0.2">
      <c r="EG71" s="150"/>
      <c r="EH71" s="150"/>
      <c r="EI71" s="150"/>
      <c r="EJ71" s="150"/>
      <c r="EK71" s="150"/>
      <c r="EL71" s="150"/>
      <c r="ES71" s="148"/>
      <c r="ET71" s="148"/>
      <c r="EU71" s="306"/>
      <c r="EV71" s="306"/>
      <c r="EW71" s="306"/>
      <c r="EX71" s="306"/>
    </row>
    <row r="72" spans="90:163" ht="14.25" customHeight="1" x14ac:dyDescent="0.2">
      <c r="ES72" s="148"/>
      <c r="ET72" s="148"/>
      <c r="EU72" s="306"/>
      <c r="EV72" s="306"/>
      <c r="EW72" s="306"/>
      <c r="EX72" s="306"/>
    </row>
    <row r="73" spans="90:163" ht="14.25" customHeight="1" x14ac:dyDescent="0.2">
      <c r="ES73" s="148"/>
      <c r="ET73" s="148"/>
      <c r="EU73" s="306"/>
      <c r="EV73" s="306"/>
      <c r="EW73" s="306"/>
      <c r="EX73" s="306"/>
    </row>
  </sheetData>
  <mergeCells count="33">
    <mergeCell ref="BW5:BX5"/>
    <mergeCell ref="A3:F3"/>
    <mergeCell ref="A4:EY4"/>
    <mergeCell ref="FA4:FK4"/>
    <mergeCell ref="A5:A6"/>
    <mergeCell ref="B5:D5"/>
    <mergeCell ref="E5:T5"/>
    <mergeCell ref="U5:V5"/>
    <mergeCell ref="W5:AE5"/>
    <mergeCell ref="AF5:AI5"/>
    <mergeCell ref="AJ5:AL5"/>
    <mergeCell ref="AM5:AP5"/>
    <mergeCell ref="AQ5:AR5"/>
    <mergeCell ref="AT5:AV5"/>
    <mergeCell ref="AW5:BO5"/>
    <mergeCell ref="BP5:BV5"/>
    <mergeCell ref="DS5:DV5"/>
    <mergeCell ref="BY5:CF5"/>
    <mergeCell ref="CG5:CI5"/>
    <mergeCell ref="CJ5:CK5"/>
    <mergeCell ref="CL5:CM5"/>
    <mergeCell ref="CO5:CR5"/>
    <mergeCell ref="CW5:CX5"/>
    <mergeCell ref="CY5:CZ5"/>
    <mergeCell ref="DA5:DB5"/>
    <mergeCell ref="DE5:DH5"/>
    <mergeCell ref="DI5:DL5"/>
    <mergeCell ref="DM5:DN5"/>
    <mergeCell ref="EH5:EI5"/>
    <mergeCell ref="EK5:EL5"/>
    <mergeCell ref="EW5:EX5"/>
    <mergeCell ref="FA5:FB5"/>
    <mergeCell ref="FI5:FJ5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BCB28-7A28-4406-8418-F1A7571F2A1F}">
  <dimension ref="A1:CX79"/>
  <sheetViews>
    <sheetView zoomScale="55" zoomScaleNormal="55" workbookViewId="0">
      <pane xSplit="2" ySplit="20" topLeftCell="C53" activePane="bottomRight" state="frozen"/>
      <selection pane="topRight" activeCell="C1" sqref="C1"/>
      <selection pane="bottomLeft" activeCell="A21" sqref="A21"/>
      <selection pane="bottomRight" activeCell="B4" sqref="B4"/>
    </sheetView>
  </sheetViews>
  <sheetFormatPr baseColWidth="10" defaultColWidth="7.5703125" defaultRowHeight="11.25" x14ac:dyDescent="0.2"/>
  <cols>
    <col min="1" max="1" width="2.7109375" style="3" customWidth="1"/>
    <col min="2" max="2" width="11.85546875" style="3" customWidth="1"/>
    <col min="3" max="20" width="13.7109375" style="3" customWidth="1"/>
    <col min="21" max="21" width="17.5703125" style="3" customWidth="1"/>
    <col min="22" max="51" width="13.7109375" style="3" customWidth="1"/>
    <col min="52" max="52" width="15" style="3" customWidth="1"/>
    <col min="53" max="61" width="13.7109375" style="3" customWidth="1"/>
    <col min="62" max="62" width="17.85546875" style="3" customWidth="1"/>
    <col min="63" max="63" width="15.5703125" style="3" customWidth="1"/>
    <col min="64" max="72" width="13.7109375" style="3" customWidth="1"/>
    <col min="73" max="16384" width="7.5703125" style="3"/>
  </cols>
  <sheetData>
    <row r="1" spans="2:72" hidden="1" x14ac:dyDescent="0.2"/>
    <row r="2" spans="2:72" hidden="1" x14ac:dyDescent="0.2"/>
    <row r="3" spans="2:72" hidden="1" x14ac:dyDescent="0.2"/>
    <row r="4" spans="2:72" s="36" customFormat="1" ht="12.75" x14ac:dyDescent="0.2">
      <c r="B4" s="482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  <c r="R4" s="483"/>
      <c r="S4" s="483"/>
      <c r="T4" s="483"/>
      <c r="U4" s="483"/>
      <c r="V4" s="483"/>
      <c r="W4" s="483"/>
      <c r="X4" s="483"/>
      <c r="Y4" s="483"/>
      <c r="Z4" s="483"/>
      <c r="AA4" s="483"/>
      <c r="AB4" s="483"/>
      <c r="AC4" s="483"/>
      <c r="AD4" s="483"/>
      <c r="AE4" s="483"/>
      <c r="AF4" s="483"/>
      <c r="AG4" s="483"/>
      <c r="AH4" s="483"/>
      <c r="AI4" s="483"/>
      <c r="AJ4" s="483"/>
      <c r="AK4" s="483"/>
      <c r="AL4" s="483"/>
      <c r="AM4" s="483"/>
      <c r="AN4" s="483"/>
      <c r="AO4" s="483"/>
      <c r="AP4" s="483"/>
      <c r="AQ4" s="483"/>
      <c r="AR4" s="483"/>
      <c r="AS4" s="483"/>
      <c r="AT4" s="483"/>
      <c r="AU4" s="483"/>
      <c r="AV4" s="483"/>
      <c r="AW4" s="483"/>
      <c r="AX4" s="483"/>
      <c r="AY4" s="483"/>
      <c r="AZ4" s="483"/>
      <c r="BA4" s="483"/>
      <c r="BB4" s="483"/>
      <c r="BC4" s="483"/>
      <c r="BD4" s="483"/>
      <c r="BE4" s="483"/>
      <c r="BF4" s="483"/>
      <c r="BG4" s="483"/>
      <c r="BH4" s="483"/>
      <c r="BI4" s="483"/>
      <c r="BJ4" s="483"/>
      <c r="BK4" s="483"/>
      <c r="BL4" s="483"/>
      <c r="BM4" s="483"/>
      <c r="BN4" s="483"/>
      <c r="BO4" s="483"/>
      <c r="BP4" s="483"/>
      <c r="BQ4" s="483"/>
      <c r="BR4" s="483"/>
      <c r="BS4" s="483"/>
      <c r="BT4" s="483"/>
    </row>
    <row r="5" spans="2:72" s="36" customFormat="1" ht="12.75" x14ac:dyDescent="0.2">
      <c r="B5" s="482"/>
      <c r="C5" s="484"/>
      <c r="D5" s="484"/>
      <c r="E5" s="484"/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4"/>
      <c r="Q5" s="484"/>
      <c r="R5" s="484"/>
      <c r="S5" s="484"/>
      <c r="T5" s="484"/>
      <c r="U5" s="484"/>
      <c r="V5" s="484"/>
      <c r="W5" s="484"/>
      <c r="X5" s="484"/>
      <c r="Y5" s="484"/>
      <c r="Z5" s="484"/>
      <c r="AA5" s="484"/>
      <c r="AB5" s="484"/>
      <c r="AC5" s="484"/>
      <c r="AD5" s="484"/>
      <c r="AE5" s="484"/>
      <c r="AF5" s="484"/>
      <c r="AG5" s="484"/>
      <c r="AH5" s="484"/>
      <c r="AI5" s="484"/>
      <c r="AJ5" s="484"/>
      <c r="AK5" s="484"/>
      <c r="AL5" s="484"/>
      <c r="AM5" s="484"/>
      <c r="AN5" s="484"/>
      <c r="AO5" s="484"/>
      <c r="AP5" s="484"/>
      <c r="AQ5" s="484"/>
      <c r="AR5" s="484"/>
      <c r="AS5" s="484"/>
      <c r="AT5" s="484"/>
      <c r="AU5" s="484"/>
      <c r="AV5" s="484"/>
      <c r="AW5" s="484"/>
      <c r="AX5" s="484"/>
      <c r="AY5" s="484"/>
      <c r="AZ5" s="484"/>
      <c r="BA5" s="483"/>
      <c r="BB5" s="483"/>
      <c r="BC5" s="483"/>
      <c r="BD5" s="483"/>
      <c r="BE5" s="483"/>
      <c r="BF5" s="483"/>
      <c r="BG5" s="483"/>
      <c r="BH5" s="483"/>
      <c r="BI5" s="483"/>
      <c r="BJ5" s="483"/>
      <c r="BK5" s="483"/>
      <c r="BL5" s="483"/>
      <c r="BM5" s="483"/>
      <c r="BN5" s="483"/>
      <c r="BO5" s="483"/>
      <c r="BP5" s="483"/>
      <c r="BQ5" s="483"/>
      <c r="BR5" s="483"/>
      <c r="BS5" s="483"/>
      <c r="BT5" s="483"/>
    </row>
    <row r="6" spans="2:72" s="36" customFormat="1" ht="12.75" x14ac:dyDescent="0.2">
      <c r="B6" s="482"/>
      <c r="C6" s="483"/>
      <c r="D6" s="483"/>
      <c r="E6" s="483"/>
      <c r="F6" s="483"/>
      <c r="G6" s="483"/>
      <c r="H6" s="483"/>
      <c r="I6" s="483"/>
      <c r="J6" s="483"/>
      <c r="K6" s="483"/>
      <c r="L6" s="483"/>
      <c r="M6" s="483"/>
      <c r="N6" s="483"/>
      <c r="O6" s="483"/>
      <c r="P6" s="483"/>
      <c r="Q6" s="483"/>
      <c r="R6" s="483"/>
      <c r="S6" s="483"/>
      <c r="T6" s="483"/>
      <c r="U6" s="483"/>
      <c r="V6" s="483"/>
      <c r="W6" s="483"/>
      <c r="X6" s="483"/>
      <c r="Y6" s="483"/>
      <c r="Z6" s="483"/>
      <c r="AA6" s="483"/>
      <c r="AB6" s="483"/>
      <c r="AC6" s="483"/>
      <c r="AD6" s="483"/>
      <c r="AE6" s="483"/>
      <c r="AF6" s="483"/>
      <c r="AG6" s="483"/>
      <c r="AH6" s="483"/>
      <c r="AI6" s="483"/>
      <c r="AJ6" s="483"/>
      <c r="AK6" s="483"/>
      <c r="AL6" s="483"/>
      <c r="AM6" s="483"/>
      <c r="AN6" s="483"/>
      <c r="AO6" s="483"/>
      <c r="AP6" s="483"/>
      <c r="AQ6" s="483"/>
      <c r="AR6" s="483"/>
      <c r="AS6" s="483"/>
      <c r="AT6" s="483"/>
      <c r="AU6" s="483"/>
      <c r="AV6" s="483"/>
      <c r="AW6" s="483"/>
      <c r="AX6" s="483"/>
      <c r="AY6" s="483"/>
      <c r="AZ6" s="483"/>
      <c r="BA6" s="483"/>
      <c r="BB6" s="483"/>
      <c r="BC6" s="483"/>
      <c r="BD6" s="483"/>
      <c r="BE6" s="483"/>
      <c r="BF6" s="483"/>
      <c r="BG6" s="483"/>
      <c r="BH6" s="483"/>
      <c r="BI6" s="483"/>
      <c r="BJ6" s="483"/>
      <c r="BK6" s="483"/>
      <c r="BL6" s="483"/>
      <c r="BM6" s="483"/>
      <c r="BN6" s="483"/>
      <c r="BO6" s="483"/>
      <c r="BP6" s="483"/>
      <c r="BQ6" s="483"/>
      <c r="BR6" s="483"/>
      <c r="BS6" s="483"/>
      <c r="BT6" s="483"/>
    </row>
    <row r="7" spans="2:72" s="36" customFormat="1" ht="12.75" x14ac:dyDescent="0.2">
      <c r="H7" s="485"/>
      <c r="I7" s="485"/>
      <c r="J7" s="485"/>
      <c r="K7" s="485"/>
      <c r="L7" s="485"/>
      <c r="M7" s="485"/>
      <c r="N7" s="485"/>
      <c r="O7" s="485"/>
      <c r="P7" s="485"/>
      <c r="Q7" s="485"/>
      <c r="R7" s="485"/>
      <c r="S7" s="485"/>
      <c r="T7" s="485"/>
      <c r="U7" s="485"/>
      <c r="V7" s="485"/>
      <c r="W7" s="485"/>
      <c r="X7" s="485"/>
      <c r="Y7" s="485"/>
      <c r="Z7" s="485"/>
      <c r="AA7" s="485"/>
      <c r="AB7" s="485"/>
      <c r="AC7" s="485"/>
      <c r="AD7" s="485"/>
      <c r="AE7" s="485"/>
      <c r="AF7" s="485"/>
      <c r="AG7" s="485"/>
      <c r="AH7" s="485"/>
      <c r="AI7" s="485"/>
      <c r="AJ7" s="485"/>
      <c r="AK7" s="485"/>
      <c r="AL7" s="485"/>
      <c r="AM7" s="485"/>
      <c r="AN7" s="485"/>
      <c r="AO7" s="485"/>
      <c r="AP7" s="485"/>
      <c r="AQ7" s="485"/>
      <c r="AR7" s="485"/>
      <c r="AS7" s="485"/>
      <c r="AT7" s="485"/>
      <c r="AU7" s="485"/>
      <c r="AV7" s="485"/>
      <c r="AW7" s="485"/>
      <c r="AX7" s="485"/>
      <c r="AY7" s="485"/>
      <c r="AZ7" s="483"/>
      <c r="BA7" s="483"/>
      <c r="BB7" s="483"/>
      <c r="BC7" s="483"/>
      <c r="BD7" s="483"/>
      <c r="BE7" s="483"/>
      <c r="BF7" s="483"/>
      <c r="BG7" s="483"/>
      <c r="BH7" s="483"/>
      <c r="BI7" s="483"/>
      <c r="BJ7" s="483"/>
      <c r="BK7" s="483"/>
      <c r="BL7" s="483"/>
      <c r="BM7" s="483"/>
      <c r="BN7" s="483"/>
      <c r="BO7" s="483"/>
      <c r="BP7" s="483"/>
      <c r="BQ7" s="483"/>
      <c r="BR7" s="483"/>
      <c r="BS7" s="483"/>
      <c r="BT7" s="483"/>
    </row>
    <row r="8" spans="2:72" s="36" customFormat="1" ht="12" customHeight="1" x14ac:dyDescent="0.2">
      <c r="H8" s="485"/>
      <c r="I8" s="485"/>
      <c r="J8" s="485"/>
      <c r="K8" s="485"/>
      <c r="L8" s="485"/>
      <c r="M8" s="485"/>
      <c r="N8" s="485"/>
      <c r="O8" s="485"/>
      <c r="P8" s="485"/>
      <c r="Q8" s="485"/>
      <c r="R8" s="485"/>
      <c r="S8" s="485"/>
      <c r="T8" s="485"/>
      <c r="U8" s="485"/>
      <c r="V8" s="485"/>
      <c r="W8" s="485"/>
      <c r="X8" s="485"/>
      <c r="Y8" s="485"/>
      <c r="Z8" s="485"/>
      <c r="AA8" s="485"/>
      <c r="AB8" s="485"/>
      <c r="AC8" s="485"/>
      <c r="AD8" s="485"/>
      <c r="AE8" s="485"/>
      <c r="AF8" s="485"/>
      <c r="AG8" s="485"/>
      <c r="AH8" s="485"/>
      <c r="AI8" s="485"/>
      <c r="AJ8" s="485"/>
      <c r="AK8" s="485"/>
      <c r="AL8" s="485"/>
      <c r="AM8" s="485"/>
      <c r="AN8" s="485"/>
      <c r="AO8" s="485"/>
      <c r="AP8" s="485"/>
      <c r="AQ8" s="485"/>
      <c r="AR8" s="485"/>
      <c r="AS8" s="485"/>
      <c r="AT8" s="485"/>
      <c r="AU8" s="485"/>
      <c r="AV8" s="485"/>
      <c r="AW8" s="485"/>
      <c r="AX8" s="485"/>
      <c r="AY8" s="485"/>
      <c r="AZ8" s="483"/>
      <c r="BA8" s="483"/>
      <c r="BB8" s="483"/>
      <c r="BC8" s="483"/>
      <c r="BD8" s="483"/>
      <c r="BE8" s="483"/>
      <c r="BF8" s="483"/>
      <c r="BG8" s="483"/>
      <c r="BH8" s="483"/>
      <c r="BI8" s="483"/>
      <c r="BJ8" s="483"/>
      <c r="BK8" s="483"/>
      <c r="BL8" s="483"/>
      <c r="BM8" s="483"/>
      <c r="BN8" s="483"/>
      <c r="BO8" s="483"/>
      <c r="BP8" s="483"/>
      <c r="BQ8" s="483"/>
      <c r="BR8" s="483"/>
      <c r="BS8" s="483"/>
      <c r="BT8" s="483"/>
    </row>
    <row r="9" spans="2:72" s="36" customFormat="1" ht="38.25" customHeight="1" x14ac:dyDescent="0.3">
      <c r="C9" s="486"/>
      <c r="D9" s="486"/>
      <c r="E9" s="486"/>
      <c r="F9" s="486"/>
      <c r="G9" s="486"/>
      <c r="H9" s="483"/>
      <c r="I9" s="483"/>
      <c r="J9" s="483"/>
      <c r="K9" s="483"/>
      <c r="L9" s="483"/>
      <c r="M9" s="483"/>
      <c r="N9" s="483"/>
      <c r="O9" s="483"/>
      <c r="P9" s="483"/>
      <c r="Q9" s="483"/>
      <c r="R9" s="483"/>
      <c r="S9" s="483"/>
      <c r="T9" s="483"/>
      <c r="U9" s="483"/>
      <c r="V9" s="483"/>
      <c r="W9" s="483"/>
      <c r="X9" s="483"/>
      <c r="Y9" s="483"/>
      <c r="Z9" s="483"/>
      <c r="AA9" s="483"/>
      <c r="AB9" s="483"/>
      <c r="AC9" s="483"/>
      <c r="AD9" s="483"/>
      <c r="AE9" s="483"/>
      <c r="AF9" s="483"/>
      <c r="AG9" s="483"/>
      <c r="AH9" s="483"/>
      <c r="AI9" s="483"/>
      <c r="AJ9" s="483"/>
      <c r="AK9" s="483"/>
      <c r="AL9" s="483"/>
      <c r="AM9" s="483"/>
      <c r="AN9" s="483"/>
      <c r="AO9" s="483"/>
      <c r="AP9" s="483"/>
      <c r="AQ9" s="483"/>
      <c r="AR9" s="483"/>
      <c r="AS9" s="483"/>
      <c r="AT9" s="483"/>
      <c r="AU9" s="483"/>
      <c r="AV9" s="483"/>
      <c r="AW9" s="483"/>
      <c r="AX9" s="483"/>
      <c r="AY9" s="483"/>
      <c r="AZ9" s="483"/>
      <c r="BA9" s="483"/>
      <c r="BB9" s="483"/>
      <c r="BC9" s="483"/>
      <c r="BD9" s="483"/>
      <c r="BE9" s="483"/>
      <c r="BF9" s="483"/>
      <c r="BG9" s="483"/>
      <c r="BH9" s="483"/>
      <c r="BI9" s="483"/>
      <c r="BJ9" s="483"/>
      <c r="BK9" s="483"/>
      <c r="BL9" s="483"/>
      <c r="BM9" s="483"/>
      <c r="BN9" s="483"/>
      <c r="BO9" s="483"/>
      <c r="BP9" s="483"/>
      <c r="BQ9" s="483"/>
      <c r="BR9" s="483"/>
      <c r="BS9" s="483"/>
      <c r="BT9" s="483"/>
    </row>
    <row r="10" spans="2:72" s="60" customFormat="1" ht="27.75" customHeight="1" x14ac:dyDescent="0.35">
      <c r="B10" s="821">
        <v>45218</v>
      </c>
      <c r="C10" s="821"/>
      <c r="D10" s="821"/>
      <c r="E10" s="821"/>
      <c r="F10" s="821"/>
      <c r="G10" s="821"/>
      <c r="H10" s="487"/>
      <c r="I10" s="487"/>
      <c r="J10" s="487"/>
      <c r="K10" s="487"/>
      <c r="L10" s="487"/>
      <c r="M10" s="487"/>
      <c r="N10" s="487"/>
      <c r="O10" s="487"/>
      <c r="P10" s="487"/>
      <c r="Q10" s="487"/>
      <c r="R10" s="487"/>
      <c r="S10" s="487"/>
      <c r="T10" s="487"/>
      <c r="U10" s="487"/>
      <c r="V10" s="487"/>
      <c r="W10" s="487"/>
      <c r="X10" s="487"/>
      <c r="Y10" s="487"/>
      <c r="Z10" s="487"/>
      <c r="AA10" s="487"/>
      <c r="AB10" s="487"/>
      <c r="AC10" s="487"/>
      <c r="AD10" s="487"/>
      <c r="AE10" s="487"/>
      <c r="AF10" s="487"/>
      <c r="AG10" s="487"/>
      <c r="AH10" s="487"/>
      <c r="AI10" s="487"/>
      <c r="AJ10" s="487"/>
      <c r="AK10" s="487"/>
      <c r="AL10" s="487"/>
      <c r="AM10" s="487"/>
      <c r="AN10" s="487"/>
      <c r="AO10" s="487"/>
      <c r="AP10" s="487"/>
      <c r="AQ10" s="487"/>
      <c r="AR10" s="487"/>
      <c r="AS10" s="487"/>
      <c r="AT10" s="487"/>
      <c r="AU10" s="487"/>
      <c r="AV10" s="487"/>
      <c r="AW10" s="487"/>
      <c r="AX10" s="487"/>
      <c r="AY10" s="487"/>
      <c r="AZ10" s="487"/>
      <c r="BA10" s="487"/>
      <c r="BB10" s="487"/>
      <c r="BC10" s="487"/>
      <c r="BD10" s="487"/>
      <c r="BE10" s="487"/>
      <c r="BF10" s="487"/>
      <c r="BG10" s="487"/>
      <c r="BH10" s="487"/>
      <c r="BI10" s="487"/>
      <c r="BJ10" s="487"/>
      <c r="BK10" s="487"/>
      <c r="BL10" s="487"/>
      <c r="BM10" s="487"/>
      <c r="BN10" s="483"/>
      <c r="BO10" s="483"/>
      <c r="BP10" s="483"/>
      <c r="BQ10" s="483"/>
      <c r="BR10" s="483"/>
      <c r="BS10" s="483"/>
      <c r="BT10" s="483"/>
    </row>
    <row r="11" spans="2:72" s="350" customFormat="1" ht="15.75" hidden="1" customHeight="1" x14ac:dyDescent="0.2">
      <c r="B11" s="488"/>
      <c r="C11" s="488">
        <v>20094</v>
      </c>
      <c r="D11" s="488">
        <v>21230</v>
      </c>
      <c r="E11" s="489">
        <v>20060</v>
      </c>
      <c r="F11" s="488">
        <v>21789</v>
      </c>
      <c r="G11" s="488">
        <v>21349</v>
      </c>
      <c r="H11" s="488">
        <v>21342</v>
      </c>
      <c r="I11" s="489">
        <v>20012</v>
      </c>
      <c r="J11" s="488">
        <v>21354</v>
      </c>
      <c r="K11" s="488"/>
      <c r="L11" s="488"/>
      <c r="M11" s="488"/>
      <c r="N11" s="488"/>
      <c r="O11" s="488">
        <v>21804</v>
      </c>
      <c r="P11" s="488"/>
      <c r="Q11" s="488">
        <v>21804</v>
      </c>
      <c r="R11" s="489">
        <v>21355</v>
      </c>
      <c r="S11" s="488">
        <v>21352</v>
      </c>
      <c r="T11" s="488">
        <v>21357</v>
      </c>
      <c r="U11" s="488">
        <v>21781</v>
      </c>
      <c r="V11" s="489">
        <v>20058</v>
      </c>
      <c r="W11" s="488">
        <v>21191</v>
      </c>
      <c r="X11" s="488">
        <v>21347</v>
      </c>
      <c r="Y11" s="488">
        <v>21787</v>
      </c>
      <c r="Z11" s="488">
        <v>20097</v>
      </c>
      <c r="AA11" s="488">
        <v>20100</v>
      </c>
      <c r="AB11" s="488">
        <v>21214</v>
      </c>
      <c r="AC11" s="488">
        <v>21317</v>
      </c>
      <c r="AD11" s="488"/>
      <c r="AE11" s="488"/>
      <c r="AF11" s="488"/>
      <c r="AG11" s="488"/>
      <c r="AH11" s="488"/>
      <c r="AI11" s="488"/>
      <c r="AJ11" s="488"/>
      <c r="AK11" s="488"/>
      <c r="AL11" s="488"/>
      <c r="AM11" s="488"/>
      <c r="AN11" s="488"/>
      <c r="AO11" s="488"/>
      <c r="AP11" s="488"/>
      <c r="AQ11" s="488"/>
      <c r="AR11" s="488"/>
      <c r="AS11" s="488"/>
      <c r="AT11" s="488"/>
      <c r="AU11" s="488"/>
      <c r="AV11" s="488">
        <v>20102</v>
      </c>
      <c r="AW11" s="488">
        <v>17467</v>
      </c>
      <c r="AX11" s="488">
        <v>21206</v>
      </c>
      <c r="AY11" s="488">
        <v>21220</v>
      </c>
      <c r="AZ11" s="488">
        <v>21358</v>
      </c>
      <c r="BA11" s="488">
        <v>21785</v>
      </c>
      <c r="BB11" s="488">
        <v>22373</v>
      </c>
      <c r="BC11" s="488">
        <v>21341</v>
      </c>
      <c r="BD11" s="488">
        <v>22443</v>
      </c>
      <c r="BE11" s="488">
        <v>21793</v>
      </c>
      <c r="BF11" s="488">
        <v>22390</v>
      </c>
      <c r="BG11" s="488">
        <v>21336</v>
      </c>
      <c r="BH11" s="488">
        <v>20063</v>
      </c>
      <c r="BI11" s="488">
        <v>21784</v>
      </c>
      <c r="BJ11" s="488">
        <v>21201</v>
      </c>
      <c r="BK11" s="488">
        <v>22447</v>
      </c>
      <c r="BL11" s="488">
        <v>20078</v>
      </c>
      <c r="BM11" s="488">
        <v>20095</v>
      </c>
      <c r="BN11" s="488">
        <v>21346</v>
      </c>
      <c r="BO11" s="488">
        <v>20113</v>
      </c>
      <c r="BP11" s="488"/>
      <c r="BQ11" s="488"/>
      <c r="BR11" s="488"/>
      <c r="BS11" s="488">
        <v>22413</v>
      </c>
      <c r="BT11" s="488">
        <v>49401</v>
      </c>
    </row>
    <row r="12" spans="2:72" s="350" customFormat="1" ht="15.75" hidden="1" customHeight="1" x14ac:dyDescent="0.2">
      <c r="B12" s="488"/>
      <c r="C12" s="488"/>
      <c r="D12" s="488"/>
      <c r="E12" s="488">
        <v>20061</v>
      </c>
      <c r="F12" s="488"/>
      <c r="G12" s="488"/>
      <c r="H12" s="488"/>
      <c r="I12" s="488">
        <v>21797</v>
      </c>
      <c r="J12" s="488"/>
      <c r="K12" s="488"/>
      <c r="L12" s="488"/>
      <c r="M12" s="488"/>
      <c r="N12" s="488"/>
      <c r="O12" s="488">
        <v>21805</v>
      </c>
      <c r="P12" s="488"/>
      <c r="Q12" s="488">
        <v>21805</v>
      </c>
      <c r="R12" s="488">
        <v>22198</v>
      </c>
      <c r="S12" s="488"/>
      <c r="T12" s="488">
        <v>21780</v>
      </c>
      <c r="U12" s="488"/>
      <c r="V12" s="488">
        <v>21059</v>
      </c>
      <c r="W12" s="488"/>
      <c r="X12" s="488"/>
      <c r="Y12" s="488"/>
      <c r="Z12" s="488"/>
      <c r="AA12" s="488"/>
      <c r="AB12" s="488">
        <v>22388</v>
      </c>
      <c r="AC12" s="488"/>
      <c r="AD12" s="488"/>
      <c r="AE12" s="488"/>
      <c r="AF12" s="488"/>
      <c r="AG12" s="488"/>
      <c r="AH12" s="488"/>
      <c r="AI12" s="488"/>
      <c r="AJ12" s="488"/>
      <c r="AK12" s="488"/>
      <c r="AL12" s="488"/>
      <c r="AM12" s="488"/>
      <c r="AN12" s="488"/>
      <c r="AO12" s="488"/>
      <c r="AP12" s="488"/>
      <c r="AQ12" s="488"/>
      <c r="AR12" s="488"/>
      <c r="AS12" s="488"/>
      <c r="AT12" s="488"/>
      <c r="AU12" s="488"/>
      <c r="AV12" s="488">
        <v>21796</v>
      </c>
      <c r="AW12" s="488">
        <v>20351</v>
      </c>
      <c r="AX12" s="488">
        <v>21207</v>
      </c>
      <c r="AY12" s="488"/>
      <c r="AZ12" s="488">
        <v>21624</v>
      </c>
      <c r="BA12" s="488">
        <v>21786</v>
      </c>
      <c r="BB12" s="488">
        <v>21788</v>
      </c>
      <c r="BC12" s="488"/>
      <c r="BD12" s="488"/>
      <c r="BE12" s="488">
        <v>21794</v>
      </c>
      <c r="BF12" s="488"/>
      <c r="BG12" s="488"/>
      <c r="BH12" s="488">
        <v>21783</v>
      </c>
      <c r="BI12" s="488">
        <v>22446</v>
      </c>
      <c r="BJ12" s="488"/>
      <c r="BK12" s="488"/>
      <c r="BL12" s="488"/>
      <c r="BM12" s="488"/>
      <c r="BN12" s="488">
        <v>21798</v>
      </c>
      <c r="BO12" s="488">
        <v>21385</v>
      </c>
      <c r="BP12" s="488"/>
      <c r="BQ12" s="488"/>
      <c r="BR12" s="488"/>
      <c r="BS12" s="488"/>
      <c r="BT12" s="488"/>
    </row>
    <row r="13" spans="2:72" s="350" customFormat="1" ht="15.75" hidden="1" customHeight="1" x14ac:dyDescent="0.25">
      <c r="B13" s="488"/>
      <c r="C13" s="490"/>
      <c r="D13" s="490"/>
      <c r="E13" s="490"/>
      <c r="F13" s="490"/>
      <c r="G13" s="490"/>
      <c r="H13" s="490"/>
      <c r="I13" s="490"/>
      <c r="J13" s="490"/>
      <c r="K13" s="490"/>
      <c r="L13" s="490"/>
      <c r="M13" s="490"/>
      <c r="N13" s="490"/>
      <c r="O13" s="490"/>
      <c r="P13" s="490"/>
      <c r="Q13" s="490"/>
      <c r="R13" s="488"/>
      <c r="S13" s="488"/>
      <c r="T13" s="488"/>
      <c r="U13" s="488"/>
      <c r="V13" s="488"/>
      <c r="W13" s="488"/>
      <c r="X13" s="488"/>
      <c r="Y13" s="488"/>
      <c r="Z13" s="488"/>
      <c r="AA13" s="488"/>
      <c r="AB13" s="488"/>
      <c r="AC13" s="488"/>
      <c r="AD13" s="488"/>
      <c r="AE13" s="488"/>
      <c r="AF13" s="488"/>
      <c r="AG13" s="488"/>
      <c r="AH13" s="488"/>
      <c r="AI13" s="488"/>
      <c r="AJ13" s="488"/>
      <c r="AK13" s="488"/>
      <c r="AL13" s="488"/>
      <c r="AM13" s="488"/>
      <c r="AN13" s="488"/>
      <c r="AO13" s="488"/>
      <c r="AP13" s="488"/>
      <c r="AQ13" s="488"/>
      <c r="AR13" s="488"/>
      <c r="AS13" s="488"/>
      <c r="AT13" s="488"/>
      <c r="AU13" s="488"/>
      <c r="AV13" s="488"/>
      <c r="AW13" s="488"/>
      <c r="AX13" s="488">
        <v>21782</v>
      </c>
      <c r="AY13" s="488"/>
      <c r="AZ13" s="488"/>
      <c r="BA13" s="488"/>
      <c r="BB13" s="488"/>
      <c r="BC13" s="488"/>
      <c r="BD13" s="488"/>
      <c r="BE13" s="488"/>
      <c r="BF13" s="488"/>
      <c r="BG13" s="488"/>
      <c r="BH13" s="488"/>
      <c r="BI13" s="488"/>
      <c r="BJ13" s="488"/>
      <c r="BK13" s="488"/>
      <c r="BL13" s="488"/>
      <c r="BM13" s="488"/>
      <c r="BN13" s="488">
        <v>21799</v>
      </c>
      <c r="BO13" s="488"/>
      <c r="BP13" s="488"/>
      <c r="BQ13" s="488"/>
      <c r="BR13" s="488"/>
      <c r="BS13" s="488"/>
      <c r="BT13" s="488"/>
    </row>
    <row r="14" spans="2:72" s="350" customFormat="1" ht="15.75" hidden="1" customHeight="1" x14ac:dyDescent="0.25"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AX14" s="350">
        <v>22433</v>
      </c>
      <c r="BN14" s="488">
        <v>21800</v>
      </c>
      <c r="BO14" s="488"/>
      <c r="BP14" s="488"/>
      <c r="BQ14" s="488"/>
      <c r="BR14" s="488"/>
      <c r="BS14" s="488"/>
      <c r="BT14" s="488"/>
    </row>
    <row r="15" spans="2:72" s="350" customFormat="1" ht="15.75" hidden="1" customHeight="1" x14ac:dyDescent="0.2">
      <c r="C15" s="491"/>
      <c r="D15" s="491"/>
      <c r="E15" s="491"/>
      <c r="F15" s="491"/>
      <c r="G15" s="491"/>
      <c r="H15" s="491"/>
      <c r="I15" s="491"/>
      <c r="J15" s="491"/>
      <c r="K15" s="491"/>
      <c r="L15" s="491"/>
      <c r="M15" s="491"/>
      <c r="N15" s="491"/>
      <c r="O15" s="491"/>
      <c r="P15" s="491"/>
      <c r="Q15" s="491"/>
      <c r="BN15" s="488">
        <v>21801</v>
      </c>
      <c r="BO15" s="488"/>
      <c r="BP15" s="488"/>
      <c r="BQ15" s="488"/>
      <c r="BR15" s="488"/>
      <c r="BS15" s="488"/>
      <c r="BT15" s="488"/>
    </row>
    <row r="16" spans="2:72" s="350" customFormat="1" ht="15.75" hidden="1" customHeight="1" x14ac:dyDescent="0.2">
      <c r="C16" s="491"/>
      <c r="D16" s="491"/>
      <c r="E16" s="491"/>
      <c r="F16" s="491"/>
      <c r="G16" s="491"/>
      <c r="H16" s="491"/>
      <c r="I16" s="491"/>
      <c r="J16" s="491"/>
      <c r="K16" s="491"/>
      <c r="L16" s="491"/>
      <c r="M16" s="491"/>
      <c r="N16" s="491"/>
      <c r="O16" s="491"/>
      <c r="P16" s="491"/>
      <c r="Q16" s="491"/>
      <c r="BN16" s="488">
        <v>21802</v>
      </c>
      <c r="BO16" s="488"/>
      <c r="BP16" s="488"/>
      <c r="BQ16" s="488"/>
      <c r="BR16" s="488"/>
      <c r="BS16" s="488"/>
      <c r="BT16" s="488"/>
    </row>
    <row r="17" spans="1:102" s="350" customFormat="1" ht="15.75" hidden="1" customHeight="1" x14ac:dyDescent="0.2">
      <c r="C17" s="491"/>
      <c r="D17" s="491"/>
      <c r="E17" s="491"/>
      <c r="F17" s="491"/>
      <c r="G17" s="491"/>
      <c r="H17" s="491"/>
      <c r="I17" s="491"/>
      <c r="J17" s="491"/>
      <c r="K17" s="491"/>
      <c r="L17" s="491"/>
      <c r="M17" s="491"/>
      <c r="N17" s="491"/>
      <c r="O17" s="491"/>
      <c r="P17" s="491"/>
      <c r="Q17" s="491"/>
      <c r="BN17" s="488">
        <v>21803</v>
      </c>
      <c r="BO17" s="488"/>
      <c r="BP17" s="488"/>
      <c r="BQ17" s="488"/>
      <c r="BR17" s="488"/>
      <c r="BS17" s="488"/>
      <c r="BT17" s="488"/>
    </row>
    <row r="18" spans="1:102" s="60" customFormat="1" ht="32.25" customHeight="1" x14ac:dyDescent="0.35">
      <c r="A18" s="3"/>
      <c r="B18" s="151" t="s">
        <v>717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BN18" s="492"/>
      <c r="BO18" s="492"/>
      <c r="BP18" s="492"/>
      <c r="BQ18" s="492"/>
      <c r="BR18" s="492"/>
      <c r="BS18" s="492"/>
      <c r="BT18" s="492"/>
    </row>
    <row r="19" spans="1:102" s="493" customFormat="1" ht="33.75" customHeight="1" x14ac:dyDescent="0.2">
      <c r="A19" s="3"/>
      <c r="B19" s="918" t="s">
        <v>718</v>
      </c>
      <c r="C19" s="920" t="s">
        <v>719</v>
      </c>
      <c r="D19" s="920"/>
      <c r="E19" s="920"/>
      <c r="F19" s="920"/>
      <c r="G19" s="920"/>
      <c r="H19" s="920"/>
      <c r="I19" s="920"/>
      <c r="J19" s="920"/>
      <c r="K19" s="920"/>
      <c r="L19" s="920"/>
      <c r="M19" s="920"/>
      <c r="N19" s="920"/>
      <c r="O19" s="920"/>
      <c r="P19" s="920"/>
      <c r="Q19" s="920"/>
      <c r="R19" s="921" t="s">
        <v>720</v>
      </c>
      <c r="S19" s="922"/>
      <c r="T19" s="922"/>
      <c r="U19" s="922"/>
      <c r="V19" s="922"/>
      <c r="W19" s="922"/>
      <c r="X19" s="922"/>
      <c r="Y19" s="922"/>
      <c r="Z19" s="922"/>
      <c r="AA19" s="922"/>
      <c r="AB19" s="922"/>
      <c r="AC19" s="922"/>
      <c r="AD19" s="922"/>
      <c r="AE19" s="922"/>
      <c r="AF19" s="922"/>
      <c r="AG19" s="922"/>
      <c r="AH19" s="922"/>
      <c r="AI19" s="922"/>
      <c r="AJ19" s="922"/>
      <c r="AK19" s="922"/>
      <c r="AL19" s="922"/>
      <c r="AM19" s="922"/>
      <c r="AN19" s="922"/>
      <c r="AO19" s="922"/>
      <c r="AP19" s="922"/>
      <c r="AQ19" s="922"/>
      <c r="AR19" s="922"/>
      <c r="AS19" s="922"/>
      <c r="AT19" s="922"/>
      <c r="AU19" s="922"/>
      <c r="AV19" s="922"/>
      <c r="AW19" s="922"/>
      <c r="AX19" s="922"/>
      <c r="AY19" s="922"/>
      <c r="AZ19" s="922"/>
      <c r="BA19" s="922"/>
      <c r="BB19" s="922"/>
      <c r="BC19" s="922"/>
      <c r="BD19" s="923" t="s">
        <v>721</v>
      </c>
      <c r="BE19" s="924"/>
      <c r="BF19" s="924"/>
      <c r="BG19" s="924"/>
      <c r="BH19" s="924"/>
      <c r="BI19" s="924"/>
      <c r="BJ19" s="924"/>
      <c r="BK19" s="924"/>
      <c r="BL19" s="924"/>
      <c r="BM19" s="924"/>
      <c r="BN19" s="924"/>
      <c r="BO19" s="924"/>
      <c r="BP19" s="924"/>
      <c r="BQ19" s="924"/>
      <c r="BR19" s="924"/>
      <c r="BS19" s="924"/>
      <c r="BT19" s="925"/>
    </row>
    <row r="20" spans="1:102" s="500" customFormat="1" ht="48.75" customHeight="1" x14ac:dyDescent="0.2">
      <c r="A20" s="3"/>
      <c r="B20" s="919"/>
      <c r="C20" s="494" t="s">
        <v>722</v>
      </c>
      <c r="D20" s="494" t="s">
        <v>723</v>
      </c>
      <c r="E20" s="494" t="s">
        <v>724</v>
      </c>
      <c r="F20" s="494" t="s">
        <v>725</v>
      </c>
      <c r="G20" s="494" t="s">
        <v>726</v>
      </c>
      <c r="H20" s="494" t="s">
        <v>727</v>
      </c>
      <c r="I20" s="494" t="s">
        <v>728</v>
      </c>
      <c r="J20" s="494" t="s">
        <v>729</v>
      </c>
      <c r="K20" s="494" t="s">
        <v>730</v>
      </c>
      <c r="L20" s="494" t="s">
        <v>731</v>
      </c>
      <c r="M20" s="494" t="s">
        <v>732</v>
      </c>
      <c r="N20" s="494" t="s">
        <v>733</v>
      </c>
      <c r="O20" s="494" t="s">
        <v>734</v>
      </c>
      <c r="P20" s="495" t="s">
        <v>735</v>
      </c>
      <c r="Q20" s="495" t="s">
        <v>736</v>
      </c>
      <c r="R20" s="496" t="s">
        <v>737</v>
      </c>
      <c r="S20" s="497" t="s">
        <v>738</v>
      </c>
      <c r="T20" s="497" t="s">
        <v>739</v>
      </c>
      <c r="U20" s="497" t="s">
        <v>740</v>
      </c>
      <c r="V20" s="497" t="s">
        <v>741</v>
      </c>
      <c r="W20" s="497" t="s">
        <v>742</v>
      </c>
      <c r="X20" s="497" t="s">
        <v>743</v>
      </c>
      <c r="Y20" s="497" t="s">
        <v>744</v>
      </c>
      <c r="Z20" s="497" t="s">
        <v>745</v>
      </c>
      <c r="AA20" s="497" t="s">
        <v>746</v>
      </c>
      <c r="AB20" s="497" t="s">
        <v>747</v>
      </c>
      <c r="AC20" s="497" t="s">
        <v>748</v>
      </c>
      <c r="AD20" s="497" t="s">
        <v>749</v>
      </c>
      <c r="AE20" s="497" t="s">
        <v>750</v>
      </c>
      <c r="AF20" s="497" t="s">
        <v>751</v>
      </c>
      <c r="AG20" s="497" t="s">
        <v>752</v>
      </c>
      <c r="AH20" s="497" t="s">
        <v>753</v>
      </c>
      <c r="AI20" s="497" t="s">
        <v>754</v>
      </c>
      <c r="AJ20" s="497" t="s">
        <v>755</v>
      </c>
      <c r="AK20" s="497" t="s">
        <v>756</v>
      </c>
      <c r="AL20" s="497" t="s">
        <v>757</v>
      </c>
      <c r="AM20" s="497" t="s">
        <v>758</v>
      </c>
      <c r="AN20" s="497" t="s">
        <v>759</v>
      </c>
      <c r="AO20" s="497" t="s">
        <v>760</v>
      </c>
      <c r="AP20" s="497" t="s">
        <v>761</v>
      </c>
      <c r="AQ20" s="497" t="s">
        <v>762</v>
      </c>
      <c r="AR20" s="497" t="s">
        <v>763</v>
      </c>
      <c r="AS20" s="497" t="s">
        <v>764</v>
      </c>
      <c r="AT20" s="497" t="s">
        <v>765</v>
      </c>
      <c r="AU20" s="497" t="s">
        <v>766</v>
      </c>
      <c r="AV20" s="497" t="s">
        <v>767</v>
      </c>
      <c r="AW20" s="497" t="s">
        <v>768</v>
      </c>
      <c r="AX20" s="497" t="s">
        <v>769</v>
      </c>
      <c r="AY20" s="497" t="s">
        <v>770</v>
      </c>
      <c r="AZ20" s="497" t="s">
        <v>771</v>
      </c>
      <c r="BA20" s="497" t="s">
        <v>772</v>
      </c>
      <c r="BB20" s="497" t="s">
        <v>773</v>
      </c>
      <c r="BC20" s="497" t="s">
        <v>749</v>
      </c>
      <c r="BD20" s="498" t="s">
        <v>774</v>
      </c>
      <c r="BE20" s="499" t="s">
        <v>775</v>
      </c>
      <c r="BF20" s="499" t="s">
        <v>776</v>
      </c>
      <c r="BG20" s="499" t="s">
        <v>777</v>
      </c>
      <c r="BH20" s="499" t="s">
        <v>778</v>
      </c>
      <c r="BI20" s="499" t="s">
        <v>779</v>
      </c>
      <c r="BJ20" s="499" t="s">
        <v>780</v>
      </c>
      <c r="BK20" s="499" t="s">
        <v>781</v>
      </c>
      <c r="BL20" s="499" t="s">
        <v>782</v>
      </c>
      <c r="BM20" s="499" t="s">
        <v>783</v>
      </c>
      <c r="BN20" s="499" t="s">
        <v>784</v>
      </c>
      <c r="BO20" s="499" t="s">
        <v>785</v>
      </c>
      <c r="BP20" s="499" t="s">
        <v>786</v>
      </c>
      <c r="BQ20" s="499" t="s">
        <v>787</v>
      </c>
      <c r="BR20" s="499" t="s">
        <v>788</v>
      </c>
      <c r="BS20" s="499" t="s">
        <v>789</v>
      </c>
      <c r="BT20" s="499" t="s">
        <v>790</v>
      </c>
    </row>
    <row r="21" spans="1:102" s="25" customFormat="1" ht="15.75" x14ac:dyDescent="0.25">
      <c r="A21" s="3"/>
      <c r="B21" s="501">
        <v>2.0833333333333332E-2</v>
      </c>
      <c r="C21" s="502">
        <v>47.521050000000002</v>
      </c>
      <c r="D21" s="503">
        <v>4.2370000000000001</v>
      </c>
      <c r="E21" s="503">
        <v>0</v>
      </c>
      <c r="F21" s="503">
        <v>12.364000000000001</v>
      </c>
      <c r="G21" s="503">
        <v>28.731999999999999</v>
      </c>
      <c r="H21" s="503">
        <v>0</v>
      </c>
      <c r="I21" s="503">
        <v>0</v>
      </c>
      <c r="J21" s="503">
        <v>13.13</v>
      </c>
      <c r="K21" s="503">
        <v>25.67108</v>
      </c>
      <c r="L21" s="503">
        <v>14.342409999999999</v>
      </c>
      <c r="M21" s="503">
        <v>19.645099999999999</v>
      </c>
      <c r="N21" s="503">
        <v>4.5999999999999996</v>
      </c>
      <c r="O21" s="503">
        <v>14.51</v>
      </c>
      <c r="P21" s="503">
        <v>1.681</v>
      </c>
      <c r="Q21" s="503">
        <v>0</v>
      </c>
      <c r="R21" s="503">
        <v>75.22878</v>
      </c>
      <c r="S21" s="503">
        <v>0</v>
      </c>
      <c r="T21" s="503">
        <v>8.7998499999999993</v>
      </c>
      <c r="U21" s="503">
        <v>15.354369999999999</v>
      </c>
      <c r="V21" s="503">
        <v>14.554309999999999</v>
      </c>
      <c r="W21" s="503">
        <v>15.89</v>
      </c>
      <c r="X21" s="503">
        <v>2.5760000000000001</v>
      </c>
      <c r="Y21" s="503">
        <v>2.0569999999999999</v>
      </c>
      <c r="Z21" s="503">
        <v>36.643880000000003</v>
      </c>
      <c r="AA21" s="503">
        <v>3.85819</v>
      </c>
      <c r="AB21" s="503">
        <v>4.0510000000000002</v>
      </c>
      <c r="AC21" s="503">
        <v>0</v>
      </c>
      <c r="AD21" s="503">
        <v>42.248869999999997</v>
      </c>
      <c r="AE21" s="503">
        <v>0</v>
      </c>
      <c r="AF21" s="503">
        <v>126.17394</v>
      </c>
      <c r="AG21" s="503">
        <v>11.08</v>
      </c>
      <c r="AH21" s="503">
        <v>156.69999999999999</v>
      </c>
      <c r="AI21" s="503">
        <v>10.02704</v>
      </c>
      <c r="AJ21" s="503">
        <v>9.86</v>
      </c>
      <c r="AK21" s="503">
        <v>15.53899</v>
      </c>
      <c r="AL21" s="503">
        <v>49.336880000000001</v>
      </c>
      <c r="AM21" s="503">
        <v>3.15</v>
      </c>
      <c r="AN21" s="503">
        <v>184.23177000000001</v>
      </c>
      <c r="AO21" s="503">
        <v>20.765619999999998</v>
      </c>
      <c r="AP21" s="503">
        <v>14.74553</v>
      </c>
      <c r="AQ21" s="503">
        <v>6.5017500000000004</v>
      </c>
      <c r="AR21" s="503">
        <v>5.0527300000000004</v>
      </c>
      <c r="AS21" s="503">
        <v>0</v>
      </c>
      <c r="AT21" s="503">
        <v>21.219370000000001</v>
      </c>
      <c r="AU21" s="503">
        <v>0</v>
      </c>
      <c r="AV21" s="503">
        <v>19.616</v>
      </c>
      <c r="AW21" s="503">
        <v>20.5</v>
      </c>
      <c r="AX21" s="503">
        <v>0</v>
      </c>
      <c r="AY21" s="503">
        <v>5.5096299999999996</v>
      </c>
      <c r="AZ21" s="503">
        <v>8.8249999999999993</v>
      </c>
      <c r="BA21" s="503">
        <v>30.710999999999999</v>
      </c>
      <c r="BB21" s="503">
        <v>42.78</v>
      </c>
      <c r="BC21" s="503">
        <v>42.248869999999997</v>
      </c>
      <c r="BD21" s="503">
        <v>136.13523000000001</v>
      </c>
      <c r="BE21" s="503">
        <v>3.6228199999999999</v>
      </c>
      <c r="BF21" s="503">
        <v>115.91919</v>
      </c>
      <c r="BG21" s="503">
        <v>87.615780000000001</v>
      </c>
      <c r="BH21" s="503">
        <v>22.224799999999998</v>
      </c>
      <c r="BI21" s="503">
        <v>23.868089999999999</v>
      </c>
      <c r="BJ21" s="503">
        <v>0.78</v>
      </c>
      <c r="BK21" s="503">
        <v>10.44</v>
      </c>
      <c r="BL21" s="503">
        <v>7.4</v>
      </c>
      <c r="BM21" s="503">
        <v>25.420200000000001</v>
      </c>
      <c r="BN21" s="503">
        <v>104.87114</v>
      </c>
      <c r="BO21" s="503">
        <v>229.95330000000001</v>
      </c>
      <c r="BP21" s="503">
        <v>153.97583</v>
      </c>
      <c r="BQ21" s="503">
        <v>29.285409999999999</v>
      </c>
      <c r="BR21" s="503">
        <v>0</v>
      </c>
      <c r="BS21" s="503">
        <v>287.39</v>
      </c>
      <c r="BT21" s="503">
        <v>37.350349999999999</v>
      </c>
      <c r="BU21" s="504"/>
      <c r="BV21" s="504"/>
      <c r="BW21" s="504"/>
      <c r="BX21" s="504"/>
      <c r="BY21" s="504"/>
      <c r="BZ21" s="504"/>
      <c r="CA21" s="504"/>
      <c r="CB21" s="504"/>
      <c r="CC21" s="504"/>
      <c r="CD21" s="504"/>
      <c r="CE21" s="504"/>
      <c r="CF21" s="504"/>
      <c r="CG21" s="504"/>
      <c r="CH21" s="504"/>
      <c r="CI21" s="504"/>
      <c r="CJ21" s="504"/>
      <c r="CK21" s="504"/>
      <c r="CL21" s="504"/>
      <c r="CM21" s="504"/>
      <c r="CN21" s="504"/>
      <c r="CO21" s="504"/>
      <c r="CP21" s="504"/>
      <c r="CQ21" s="504"/>
      <c r="CR21" s="504"/>
      <c r="CS21" s="504"/>
      <c r="CT21" s="504"/>
      <c r="CU21" s="504"/>
      <c r="CV21" s="504"/>
      <c r="CW21" s="504"/>
      <c r="CX21" s="504"/>
    </row>
    <row r="22" spans="1:102" s="25" customFormat="1" ht="15.75" x14ac:dyDescent="0.25">
      <c r="A22" s="3"/>
      <c r="B22" s="505">
        <v>4.1666666666666664E-2</v>
      </c>
      <c r="C22" s="506">
        <v>47.623829999999998</v>
      </c>
      <c r="D22" s="507">
        <v>4.1079999999999997</v>
      </c>
      <c r="E22" s="507">
        <v>0</v>
      </c>
      <c r="F22" s="507">
        <v>12.766</v>
      </c>
      <c r="G22" s="507">
        <v>29.134</v>
      </c>
      <c r="H22" s="507">
        <v>0</v>
      </c>
      <c r="I22" s="507">
        <v>0</v>
      </c>
      <c r="J22" s="507">
        <v>13.17</v>
      </c>
      <c r="K22" s="507">
        <v>25.787210000000002</v>
      </c>
      <c r="L22" s="507">
        <v>14.34198</v>
      </c>
      <c r="M22" s="507">
        <v>25.06016</v>
      </c>
      <c r="N22" s="507">
        <v>4.9000000000000004</v>
      </c>
      <c r="O22" s="507">
        <v>14.53</v>
      </c>
      <c r="P22" s="507">
        <v>1.734</v>
      </c>
      <c r="Q22" s="507">
        <v>0</v>
      </c>
      <c r="R22" s="507">
        <v>137.08938000000001</v>
      </c>
      <c r="S22" s="507">
        <v>0</v>
      </c>
      <c r="T22" s="507">
        <v>8.8907600000000002</v>
      </c>
      <c r="U22" s="507">
        <v>15.472770000000001</v>
      </c>
      <c r="V22" s="507">
        <v>14.48931</v>
      </c>
      <c r="W22" s="507">
        <v>15.91</v>
      </c>
      <c r="X22" s="507">
        <v>2.5960000000000001</v>
      </c>
      <c r="Y22" s="507">
        <v>1.865</v>
      </c>
      <c r="Z22" s="507">
        <v>36.929000000000002</v>
      </c>
      <c r="AA22" s="507">
        <v>3.9634800000000001</v>
      </c>
      <c r="AB22" s="507">
        <v>4.0640999999999998</v>
      </c>
      <c r="AC22" s="507">
        <v>0</v>
      </c>
      <c r="AD22" s="507">
        <v>41.408709999999999</v>
      </c>
      <c r="AE22" s="507">
        <v>0</v>
      </c>
      <c r="AF22" s="507">
        <v>126.42645</v>
      </c>
      <c r="AG22" s="507">
        <v>11.08</v>
      </c>
      <c r="AH22" s="507">
        <v>156.6</v>
      </c>
      <c r="AI22" s="507">
        <v>10.542669999999999</v>
      </c>
      <c r="AJ22" s="507">
        <v>9.93</v>
      </c>
      <c r="AK22" s="507">
        <v>15.47885</v>
      </c>
      <c r="AL22" s="507">
        <v>50.592950000000002</v>
      </c>
      <c r="AM22" s="507">
        <v>3.15</v>
      </c>
      <c r="AN22" s="507">
        <v>186.47745</v>
      </c>
      <c r="AO22" s="507">
        <v>23.623889999999999</v>
      </c>
      <c r="AP22" s="507">
        <v>14.815619999999999</v>
      </c>
      <c r="AQ22" s="507">
        <v>6.4028200000000002</v>
      </c>
      <c r="AR22" s="507">
        <v>4.9898800000000003</v>
      </c>
      <c r="AS22" s="507">
        <v>0</v>
      </c>
      <c r="AT22" s="507">
        <v>21.157250000000001</v>
      </c>
      <c r="AU22" s="507">
        <v>0</v>
      </c>
      <c r="AV22" s="507">
        <v>19.609000000000002</v>
      </c>
      <c r="AW22" s="507">
        <v>20.5</v>
      </c>
      <c r="AX22" s="507">
        <v>0</v>
      </c>
      <c r="AY22" s="507">
        <v>5.4893400000000003</v>
      </c>
      <c r="AZ22" s="507">
        <v>9.0389999999999997</v>
      </c>
      <c r="BA22" s="507">
        <v>30.97</v>
      </c>
      <c r="BB22" s="507">
        <v>42.21</v>
      </c>
      <c r="BC22" s="507">
        <v>41.408709999999999</v>
      </c>
      <c r="BD22" s="507">
        <v>139.01333</v>
      </c>
      <c r="BE22" s="507">
        <v>3.6042000000000001</v>
      </c>
      <c r="BF22" s="507">
        <v>114.42507999999999</v>
      </c>
      <c r="BG22" s="507">
        <v>87.456909999999993</v>
      </c>
      <c r="BH22" s="507">
        <v>22.23245</v>
      </c>
      <c r="BI22" s="507">
        <v>24.595030000000001</v>
      </c>
      <c r="BJ22" s="507">
        <v>0.79</v>
      </c>
      <c r="BK22" s="507">
        <v>10.38</v>
      </c>
      <c r="BL22" s="507">
        <v>7.39</v>
      </c>
      <c r="BM22" s="507">
        <v>25.364419999999999</v>
      </c>
      <c r="BN22" s="507">
        <v>106.62119</v>
      </c>
      <c r="BO22" s="507">
        <v>236.23063999999999</v>
      </c>
      <c r="BP22" s="507">
        <v>155.54174</v>
      </c>
      <c r="BQ22" s="507">
        <v>28.862490000000001</v>
      </c>
      <c r="BR22" s="507">
        <v>0</v>
      </c>
      <c r="BS22" s="507">
        <v>288.25</v>
      </c>
      <c r="BT22" s="507">
        <v>37.308779999999999</v>
      </c>
      <c r="BU22" s="504"/>
      <c r="BV22" s="504"/>
      <c r="BW22" s="504"/>
      <c r="BX22" s="504"/>
      <c r="BY22" s="504"/>
      <c r="BZ22" s="504"/>
      <c r="CA22" s="504"/>
      <c r="CB22" s="504"/>
      <c r="CC22" s="504"/>
      <c r="CD22" s="504"/>
      <c r="CE22" s="504"/>
      <c r="CF22" s="504"/>
      <c r="CG22" s="504"/>
      <c r="CH22" s="504"/>
      <c r="CI22" s="504"/>
      <c r="CJ22" s="504"/>
      <c r="CK22" s="504"/>
      <c r="CL22" s="504"/>
      <c r="CM22" s="504"/>
      <c r="CN22" s="504"/>
      <c r="CO22" s="504"/>
      <c r="CP22" s="504"/>
      <c r="CQ22" s="504"/>
      <c r="CR22" s="504"/>
      <c r="CS22" s="504"/>
      <c r="CT22" s="504"/>
      <c r="CU22" s="504"/>
      <c r="CV22" s="504"/>
      <c r="CW22" s="504"/>
      <c r="CX22" s="504"/>
    </row>
    <row r="23" spans="1:102" s="25" customFormat="1" ht="15.75" x14ac:dyDescent="0.25">
      <c r="A23" s="3"/>
      <c r="B23" s="505">
        <v>6.25E-2</v>
      </c>
      <c r="C23" s="506">
        <v>48.01538</v>
      </c>
      <c r="D23" s="507">
        <v>4.1239999999999997</v>
      </c>
      <c r="E23" s="507">
        <v>0</v>
      </c>
      <c r="F23" s="507">
        <v>13.675000000000001</v>
      </c>
      <c r="G23" s="507">
        <v>29.146000000000001</v>
      </c>
      <c r="H23" s="507">
        <v>0</v>
      </c>
      <c r="I23" s="507">
        <v>0</v>
      </c>
      <c r="J23" s="507">
        <v>13.43</v>
      </c>
      <c r="K23" s="507">
        <v>25.963650000000001</v>
      </c>
      <c r="L23" s="507">
        <v>14.516909999999999</v>
      </c>
      <c r="M23" s="507">
        <v>43.551729999999999</v>
      </c>
      <c r="N23" s="507">
        <v>5.3</v>
      </c>
      <c r="O23" s="507">
        <v>14.37</v>
      </c>
      <c r="P23" s="507">
        <v>1.9419999999999999</v>
      </c>
      <c r="Q23" s="507">
        <v>0</v>
      </c>
      <c r="R23" s="507">
        <v>125.79586999999999</v>
      </c>
      <c r="S23" s="507">
        <v>0</v>
      </c>
      <c r="T23" s="507">
        <v>8.9370399999999997</v>
      </c>
      <c r="U23" s="507">
        <v>15.34329</v>
      </c>
      <c r="V23" s="507">
        <v>14.55292</v>
      </c>
      <c r="W23" s="507">
        <v>15.6</v>
      </c>
      <c r="X23" s="507">
        <v>2.5419999999999998</v>
      </c>
      <c r="Y23" s="507">
        <v>1.877</v>
      </c>
      <c r="Z23" s="507">
        <v>37.950789999999998</v>
      </c>
      <c r="AA23" s="507">
        <v>4.0072999999999999</v>
      </c>
      <c r="AB23" s="507">
        <v>4.4265600000000003</v>
      </c>
      <c r="AC23" s="507">
        <v>0</v>
      </c>
      <c r="AD23" s="507">
        <v>41.80386</v>
      </c>
      <c r="AE23" s="507">
        <v>0</v>
      </c>
      <c r="AF23" s="507">
        <v>128.46879999999999</v>
      </c>
      <c r="AG23" s="507">
        <v>11.33</v>
      </c>
      <c r="AH23" s="507">
        <v>154.9</v>
      </c>
      <c r="AI23" s="507">
        <v>10.36271</v>
      </c>
      <c r="AJ23" s="507">
        <v>9.6300000000000008</v>
      </c>
      <c r="AK23" s="507">
        <v>15.608459999999999</v>
      </c>
      <c r="AL23" s="507">
        <v>50.19247</v>
      </c>
      <c r="AM23" s="507">
        <v>3.18</v>
      </c>
      <c r="AN23" s="507">
        <v>189.01107999999999</v>
      </c>
      <c r="AO23" s="507">
        <v>26.055720000000001</v>
      </c>
      <c r="AP23" s="507">
        <v>14.178699999999999</v>
      </c>
      <c r="AQ23" s="507">
        <v>6.4363099999999998</v>
      </c>
      <c r="AR23" s="507">
        <v>3.9050699999999998</v>
      </c>
      <c r="AS23" s="507">
        <v>0</v>
      </c>
      <c r="AT23" s="507">
        <v>21.1038</v>
      </c>
      <c r="AU23" s="507">
        <v>0</v>
      </c>
      <c r="AV23" s="507">
        <v>19.725999999999999</v>
      </c>
      <c r="AW23" s="507">
        <v>20.5</v>
      </c>
      <c r="AX23" s="507">
        <v>0</v>
      </c>
      <c r="AY23" s="507">
        <v>5.3614100000000002</v>
      </c>
      <c r="AZ23" s="507">
        <v>8.5790000000000006</v>
      </c>
      <c r="BA23" s="507">
        <v>31.236000000000001</v>
      </c>
      <c r="BB23" s="507">
        <v>41.3</v>
      </c>
      <c r="BC23" s="507">
        <v>41.80386</v>
      </c>
      <c r="BD23" s="507">
        <v>138.56058999999999</v>
      </c>
      <c r="BE23" s="507">
        <v>3.6954899999999999</v>
      </c>
      <c r="BF23" s="507">
        <v>114.74238</v>
      </c>
      <c r="BG23" s="507">
        <v>87.627049999999997</v>
      </c>
      <c r="BH23" s="507">
        <v>22.2227</v>
      </c>
      <c r="BI23" s="507">
        <v>25.599160000000001</v>
      </c>
      <c r="BJ23" s="507">
        <v>0.78</v>
      </c>
      <c r="BK23" s="507">
        <v>10.25</v>
      </c>
      <c r="BL23" s="507">
        <v>7.13</v>
      </c>
      <c r="BM23" s="507">
        <v>25.399699999999999</v>
      </c>
      <c r="BN23" s="507">
        <v>102.64729</v>
      </c>
      <c r="BO23" s="507">
        <v>246.29262</v>
      </c>
      <c r="BP23" s="507">
        <v>162.49178000000001</v>
      </c>
      <c r="BQ23" s="507">
        <v>27.92587</v>
      </c>
      <c r="BR23" s="507">
        <v>0</v>
      </c>
      <c r="BS23" s="507">
        <v>285.93</v>
      </c>
      <c r="BT23" s="507">
        <v>37.232819999999997</v>
      </c>
      <c r="BU23" s="504"/>
      <c r="BV23" s="504"/>
      <c r="BW23" s="504"/>
      <c r="BX23" s="504"/>
      <c r="BY23" s="504"/>
      <c r="BZ23" s="504"/>
      <c r="CA23" s="504"/>
      <c r="CB23" s="504"/>
      <c r="CC23" s="504"/>
      <c r="CD23" s="504"/>
      <c r="CE23" s="504"/>
      <c r="CF23" s="504"/>
      <c r="CG23" s="504"/>
      <c r="CH23" s="504"/>
      <c r="CI23" s="504"/>
      <c r="CJ23" s="504"/>
      <c r="CK23" s="504"/>
      <c r="CL23" s="504"/>
      <c r="CM23" s="504"/>
      <c r="CN23" s="504"/>
      <c r="CO23" s="504"/>
      <c r="CP23" s="504"/>
      <c r="CQ23" s="504"/>
      <c r="CR23" s="504"/>
      <c r="CS23" s="504"/>
      <c r="CT23" s="504"/>
      <c r="CU23" s="504"/>
      <c r="CV23" s="504"/>
      <c r="CW23" s="504"/>
      <c r="CX23" s="504"/>
    </row>
    <row r="24" spans="1:102" s="25" customFormat="1" ht="15.75" x14ac:dyDescent="0.25">
      <c r="A24" s="3"/>
      <c r="B24" s="505">
        <v>8.3333333333333329E-2</v>
      </c>
      <c r="C24" s="506">
        <v>45.580770000000001</v>
      </c>
      <c r="D24" s="507">
        <v>4.101</v>
      </c>
      <c r="E24" s="507">
        <v>0</v>
      </c>
      <c r="F24" s="507">
        <v>14.260999999999999</v>
      </c>
      <c r="G24" s="507">
        <v>29.74</v>
      </c>
      <c r="H24" s="507">
        <v>0</v>
      </c>
      <c r="I24" s="507">
        <v>0</v>
      </c>
      <c r="J24" s="507">
        <v>13.29</v>
      </c>
      <c r="K24" s="507">
        <v>25.858499999999999</v>
      </c>
      <c r="L24" s="507">
        <v>14.148400000000001</v>
      </c>
      <c r="M24" s="507">
        <v>26.03106</v>
      </c>
      <c r="N24" s="507">
        <v>5.4</v>
      </c>
      <c r="O24" s="507">
        <v>14.31</v>
      </c>
      <c r="P24" s="507">
        <v>1.7190000000000001</v>
      </c>
      <c r="Q24" s="507">
        <v>0</v>
      </c>
      <c r="R24" s="507">
        <v>64.339449999999999</v>
      </c>
      <c r="S24" s="507">
        <v>0</v>
      </c>
      <c r="T24" s="507">
        <v>8.91357</v>
      </c>
      <c r="U24" s="507">
        <v>15.63031</v>
      </c>
      <c r="V24" s="507">
        <v>14.77094</v>
      </c>
      <c r="W24" s="507">
        <v>15.55</v>
      </c>
      <c r="X24" s="507">
        <v>2.552</v>
      </c>
      <c r="Y24" s="507">
        <v>2.052</v>
      </c>
      <c r="Z24" s="507">
        <v>38.36627</v>
      </c>
      <c r="AA24" s="507">
        <v>3.7307000000000001</v>
      </c>
      <c r="AB24" s="507">
        <v>4.3634000000000004</v>
      </c>
      <c r="AC24" s="507">
        <v>0</v>
      </c>
      <c r="AD24" s="507">
        <v>42.59686</v>
      </c>
      <c r="AE24" s="507">
        <v>0</v>
      </c>
      <c r="AF24" s="507">
        <v>127.48551999999999</v>
      </c>
      <c r="AG24" s="507">
        <v>11.81</v>
      </c>
      <c r="AH24" s="507">
        <v>155.9</v>
      </c>
      <c r="AI24" s="507">
        <v>10.08709</v>
      </c>
      <c r="AJ24" s="507">
        <v>10.23</v>
      </c>
      <c r="AK24" s="507">
        <v>15.218959999999999</v>
      </c>
      <c r="AL24" s="507">
        <v>49.470480000000002</v>
      </c>
      <c r="AM24" s="507">
        <v>3.19</v>
      </c>
      <c r="AN24" s="507">
        <v>186.03188</v>
      </c>
      <c r="AO24" s="507">
        <v>28.526509999999998</v>
      </c>
      <c r="AP24" s="507">
        <v>14.29669</v>
      </c>
      <c r="AQ24" s="507">
        <v>6.9183599999999998</v>
      </c>
      <c r="AR24" s="507">
        <v>4.58934</v>
      </c>
      <c r="AS24" s="507">
        <v>0</v>
      </c>
      <c r="AT24" s="507">
        <v>20.971910000000001</v>
      </c>
      <c r="AU24" s="507">
        <v>0</v>
      </c>
      <c r="AV24" s="507">
        <v>19.748000000000001</v>
      </c>
      <c r="AW24" s="507">
        <v>20.5</v>
      </c>
      <c r="AX24" s="507">
        <v>0</v>
      </c>
      <c r="AY24" s="507">
        <v>5.4287700000000001</v>
      </c>
      <c r="AZ24" s="507">
        <v>9.0139999999999993</v>
      </c>
      <c r="BA24" s="507">
        <v>31.38</v>
      </c>
      <c r="BB24" s="507">
        <v>40.840000000000003</v>
      </c>
      <c r="BC24" s="507">
        <v>42.59686</v>
      </c>
      <c r="BD24" s="507">
        <v>136.99419</v>
      </c>
      <c r="BE24" s="507">
        <v>3.7037599999999999</v>
      </c>
      <c r="BF24" s="507">
        <v>113.75532</v>
      </c>
      <c r="BG24" s="507">
        <v>86.060649999999995</v>
      </c>
      <c r="BH24" s="507">
        <v>22.243449999999999</v>
      </c>
      <c r="BI24" s="507">
        <v>25.062339999999999</v>
      </c>
      <c r="BJ24" s="507">
        <v>0.77</v>
      </c>
      <c r="BK24" s="507">
        <v>10.09</v>
      </c>
      <c r="BL24" s="507">
        <v>7.2</v>
      </c>
      <c r="BM24" s="507">
        <v>25.36476</v>
      </c>
      <c r="BN24" s="507">
        <v>107.58934000000001</v>
      </c>
      <c r="BO24" s="507">
        <v>252.85910000000001</v>
      </c>
      <c r="BP24" s="507">
        <v>153.84398999999999</v>
      </c>
      <c r="BQ24" s="507">
        <v>28.114090000000001</v>
      </c>
      <c r="BR24" s="507">
        <v>0</v>
      </c>
      <c r="BS24" s="507">
        <v>278.27999999999997</v>
      </c>
      <c r="BT24" s="507">
        <v>35.2151</v>
      </c>
      <c r="BU24" s="504"/>
      <c r="BV24" s="504"/>
      <c r="BW24" s="504"/>
      <c r="BX24" s="504"/>
      <c r="BY24" s="504"/>
      <c r="BZ24" s="504"/>
      <c r="CA24" s="504"/>
      <c r="CB24" s="504"/>
      <c r="CC24" s="504"/>
      <c r="CD24" s="504"/>
      <c r="CE24" s="504"/>
      <c r="CF24" s="504"/>
      <c r="CG24" s="504"/>
      <c r="CH24" s="504"/>
      <c r="CI24" s="504"/>
      <c r="CJ24" s="504"/>
      <c r="CK24" s="504"/>
      <c r="CL24" s="504"/>
      <c r="CM24" s="504"/>
      <c r="CN24" s="504"/>
      <c r="CO24" s="504"/>
      <c r="CP24" s="504"/>
      <c r="CQ24" s="504"/>
      <c r="CR24" s="504"/>
      <c r="CS24" s="504"/>
      <c r="CT24" s="504"/>
      <c r="CU24" s="504"/>
      <c r="CV24" s="504"/>
      <c r="CW24" s="504"/>
      <c r="CX24" s="504"/>
    </row>
    <row r="25" spans="1:102" s="25" customFormat="1" ht="15.75" x14ac:dyDescent="0.25">
      <c r="A25" s="3"/>
      <c r="B25" s="505">
        <v>0.10416666666666667</v>
      </c>
      <c r="C25" s="506">
        <v>48.669040000000003</v>
      </c>
      <c r="D25" s="507">
        <v>4.0339999999999998</v>
      </c>
      <c r="E25" s="507">
        <v>0</v>
      </c>
      <c r="F25" s="507">
        <v>13.65</v>
      </c>
      <c r="G25" s="507">
        <v>29.026</v>
      </c>
      <c r="H25" s="507">
        <v>0</v>
      </c>
      <c r="I25" s="507">
        <v>0</v>
      </c>
      <c r="J25" s="507">
        <v>10.65</v>
      </c>
      <c r="K25" s="507">
        <v>25.986969999999999</v>
      </c>
      <c r="L25" s="507">
        <v>14.003970000000001</v>
      </c>
      <c r="M25" s="507">
        <v>42.797989999999999</v>
      </c>
      <c r="N25" s="507">
        <v>5.5</v>
      </c>
      <c r="O25" s="507">
        <v>14.24</v>
      </c>
      <c r="P25" s="507">
        <v>1.7629999999999999</v>
      </c>
      <c r="Q25" s="507">
        <v>0</v>
      </c>
      <c r="R25" s="507">
        <v>94.101749999999996</v>
      </c>
      <c r="S25" s="507">
        <v>0</v>
      </c>
      <c r="T25" s="507">
        <v>8.7831499999999991</v>
      </c>
      <c r="U25" s="507">
        <v>14.930859999999999</v>
      </c>
      <c r="V25" s="507">
        <v>15.96223</v>
      </c>
      <c r="W25" s="507">
        <v>15.08</v>
      </c>
      <c r="X25" s="507">
        <v>2.5649999999999999</v>
      </c>
      <c r="Y25" s="507">
        <v>2.0920000000000001</v>
      </c>
      <c r="Z25" s="507">
        <v>39.03707</v>
      </c>
      <c r="AA25" s="507">
        <v>3.87202</v>
      </c>
      <c r="AB25" s="507">
        <v>4.4725200000000003</v>
      </c>
      <c r="AC25" s="507">
        <v>0</v>
      </c>
      <c r="AD25" s="507">
        <v>41.188360000000003</v>
      </c>
      <c r="AE25" s="507">
        <v>0</v>
      </c>
      <c r="AF25" s="507">
        <v>125.982</v>
      </c>
      <c r="AG25" s="507">
        <v>10.9</v>
      </c>
      <c r="AH25" s="507">
        <v>154</v>
      </c>
      <c r="AI25" s="507">
        <v>10.226699999999999</v>
      </c>
      <c r="AJ25" s="507">
        <v>10.33</v>
      </c>
      <c r="AK25" s="507">
        <v>14.887829999999999</v>
      </c>
      <c r="AL25" s="507">
        <v>49.138669999999998</v>
      </c>
      <c r="AM25" s="507">
        <v>3.17</v>
      </c>
      <c r="AN25" s="507">
        <v>185.90092999999999</v>
      </c>
      <c r="AO25" s="507">
        <v>33.337679999999999</v>
      </c>
      <c r="AP25" s="507">
        <v>14.865790000000001</v>
      </c>
      <c r="AQ25" s="507">
        <v>7.9585699999999999</v>
      </c>
      <c r="AR25" s="507">
        <v>4.5545999999999998</v>
      </c>
      <c r="AS25" s="507">
        <v>0</v>
      </c>
      <c r="AT25" s="507">
        <v>20.976559999999999</v>
      </c>
      <c r="AU25" s="507">
        <v>0</v>
      </c>
      <c r="AV25" s="507">
        <v>19.738</v>
      </c>
      <c r="AW25" s="507">
        <v>20.5</v>
      </c>
      <c r="AX25" s="507">
        <v>0</v>
      </c>
      <c r="AY25" s="507">
        <v>5.4775200000000002</v>
      </c>
      <c r="AZ25" s="507">
        <v>8.9649999999999999</v>
      </c>
      <c r="BA25" s="507">
        <v>31.218</v>
      </c>
      <c r="BB25" s="507">
        <v>41.45</v>
      </c>
      <c r="BC25" s="507">
        <v>41.188360000000003</v>
      </c>
      <c r="BD25" s="507">
        <v>136.61967999999999</v>
      </c>
      <c r="BE25" s="507">
        <v>3.7062200000000001</v>
      </c>
      <c r="BF25" s="507">
        <v>112.85424</v>
      </c>
      <c r="BG25" s="507">
        <v>85.253770000000003</v>
      </c>
      <c r="BH25" s="507">
        <v>22.24718</v>
      </c>
      <c r="BI25" s="507">
        <v>25.256060000000002</v>
      </c>
      <c r="BJ25" s="507">
        <v>0.76</v>
      </c>
      <c r="BK25" s="507">
        <v>10.33</v>
      </c>
      <c r="BL25" s="507">
        <v>7.23</v>
      </c>
      <c r="BM25" s="507">
        <v>25.151440000000001</v>
      </c>
      <c r="BN25" s="507">
        <v>100.84177</v>
      </c>
      <c r="BO25" s="507">
        <v>250.19347999999999</v>
      </c>
      <c r="BP25" s="507">
        <v>154.77701999999999</v>
      </c>
      <c r="BQ25" s="507">
        <v>28.693960000000001</v>
      </c>
      <c r="BR25" s="507">
        <v>0</v>
      </c>
      <c r="BS25" s="507">
        <v>272.52999999999997</v>
      </c>
      <c r="BT25" s="507">
        <v>35.490049999999997</v>
      </c>
      <c r="BU25" s="504"/>
      <c r="BV25" s="504"/>
      <c r="BW25" s="504"/>
      <c r="BX25" s="504"/>
      <c r="BY25" s="504"/>
      <c r="BZ25" s="504"/>
      <c r="CA25" s="504"/>
      <c r="CB25" s="504"/>
      <c r="CC25" s="504"/>
      <c r="CD25" s="504"/>
      <c r="CE25" s="504"/>
      <c r="CF25" s="504"/>
      <c r="CG25" s="504"/>
      <c r="CH25" s="504"/>
      <c r="CI25" s="504"/>
      <c r="CJ25" s="504"/>
      <c r="CK25" s="504"/>
      <c r="CL25" s="504"/>
      <c r="CM25" s="504"/>
      <c r="CN25" s="504"/>
      <c r="CO25" s="504"/>
      <c r="CP25" s="504"/>
      <c r="CQ25" s="504"/>
      <c r="CR25" s="504"/>
      <c r="CS25" s="504"/>
      <c r="CT25" s="504"/>
      <c r="CU25" s="504"/>
      <c r="CV25" s="504"/>
      <c r="CW25" s="504"/>
      <c r="CX25" s="504"/>
    </row>
    <row r="26" spans="1:102" s="25" customFormat="1" ht="15.75" x14ac:dyDescent="0.25">
      <c r="A26" s="3"/>
      <c r="B26" s="505">
        <v>0.125</v>
      </c>
      <c r="C26" s="506">
        <v>48.38832</v>
      </c>
      <c r="D26" s="507">
        <v>4.0570000000000004</v>
      </c>
      <c r="E26" s="507">
        <v>0</v>
      </c>
      <c r="F26" s="507">
        <v>13.439</v>
      </c>
      <c r="G26" s="507">
        <v>28.562000000000001</v>
      </c>
      <c r="H26" s="507">
        <v>0</v>
      </c>
      <c r="I26" s="507">
        <v>0</v>
      </c>
      <c r="J26" s="507">
        <v>13.02</v>
      </c>
      <c r="K26" s="507">
        <v>25.82047</v>
      </c>
      <c r="L26" s="507">
        <v>14.187430000000001</v>
      </c>
      <c r="M26" s="507">
        <v>19.4375</v>
      </c>
      <c r="N26" s="507">
        <v>5.3</v>
      </c>
      <c r="O26" s="507">
        <v>14.19</v>
      </c>
      <c r="P26" s="507">
        <v>1.7230000000000001</v>
      </c>
      <c r="Q26" s="507">
        <v>0</v>
      </c>
      <c r="R26" s="507">
        <v>86.132949999999994</v>
      </c>
      <c r="S26" s="507">
        <v>0</v>
      </c>
      <c r="T26" s="507">
        <v>8.7259499999999992</v>
      </c>
      <c r="U26" s="507">
        <v>16.377369999999999</v>
      </c>
      <c r="V26" s="507">
        <v>16.195810000000002</v>
      </c>
      <c r="W26" s="507">
        <v>14.94</v>
      </c>
      <c r="X26" s="507">
        <v>2.5760000000000001</v>
      </c>
      <c r="Y26" s="507">
        <v>2.0760000000000001</v>
      </c>
      <c r="Z26" s="507">
        <v>39.503210000000003</v>
      </c>
      <c r="AA26" s="507">
        <v>3.9659300000000002</v>
      </c>
      <c r="AB26" s="507">
        <v>4.1422800000000004</v>
      </c>
      <c r="AC26" s="507">
        <v>0</v>
      </c>
      <c r="AD26" s="507">
        <v>45.496180000000003</v>
      </c>
      <c r="AE26" s="507">
        <v>0</v>
      </c>
      <c r="AF26" s="507">
        <v>128.01187999999999</v>
      </c>
      <c r="AG26" s="507">
        <v>11.62</v>
      </c>
      <c r="AH26" s="507">
        <v>152.9</v>
      </c>
      <c r="AI26" s="507">
        <v>10.16459</v>
      </c>
      <c r="AJ26" s="507">
        <v>10.37</v>
      </c>
      <c r="AK26" s="507">
        <v>14.81969</v>
      </c>
      <c r="AL26" s="507">
        <v>50.350470000000001</v>
      </c>
      <c r="AM26" s="507">
        <v>3.17</v>
      </c>
      <c r="AN26" s="507">
        <v>186.4477</v>
      </c>
      <c r="AO26" s="507">
        <v>34.391210000000001</v>
      </c>
      <c r="AP26" s="507">
        <v>14.30029</v>
      </c>
      <c r="AQ26" s="507">
        <v>8.1891800000000003</v>
      </c>
      <c r="AR26" s="507">
        <v>4.5386699999999998</v>
      </c>
      <c r="AS26" s="507">
        <v>0</v>
      </c>
      <c r="AT26" s="507">
        <v>21.10614</v>
      </c>
      <c r="AU26" s="507">
        <v>0</v>
      </c>
      <c r="AV26" s="507">
        <v>19.734999999999999</v>
      </c>
      <c r="AW26" s="507">
        <v>20.5</v>
      </c>
      <c r="AX26" s="507">
        <v>0</v>
      </c>
      <c r="AY26" s="507">
        <v>5.4405799999999997</v>
      </c>
      <c r="AZ26" s="507">
        <v>8.94</v>
      </c>
      <c r="BA26" s="507">
        <v>31.411000000000001</v>
      </c>
      <c r="BB26" s="507">
        <v>51.66</v>
      </c>
      <c r="BC26" s="507">
        <v>45.496180000000003</v>
      </c>
      <c r="BD26" s="507">
        <v>136.78617</v>
      </c>
      <c r="BE26" s="507">
        <v>3.7176300000000002</v>
      </c>
      <c r="BF26" s="507">
        <v>115.16052999999999</v>
      </c>
      <c r="BG26" s="507">
        <v>85.318629999999999</v>
      </c>
      <c r="BH26" s="507">
        <v>22.231249999999999</v>
      </c>
      <c r="BI26" s="507">
        <v>24.663450000000001</v>
      </c>
      <c r="BJ26" s="507">
        <v>0.78</v>
      </c>
      <c r="BK26" s="507">
        <v>10.39</v>
      </c>
      <c r="BL26" s="507">
        <v>7.21</v>
      </c>
      <c r="BM26" s="507">
        <v>25.072189999999999</v>
      </c>
      <c r="BN26" s="507">
        <v>93.028829999999999</v>
      </c>
      <c r="BO26" s="507">
        <v>252.20884000000001</v>
      </c>
      <c r="BP26" s="507">
        <v>157.62961999999999</v>
      </c>
      <c r="BQ26" s="507">
        <v>27.781230000000001</v>
      </c>
      <c r="BR26" s="507">
        <v>0</v>
      </c>
      <c r="BS26" s="507">
        <v>284.27999999999997</v>
      </c>
      <c r="BT26" s="507">
        <v>36.3765</v>
      </c>
      <c r="BU26" s="504"/>
      <c r="BV26" s="504"/>
      <c r="BW26" s="504"/>
      <c r="BX26" s="504"/>
      <c r="BY26" s="504"/>
      <c r="BZ26" s="504"/>
      <c r="CA26" s="504"/>
      <c r="CB26" s="504"/>
      <c r="CC26" s="504"/>
      <c r="CD26" s="504"/>
      <c r="CE26" s="504"/>
      <c r="CF26" s="504"/>
      <c r="CG26" s="504"/>
      <c r="CH26" s="504"/>
      <c r="CI26" s="504"/>
      <c r="CJ26" s="504"/>
      <c r="CK26" s="504"/>
      <c r="CL26" s="504"/>
      <c r="CM26" s="504"/>
      <c r="CN26" s="504"/>
      <c r="CO26" s="504"/>
      <c r="CP26" s="504"/>
      <c r="CQ26" s="504"/>
      <c r="CR26" s="504"/>
      <c r="CS26" s="504"/>
      <c r="CT26" s="504"/>
      <c r="CU26" s="504"/>
      <c r="CV26" s="504"/>
      <c r="CW26" s="504"/>
      <c r="CX26" s="504"/>
    </row>
    <row r="27" spans="1:102" s="25" customFormat="1" ht="15.75" x14ac:dyDescent="0.25">
      <c r="A27" s="3"/>
      <c r="B27" s="505">
        <v>0.14583333333333334</v>
      </c>
      <c r="C27" s="506">
        <v>48.62997</v>
      </c>
      <c r="D27" s="507">
        <v>4.1319999999999997</v>
      </c>
      <c r="E27" s="507">
        <v>0</v>
      </c>
      <c r="F27" s="507">
        <v>13.228</v>
      </c>
      <c r="G27" s="507">
        <v>28.603999999999999</v>
      </c>
      <c r="H27" s="507">
        <v>0</v>
      </c>
      <c r="I27" s="507">
        <v>0</v>
      </c>
      <c r="J27" s="507">
        <v>12.99</v>
      </c>
      <c r="K27" s="507">
        <v>25.682490000000001</v>
      </c>
      <c r="L27" s="507">
        <v>13.983409999999999</v>
      </c>
      <c r="M27" s="507">
        <v>18.621400000000001</v>
      </c>
      <c r="N27" s="507">
        <v>5.3</v>
      </c>
      <c r="O27" s="507">
        <v>14.15</v>
      </c>
      <c r="P27" s="507">
        <v>1.65</v>
      </c>
      <c r="Q27" s="507">
        <v>0</v>
      </c>
      <c r="R27" s="507">
        <v>143.43886000000001</v>
      </c>
      <c r="S27" s="507">
        <v>0</v>
      </c>
      <c r="T27" s="507">
        <v>8.6850699999999996</v>
      </c>
      <c r="U27" s="507">
        <v>15.575379999999999</v>
      </c>
      <c r="V27" s="507">
        <v>15.13538</v>
      </c>
      <c r="W27" s="507">
        <v>14.83</v>
      </c>
      <c r="X27" s="507">
        <v>2.5390000000000001</v>
      </c>
      <c r="Y27" s="507">
        <v>2.1459999999999999</v>
      </c>
      <c r="Z27" s="507">
        <v>39.629910000000002</v>
      </c>
      <c r="AA27" s="507">
        <v>4.0273599999999998</v>
      </c>
      <c r="AB27" s="507">
        <v>4.0620900000000004</v>
      </c>
      <c r="AC27" s="507">
        <v>0</v>
      </c>
      <c r="AD27" s="507">
        <v>47.198540000000001</v>
      </c>
      <c r="AE27" s="507">
        <v>0</v>
      </c>
      <c r="AF27" s="507">
        <v>127.54303</v>
      </c>
      <c r="AG27" s="507">
        <v>10.050000000000001</v>
      </c>
      <c r="AH27" s="507">
        <v>153.6</v>
      </c>
      <c r="AI27" s="507">
        <v>10.183479999999999</v>
      </c>
      <c r="AJ27" s="507">
        <v>10.19</v>
      </c>
      <c r="AK27" s="507">
        <v>14.880710000000001</v>
      </c>
      <c r="AL27" s="507">
        <v>50.967919999999999</v>
      </c>
      <c r="AM27" s="507">
        <v>3.19</v>
      </c>
      <c r="AN27" s="507">
        <v>186.55145999999999</v>
      </c>
      <c r="AO27" s="507">
        <v>34.974429999999998</v>
      </c>
      <c r="AP27" s="507">
        <v>14.08365</v>
      </c>
      <c r="AQ27" s="507">
        <v>8.1550499999999992</v>
      </c>
      <c r="AR27" s="507">
        <v>4.5464000000000002</v>
      </c>
      <c r="AS27" s="507">
        <v>0</v>
      </c>
      <c r="AT27" s="507">
        <v>20.74436</v>
      </c>
      <c r="AU27" s="507">
        <v>0</v>
      </c>
      <c r="AV27" s="507">
        <v>19.670999999999999</v>
      </c>
      <c r="AW27" s="507">
        <v>20.5</v>
      </c>
      <c r="AX27" s="507">
        <v>0</v>
      </c>
      <c r="AY27" s="507">
        <v>5.3797499999999996</v>
      </c>
      <c r="AZ27" s="507">
        <v>8.9049999999999994</v>
      </c>
      <c r="BA27" s="507">
        <v>30.922999999999998</v>
      </c>
      <c r="BB27" s="507">
        <v>51.86</v>
      </c>
      <c r="BC27" s="507">
        <v>47.198540000000001</v>
      </c>
      <c r="BD27" s="507">
        <v>138.22029000000001</v>
      </c>
      <c r="BE27" s="507">
        <v>3.8171499999999998</v>
      </c>
      <c r="BF27" s="507">
        <v>116.48764</v>
      </c>
      <c r="BG27" s="507">
        <v>85.121920000000003</v>
      </c>
      <c r="BH27" s="507">
        <v>22.26116</v>
      </c>
      <c r="BI27" s="507">
        <v>24.352309999999999</v>
      </c>
      <c r="BJ27" s="507">
        <v>0.78</v>
      </c>
      <c r="BK27" s="507">
        <v>10.4</v>
      </c>
      <c r="BL27" s="507">
        <v>7.24</v>
      </c>
      <c r="BM27" s="507">
        <v>25.061109999999999</v>
      </c>
      <c r="BN27" s="507">
        <v>100.30135</v>
      </c>
      <c r="BO27" s="507">
        <v>253.2552</v>
      </c>
      <c r="BP27" s="507">
        <v>158.27206000000001</v>
      </c>
      <c r="BQ27" s="507">
        <v>28.280059999999999</v>
      </c>
      <c r="BR27" s="507">
        <v>0</v>
      </c>
      <c r="BS27" s="507">
        <v>275.14</v>
      </c>
      <c r="BT27" s="507">
        <v>34.518749999999997</v>
      </c>
      <c r="BU27" s="504"/>
      <c r="BV27" s="504"/>
      <c r="BW27" s="504"/>
      <c r="BX27" s="504"/>
      <c r="BY27" s="504"/>
      <c r="BZ27" s="504"/>
      <c r="CA27" s="504"/>
      <c r="CB27" s="504"/>
      <c r="CC27" s="504"/>
      <c r="CD27" s="504"/>
      <c r="CE27" s="504"/>
      <c r="CF27" s="504"/>
      <c r="CG27" s="504"/>
      <c r="CH27" s="504"/>
      <c r="CI27" s="504"/>
      <c r="CJ27" s="504"/>
      <c r="CK27" s="504"/>
      <c r="CL27" s="504"/>
      <c r="CM27" s="504"/>
      <c r="CN27" s="504"/>
      <c r="CO27" s="504"/>
      <c r="CP27" s="504"/>
      <c r="CQ27" s="504"/>
      <c r="CR27" s="504"/>
      <c r="CS27" s="504"/>
      <c r="CT27" s="504"/>
      <c r="CU27" s="504"/>
      <c r="CV27" s="504"/>
      <c r="CW27" s="504"/>
      <c r="CX27" s="504"/>
    </row>
    <row r="28" spans="1:102" s="25" customFormat="1" ht="15.75" x14ac:dyDescent="0.25">
      <c r="A28" s="3"/>
      <c r="B28" s="505">
        <v>0.16666666666666666</v>
      </c>
      <c r="C28" s="506">
        <v>45.70722</v>
      </c>
      <c r="D28" s="507">
        <v>4.1210000000000004</v>
      </c>
      <c r="E28" s="507">
        <v>0</v>
      </c>
      <c r="F28" s="507">
        <v>13.723000000000001</v>
      </c>
      <c r="G28" s="507">
        <v>28.774000000000001</v>
      </c>
      <c r="H28" s="507">
        <v>0</v>
      </c>
      <c r="I28" s="507">
        <v>0</v>
      </c>
      <c r="J28" s="507">
        <v>13.04</v>
      </c>
      <c r="K28" s="507">
        <v>25.599820000000001</v>
      </c>
      <c r="L28" s="507">
        <v>14.55917</v>
      </c>
      <c r="M28" s="507">
        <v>14.688420000000001</v>
      </c>
      <c r="N28" s="507">
        <v>5.4</v>
      </c>
      <c r="O28" s="507">
        <v>14.31</v>
      </c>
      <c r="P28" s="507">
        <v>1.59</v>
      </c>
      <c r="Q28" s="507">
        <v>0</v>
      </c>
      <c r="R28" s="507">
        <v>131.58761000000001</v>
      </c>
      <c r="S28" s="507">
        <v>0</v>
      </c>
      <c r="T28" s="507">
        <v>8.9008299999999991</v>
      </c>
      <c r="U28" s="507">
        <v>16.031549999999999</v>
      </c>
      <c r="V28" s="507">
        <v>15.00628</v>
      </c>
      <c r="W28" s="507">
        <v>15.37</v>
      </c>
      <c r="X28" s="507">
        <v>2.601</v>
      </c>
      <c r="Y28" s="507">
        <v>1.925</v>
      </c>
      <c r="Z28" s="507">
        <v>39.702629999999999</v>
      </c>
      <c r="AA28" s="507">
        <v>3.8865599999999998</v>
      </c>
      <c r="AB28" s="507">
        <v>3.7582</v>
      </c>
      <c r="AC28" s="507">
        <v>0</v>
      </c>
      <c r="AD28" s="507">
        <v>47.568219999999997</v>
      </c>
      <c r="AE28" s="507">
        <v>0</v>
      </c>
      <c r="AF28" s="507">
        <v>125.93401</v>
      </c>
      <c r="AG28" s="507">
        <v>9.18</v>
      </c>
      <c r="AH28" s="507">
        <v>154.6</v>
      </c>
      <c r="AI28" s="507">
        <v>10.193350000000001</v>
      </c>
      <c r="AJ28" s="507">
        <v>10.27</v>
      </c>
      <c r="AK28" s="507">
        <v>15.151770000000001</v>
      </c>
      <c r="AL28" s="507">
        <v>50.091650000000001</v>
      </c>
      <c r="AM28" s="507">
        <v>3.19</v>
      </c>
      <c r="AN28" s="507">
        <v>186.35117</v>
      </c>
      <c r="AO28" s="507">
        <v>35.451099999999997</v>
      </c>
      <c r="AP28" s="507">
        <v>14.00695</v>
      </c>
      <c r="AQ28" s="507">
        <v>7.9358399999999998</v>
      </c>
      <c r="AR28" s="507">
        <v>4.5624200000000004</v>
      </c>
      <c r="AS28" s="507">
        <v>0</v>
      </c>
      <c r="AT28" s="507">
        <v>21.00121</v>
      </c>
      <c r="AU28" s="507">
        <v>0</v>
      </c>
      <c r="AV28" s="507">
        <v>19.663</v>
      </c>
      <c r="AW28" s="507">
        <v>20.5</v>
      </c>
      <c r="AX28" s="507">
        <v>0</v>
      </c>
      <c r="AY28" s="507">
        <v>5.3301800000000004</v>
      </c>
      <c r="AZ28" s="507">
        <v>8.6219999999999999</v>
      </c>
      <c r="BA28" s="507">
        <v>27.707999999999998</v>
      </c>
      <c r="BB28" s="507">
        <v>50.74</v>
      </c>
      <c r="BC28" s="507">
        <v>47.568219999999997</v>
      </c>
      <c r="BD28" s="507">
        <v>134.53464</v>
      </c>
      <c r="BE28" s="507">
        <v>3.7733400000000001</v>
      </c>
      <c r="BF28" s="507">
        <v>117.08095</v>
      </c>
      <c r="BG28" s="507">
        <v>85.38646</v>
      </c>
      <c r="BH28" s="507">
        <v>22.31176</v>
      </c>
      <c r="BI28" s="507">
        <v>24.630109999999998</v>
      </c>
      <c r="BJ28" s="507">
        <v>0.78</v>
      </c>
      <c r="BK28" s="507">
        <v>10.35</v>
      </c>
      <c r="BL28" s="507">
        <v>7.02</v>
      </c>
      <c r="BM28" s="507">
        <v>24.958880000000001</v>
      </c>
      <c r="BN28" s="507">
        <v>103.5457</v>
      </c>
      <c r="BO28" s="507">
        <v>256.56187</v>
      </c>
      <c r="BP28" s="507">
        <v>159.75577000000001</v>
      </c>
      <c r="BQ28" s="507">
        <v>27.80172</v>
      </c>
      <c r="BR28" s="507">
        <v>0</v>
      </c>
      <c r="BS28" s="507">
        <v>278.83999999999997</v>
      </c>
      <c r="BT28" s="507">
        <v>36.959049999999998</v>
      </c>
      <c r="BU28" s="504"/>
      <c r="BV28" s="504"/>
      <c r="BW28" s="504"/>
      <c r="BX28" s="504"/>
      <c r="BY28" s="504"/>
      <c r="BZ28" s="504"/>
      <c r="CA28" s="504"/>
      <c r="CB28" s="504"/>
      <c r="CC28" s="504"/>
      <c r="CD28" s="504"/>
      <c r="CE28" s="504"/>
      <c r="CF28" s="504"/>
      <c r="CG28" s="504"/>
      <c r="CH28" s="504"/>
      <c r="CI28" s="504"/>
      <c r="CJ28" s="504"/>
      <c r="CK28" s="504"/>
      <c r="CL28" s="504"/>
      <c r="CM28" s="504"/>
      <c r="CN28" s="504"/>
      <c r="CO28" s="504"/>
      <c r="CP28" s="504"/>
      <c r="CQ28" s="504"/>
      <c r="CR28" s="504"/>
      <c r="CS28" s="504"/>
      <c r="CT28" s="504"/>
      <c r="CU28" s="504"/>
      <c r="CV28" s="504"/>
      <c r="CW28" s="504"/>
      <c r="CX28" s="504"/>
    </row>
    <row r="29" spans="1:102" s="25" customFormat="1" ht="15.75" x14ac:dyDescent="0.25">
      <c r="A29" s="3"/>
      <c r="B29" s="505">
        <v>0.1875</v>
      </c>
      <c r="C29" s="506">
        <v>48.368499999999997</v>
      </c>
      <c r="D29" s="507">
        <v>4.0019999999999998</v>
      </c>
      <c r="E29" s="507">
        <v>0</v>
      </c>
      <c r="F29" s="507">
        <v>13.43</v>
      </c>
      <c r="G29" s="507">
        <v>28.494</v>
      </c>
      <c r="H29" s="507">
        <v>0</v>
      </c>
      <c r="I29" s="507">
        <v>0</v>
      </c>
      <c r="J29" s="507">
        <v>12.99</v>
      </c>
      <c r="K29" s="507">
        <v>25.915649999999999</v>
      </c>
      <c r="L29" s="507">
        <v>14.586869999999999</v>
      </c>
      <c r="M29" s="507">
        <v>15.04622</v>
      </c>
      <c r="N29" s="507">
        <v>5.5</v>
      </c>
      <c r="O29" s="507">
        <v>14.4</v>
      </c>
      <c r="P29" s="507">
        <v>1.895</v>
      </c>
      <c r="Q29" s="507">
        <v>0</v>
      </c>
      <c r="R29" s="507">
        <v>86.831630000000004</v>
      </c>
      <c r="S29" s="507">
        <v>0</v>
      </c>
      <c r="T29" s="507">
        <v>9.0047800000000002</v>
      </c>
      <c r="U29" s="507">
        <v>15.815770000000001</v>
      </c>
      <c r="V29" s="507">
        <v>13.371219999999999</v>
      </c>
      <c r="W29" s="507">
        <v>15.04</v>
      </c>
      <c r="X29" s="507">
        <v>2.5350000000000001</v>
      </c>
      <c r="Y29" s="507">
        <v>1.921</v>
      </c>
      <c r="Z29" s="507">
        <v>39.649180000000001</v>
      </c>
      <c r="AA29" s="507">
        <v>3.9036599999999999</v>
      </c>
      <c r="AB29" s="507">
        <v>3.89534</v>
      </c>
      <c r="AC29" s="507">
        <v>0</v>
      </c>
      <c r="AD29" s="507">
        <v>47.855460000000001</v>
      </c>
      <c r="AE29" s="507">
        <v>0</v>
      </c>
      <c r="AF29" s="507">
        <v>126.58575999999999</v>
      </c>
      <c r="AG29" s="507">
        <v>10.82</v>
      </c>
      <c r="AH29" s="507">
        <v>155.5</v>
      </c>
      <c r="AI29" s="507">
        <v>10.236660000000001</v>
      </c>
      <c r="AJ29" s="507">
        <v>9.57</v>
      </c>
      <c r="AK29" s="507">
        <v>15.18234</v>
      </c>
      <c r="AL29" s="507">
        <v>49.337739999999997</v>
      </c>
      <c r="AM29" s="507">
        <v>3.22</v>
      </c>
      <c r="AN29" s="507">
        <v>189.60596000000001</v>
      </c>
      <c r="AO29" s="507">
        <v>35.420400000000001</v>
      </c>
      <c r="AP29" s="507">
        <v>13.73396</v>
      </c>
      <c r="AQ29" s="507">
        <v>6.8595300000000003</v>
      </c>
      <c r="AR29" s="507">
        <v>4.8789899999999999</v>
      </c>
      <c r="AS29" s="507">
        <v>0</v>
      </c>
      <c r="AT29" s="507">
        <v>20.905940000000001</v>
      </c>
      <c r="AU29" s="507">
        <v>0</v>
      </c>
      <c r="AV29" s="507">
        <v>19.558</v>
      </c>
      <c r="AW29" s="507">
        <v>20.5</v>
      </c>
      <c r="AX29" s="507">
        <v>0</v>
      </c>
      <c r="AY29" s="507">
        <v>5.4689100000000002</v>
      </c>
      <c r="AZ29" s="507">
        <v>8.9130000000000003</v>
      </c>
      <c r="BA29" s="507">
        <v>27.832000000000001</v>
      </c>
      <c r="BB29" s="507">
        <v>52.02</v>
      </c>
      <c r="BC29" s="507">
        <v>47.855460000000001</v>
      </c>
      <c r="BD29" s="507">
        <v>135.75433000000001</v>
      </c>
      <c r="BE29" s="507">
        <v>3.8214800000000002</v>
      </c>
      <c r="BF29" s="507">
        <v>117.84165</v>
      </c>
      <c r="BG29" s="507">
        <v>85.812430000000006</v>
      </c>
      <c r="BH29" s="507">
        <v>22.336290000000002</v>
      </c>
      <c r="BI29" s="507">
        <v>25.260729999999999</v>
      </c>
      <c r="BJ29" s="507">
        <v>0.78</v>
      </c>
      <c r="BK29" s="507">
        <v>10.55</v>
      </c>
      <c r="BL29" s="507">
        <v>6.72</v>
      </c>
      <c r="BM29" s="507">
        <v>24.997409999999999</v>
      </c>
      <c r="BN29" s="507">
        <v>98.431319999999999</v>
      </c>
      <c r="BO29" s="507">
        <v>255.22257999999999</v>
      </c>
      <c r="BP29" s="507">
        <v>155.93343999999999</v>
      </c>
      <c r="BQ29" s="507">
        <v>27.981490000000001</v>
      </c>
      <c r="BR29" s="507">
        <v>0</v>
      </c>
      <c r="BS29" s="507">
        <v>279.77</v>
      </c>
      <c r="BT29" s="507">
        <v>37.159529999999997</v>
      </c>
      <c r="BU29" s="504"/>
      <c r="BV29" s="504"/>
      <c r="BW29" s="504"/>
      <c r="BX29" s="504"/>
      <c r="BY29" s="504"/>
      <c r="BZ29" s="504"/>
      <c r="CA29" s="504"/>
      <c r="CB29" s="504"/>
      <c r="CC29" s="504"/>
      <c r="CD29" s="504"/>
      <c r="CE29" s="504"/>
      <c r="CF29" s="504"/>
      <c r="CG29" s="504"/>
      <c r="CH29" s="504"/>
      <c r="CI29" s="504"/>
      <c r="CJ29" s="504"/>
      <c r="CK29" s="504"/>
      <c r="CL29" s="504"/>
      <c r="CM29" s="504"/>
      <c r="CN29" s="504"/>
      <c r="CO29" s="504"/>
      <c r="CP29" s="504"/>
      <c r="CQ29" s="504"/>
      <c r="CR29" s="504"/>
      <c r="CS29" s="504"/>
      <c r="CT29" s="504"/>
      <c r="CU29" s="504"/>
      <c r="CV29" s="504"/>
      <c r="CW29" s="504"/>
      <c r="CX29" s="504"/>
    </row>
    <row r="30" spans="1:102" s="25" customFormat="1" ht="15.75" x14ac:dyDescent="0.25">
      <c r="A30" s="3"/>
      <c r="B30" s="505">
        <v>0.20833333333333334</v>
      </c>
      <c r="C30" s="506">
        <v>46.407919999999997</v>
      </c>
      <c r="D30" s="507">
        <v>4.2</v>
      </c>
      <c r="E30" s="507">
        <v>0</v>
      </c>
      <c r="F30" s="507">
        <v>13.848000000000001</v>
      </c>
      <c r="G30" s="507">
        <v>28.751999999999999</v>
      </c>
      <c r="H30" s="507">
        <v>0</v>
      </c>
      <c r="I30" s="507">
        <v>0</v>
      </c>
      <c r="J30" s="507">
        <v>12.89</v>
      </c>
      <c r="K30" s="507">
        <v>25.874790000000001</v>
      </c>
      <c r="L30" s="507">
        <v>14.59836</v>
      </c>
      <c r="M30" s="507">
        <v>16.837980000000002</v>
      </c>
      <c r="N30" s="507">
        <v>5.7</v>
      </c>
      <c r="O30" s="507">
        <v>14.49</v>
      </c>
      <c r="P30" s="507">
        <v>1.7969999999999999</v>
      </c>
      <c r="Q30" s="507">
        <v>0</v>
      </c>
      <c r="R30" s="507">
        <v>143.67472000000001</v>
      </c>
      <c r="S30" s="507">
        <v>0</v>
      </c>
      <c r="T30" s="507">
        <v>8.9781399999999998</v>
      </c>
      <c r="U30" s="507">
        <v>15.6234</v>
      </c>
      <c r="V30" s="507">
        <v>13.33761</v>
      </c>
      <c r="W30" s="507">
        <v>14.9</v>
      </c>
      <c r="X30" s="507">
        <v>2.601</v>
      </c>
      <c r="Y30" s="507">
        <v>1.8320000000000001</v>
      </c>
      <c r="Z30" s="507">
        <v>39.827030000000001</v>
      </c>
      <c r="AA30" s="507">
        <v>4.3754099999999996</v>
      </c>
      <c r="AB30" s="507">
        <v>4.0636700000000001</v>
      </c>
      <c r="AC30" s="507">
        <v>0</v>
      </c>
      <c r="AD30" s="507">
        <v>47.625279999999997</v>
      </c>
      <c r="AE30" s="507">
        <v>0</v>
      </c>
      <c r="AF30" s="507">
        <v>126.73106</v>
      </c>
      <c r="AG30" s="507">
        <v>10.96</v>
      </c>
      <c r="AH30" s="507">
        <v>153.19999999999999</v>
      </c>
      <c r="AI30" s="507">
        <v>10.113720000000001</v>
      </c>
      <c r="AJ30" s="507">
        <v>9.31</v>
      </c>
      <c r="AK30" s="507">
        <v>14.891450000000001</v>
      </c>
      <c r="AL30" s="507">
        <v>47.242849999999997</v>
      </c>
      <c r="AM30" s="507">
        <v>3.2</v>
      </c>
      <c r="AN30" s="507">
        <v>189.49163999999999</v>
      </c>
      <c r="AO30" s="507">
        <v>34.455460000000002</v>
      </c>
      <c r="AP30" s="507">
        <v>13.32962</v>
      </c>
      <c r="AQ30" s="507">
        <v>7.6018699999999999</v>
      </c>
      <c r="AR30" s="507">
        <v>4.7841300000000002</v>
      </c>
      <c r="AS30" s="507">
        <v>0</v>
      </c>
      <c r="AT30" s="507">
        <v>21.075369999999999</v>
      </c>
      <c r="AU30" s="507">
        <v>0</v>
      </c>
      <c r="AV30" s="507">
        <v>19.533999999999999</v>
      </c>
      <c r="AW30" s="507">
        <v>20.5</v>
      </c>
      <c r="AX30" s="507">
        <v>0</v>
      </c>
      <c r="AY30" s="507">
        <v>5.4469900000000004</v>
      </c>
      <c r="AZ30" s="507">
        <v>8.8729999999999993</v>
      </c>
      <c r="BA30" s="507">
        <v>28.3</v>
      </c>
      <c r="BB30" s="507">
        <v>51.34</v>
      </c>
      <c r="BC30" s="507">
        <v>47.625279999999997</v>
      </c>
      <c r="BD30" s="507">
        <v>137.92146</v>
      </c>
      <c r="BE30" s="507">
        <v>3.9941200000000001</v>
      </c>
      <c r="BF30" s="507">
        <v>116.80297</v>
      </c>
      <c r="BG30" s="507">
        <v>85.403409999999994</v>
      </c>
      <c r="BH30" s="507">
        <v>22.524380000000001</v>
      </c>
      <c r="BI30" s="507">
        <v>25.038989999999998</v>
      </c>
      <c r="BJ30" s="507">
        <v>0.81</v>
      </c>
      <c r="BK30" s="507">
        <v>10.119999999999999</v>
      </c>
      <c r="BL30" s="507">
        <v>6.54</v>
      </c>
      <c r="BM30" s="507">
        <v>25.00516</v>
      </c>
      <c r="BN30" s="507">
        <v>98.695779999999999</v>
      </c>
      <c r="BO30" s="507">
        <v>254.34468000000001</v>
      </c>
      <c r="BP30" s="507">
        <v>154.89568</v>
      </c>
      <c r="BQ30" s="507">
        <v>27.03454</v>
      </c>
      <c r="BR30" s="507">
        <v>0</v>
      </c>
      <c r="BS30" s="507">
        <v>280.51</v>
      </c>
      <c r="BT30" s="507">
        <v>36.787140000000001</v>
      </c>
      <c r="BU30" s="504"/>
      <c r="BV30" s="504"/>
      <c r="BW30" s="504"/>
      <c r="BX30" s="504"/>
      <c r="BY30" s="504"/>
      <c r="BZ30" s="504"/>
      <c r="CA30" s="504"/>
      <c r="CB30" s="504"/>
      <c r="CC30" s="504"/>
      <c r="CD30" s="504"/>
      <c r="CE30" s="504"/>
      <c r="CF30" s="504"/>
      <c r="CG30" s="504"/>
      <c r="CH30" s="504"/>
      <c r="CI30" s="504"/>
      <c r="CJ30" s="504"/>
      <c r="CK30" s="504"/>
      <c r="CL30" s="504"/>
      <c r="CM30" s="504"/>
      <c r="CN30" s="504"/>
      <c r="CO30" s="504"/>
      <c r="CP30" s="504"/>
      <c r="CQ30" s="504"/>
      <c r="CR30" s="504"/>
      <c r="CS30" s="504"/>
      <c r="CT30" s="504"/>
      <c r="CU30" s="504"/>
      <c r="CV30" s="504"/>
      <c r="CW30" s="504"/>
      <c r="CX30" s="504"/>
    </row>
    <row r="31" spans="1:102" s="25" customFormat="1" ht="15.75" x14ac:dyDescent="0.25">
      <c r="A31" s="3"/>
      <c r="B31" s="505">
        <v>0.22916666666666666</v>
      </c>
      <c r="C31" s="506">
        <v>44.17306</v>
      </c>
      <c r="D31" s="507">
        <v>4.2370000000000001</v>
      </c>
      <c r="E31" s="507">
        <v>0</v>
      </c>
      <c r="F31" s="507">
        <v>12.362</v>
      </c>
      <c r="G31" s="507">
        <v>29.13</v>
      </c>
      <c r="H31" s="507">
        <v>0</v>
      </c>
      <c r="I31" s="507">
        <v>0</v>
      </c>
      <c r="J31" s="507">
        <v>13.45</v>
      </c>
      <c r="K31" s="507">
        <v>25.946549999999998</v>
      </c>
      <c r="L31" s="507">
        <v>14.538209999999999</v>
      </c>
      <c r="M31" s="507">
        <v>17.783390000000001</v>
      </c>
      <c r="N31" s="507">
        <v>5.6</v>
      </c>
      <c r="O31" s="507">
        <v>14.9</v>
      </c>
      <c r="P31" s="507">
        <v>1.86</v>
      </c>
      <c r="Q31" s="507">
        <v>0</v>
      </c>
      <c r="R31" s="507">
        <v>136.24972</v>
      </c>
      <c r="S31" s="507">
        <v>0</v>
      </c>
      <c r="T31" s="507">
        <v>8.7143700000000006</v>
      </c>
      <c r="U31" s="507">
        <v>14.976100000000001</v>
      </c>
      <c r="V31" s="507">
        <v>13.34572</v>
      </c>
      <c r="W31" s="507">
        <v>14.88</v>
      </c>
      <c r="X31" s="507">
        <v>2.5390000000000001</v>
      </c>
      <c r="Y31" s="507">
        <v>1.9039999999999999</v>
      </c>
      <c r="Z31" s="507">
        <v>39.369370000000004</v>
      </c>
      <c r="AA31" s="507">
        <v>3.85894</v>
      </c>
      <c r="AB31" s="507">
        <v>4.0692199999999996</v>
      </c>
      <c r="AC31" s="507">
        <v>0</v>
      </c>
      <c r="AD31" s="507">
        <v>48.055979999999998</v>
      </c>
      <c r="AE31" s="507">
        <v>0</v>
      </c>
      <c r="AF31" s="507">
        <v>126.77988999999999</v>
      </c>
      <c r="AG31" s="507">
        <v>10.48</v>
      </c>
      <c r="AH31" s="507">
        <v>151.4</v>
      </c>
      <c r="AI31" s="507">
        <v>9.8176000000000005</v>
      </c>
      <c r="AJ31" s="507">
        <v>8.82</v>
      </c>
      <c r="AK31" s="507">
        <v>14.60895</v>
      </c>
      <c r="AL31" s="507">
        <v>47.40813</v>
      </c>
      <c r="AM31" s="507">
        <v>3.2</v>
      </c>
      <c r="AN31" s="507">
        <v>188.18509</v>
      </c>
      <c r="AO31" s="507">
        <v>34.538029999999999</v>
      </c>
      <c r="AP31" s="507">
        <v>13.53143</v>
      </c>
      <c r="AQ31" s="507">
        <v>7.0965600000000002</v>
      </c>
      <c r="AR31" s="507">
        <v>4.6662999999999997</v>
      </c>
      <c r="AS31" s="507">
        <v>0</v>
      </c>
      <c r="AT31" s="507">
        <v>21.124510000000001</v>
      </c>
      <c r="AU31" s="507">
        <v>0</v>
      </c>
      <c r="AV31" s="507">
        <v>19.550999999999998</v>
      </c>
      <c r="AW31" s="507">
        <v>20.5</v>
      </c>
      <c r="AX31" s="507">
        <v>0</v>
      </c>
      <c r="AY31" s="507">
        <v>5.4132100000000003</v>
      </c>
      <c r="AZ31" s="507">
        <v>9.0250000000000004</v>
      </c>
      <c r="BA31" s="507">
        <v>28.702000000000002</v>
      </c>
      <c r="BB31" s="507">
        <v>48.44</v>
      </c>
      <c r="BC31" s="507">
        <v>48.055979999999998</v>
      </c>
      <c r="BD31" s="507">
        <v>137.79057</v>
      </c>
      <c r="BE31" s="507">
        <v>3.8957000000000002</v>
      </c>
      <c r="BF31" s="507">
        <v>117.83937</v>
      </c>
      <c r="BG31" s="507">
        <v>86.418059999999997</v>
      </c>
      <c r="BH31" s="507">
        <v>22.569310000000002</v>
      </c>
      <c r="BI31" s="507">
        <v>24.42409</v>
      </c>
      <c r="BJ31" s="507">
        <v>0.8</v>
      </c>
      <c r="BK31" s="507">
        <v>9.5399999999999991</v>
      </c>
      <c r="BL31" s="507">
        <v>6.88</v>
      </c>
      <c r="BM31" s="507">
        <v>24.894480000000001</v>
      </c>
      <c r="BN31" s="507">
        <v>100.38417</v>
      </c>
      <c r="BO31" s="507">
        <v>257.02884</v>
      </c>
      <c r="BP31" s="507">
        <v>152.58635000000001</v>
      </c>
      <c r="BQ31" s="507">
        <v>27.188469999999999</v>
      </c>
      <c r="BR31" s="507">
        <v>0</v>
      </c>
      <c r="BS31" s="507">
        <v>280.56</v>
      </c>
      <c r="BT31" s="507">
        <v>36.831980000000001</v>
      </c>
      <c r="BU31" s="504"/>
      <c r="BV31" s="504"/>
      <c r="BW31" s="504"/>
      <c r="BX31" s="504"/>
      <c r="BY31" s="504"/>
      <c r="BZ31" s="504"/>
      <c r="CA31" s="504"/>
      <c r="CB31" s="504"/>
      <c r="CC31" s="504"/>
      <c r="CD31" s="504"/>
      <c r="CE31" s="504"/>
      <c r="CF31" s="504"/>
      <c r="CG31" s="504"/>
      <c r="CH31" s="504"/>
      <c r="CI31" s="504"/>
      <c r="CJ31" s="504"/>
      <c r="CK31" s="504"/>
      <c r="CL31" s="504"/>
      <c r="CM31" s="504"/>
      <c r="CN31" s="504"/>
      <c r="CO31" s="504"/>
      <c r="CP31" s="504"/>
      <c r="CQ31" s="504"/>
      <c r="CR31" s="504"/>
      <c r="CS31" s="504"/>
      <c r="CT31" s="504"/>
      <c r="CU31" s="504"/>
      <c r="CV31" s="504"/>
      <c r="CW31" s="504"/>
      <c r="CX31" s="504"/>
    </row>
    <row r="32" spans="1:102" s="25" customFormat="1" ht="15.75" x14ac:dyDescent="0.25">
      <c r="A32" s="3"/>
      <c r="B32" s="505">
        <v>0.25</v>
      </c>
      <c r="C32" s="506">
        <v>46.432459999999999</v>
      </c>
      <c r="D32" s="507">
        <v>4.2489999999999997</v>
      </c>
      <c r="E32" s="507">
        <v>0</v>
      </c>
      <c r="F32" s="507">
        <v>11.884</v>
      </c>
      <c r="G32" s="507">
        <v>30.03</v>
      </c>
      <c r="H32" s="507">
        <v>0</v>
      </c>
      <c r="I32" s="507">
        <v>0</v>
      </c>
      <c r="J32" s="507">
        <v>12.39</v>
      </c>
      <c r="K32" s="507">
        <v>26.137709999999998</v>
      </c>
      <c r="L32" s="507">
        <v>14.7348</v>
      </c>
      <c r="M32" s="507">
        <v>14.79885</v>
      </c>
      <c r="N32" s="507">
        <v>5.7</v>
      </c>
      <c r="O32" s="507">
        <v>14</v>
      </c>
      <c r="P32" s="507">
        <v>1.92</v>
      </c>
      <c r="Q32" s="507">
        <v>0</v>
      </c>
      <c r="R32" s="507">
        <v>62.44773</v>
      </c>
      <c r="S32" s="507">
        <v>0</v>
      </c>
      <c r="T32" s="507">
        <v>8.8845799999999997</v>
      </c>
      <c r="U32" s="507">
        <v>13.495520000000001</v>
      </c>
      <c r="V32" s="507">
        <v>13.997</v>
      </c>
      <c r="W32" s="507">
        <v>15.26</v>
      </c>
      <c r="X32" s="507">
        <v>2.4740000000000002</v>
      </c>
      <c r="Y32" s="507">
        <v>1.952</v>
      </c>
      <c r="Z32" s="507">
        <v>39.469790000000003</v>
      </c>
      <c r="AA32" s="507">
        <v>3.7668300000000001</v>
      </c>
      <c r="AB32" s="507">
        <v>4.1098699999999999</v>
      </c>
      <c r="AC32" s="507">
        <v>0</v>
      </c>
      <c r="AD32" s="507">
        <v>48.165300000000002</v>
      </c>
      <c r="AE32" s="507">
        <v>0</v>
      </c>
      <c r="AF32" s="507">
        <v>128.28265999999999</v>
      </c>
      <c r="AG32" s="507">
        <v>9.8000000000000007</v>
      </c>
      <c r="AH32" s="507">
        <v>149.9</v>
      </c>
      <c r="AI32" s="507">
        <v>9.4288799999999995</v>
      </c>
      <c r="AJ32" s="507">
        <v>8.36</v>
      </c>
      <c r="AK32" s="507">
        <v>14.595750000000001</v>
      </c>
      <c r="AL32" s="507">
        <v>46.271979999999999</v>
      </c>
      <c r="AM32" s="507">
        <v>3.14</v>
      </c>
      <c r="AN32" s="507">
        <v>186.97331</v>
      </c>
      <c r="AO32" s="507">
        <v>33.34675</v>
      </c>
      <c r="AP32" s="507">
        <v>13.73151</v>
      </c>
      <c r="AQ32" s="507">
        <v>6.6803900000000001</v>
      </c>
      <c r="AR32" s="507">
        <v>4.5015099999999997</v>
      </c>
      <c r="AS32" s="507">
        <v>0</v>
      </c>
      <c r="AT32" s="507">
        <v>21.20909</v>
      </c>
      <c r="AU32" s="507">
        <v>0</v>
      </c>
      <c r="AV32" s="507">
        <v>19.568999999999999</v>
      </c>
      <c r="AW32" s="507">
        <v>20.5</v>
      </c>
      <c r="AX32" s="507">
        <v>0</v>
      </c>
      <c r="AY32" s="507">
        <v>5.4226999999999999</v>
      </c>
      <c r="AZ32" s="507">
        <v>8.9740000000000002</v>
      </c>
      <c r="BA32" s="507">
        <v>28.222000000000001</v>
      </c>
      <c r="BB32" s="507">
        <v>49.09</v>
      </c>
      <c r="BC32" s="507">
        <v>48.165300000000002</v>
      </c>
      <c r="BD32" s="507">
        <v>135.57238000000001</v>
      </c>
      <c r="BE32" s="507">
        <v>3.8698000000000001</v>
      </c>
      <c r="BF32" s="507">
        <v>115.88706999999999</v>
      </c>
      <c r="BG32" s="507">
        <v>87.37491</v>
      </c>
      <c r="BH32" s="507">
        <v>22.52871</v>
      </c>
      <c r="BI32" s="507">
        <v>23.39406</v>
      </c>
      <c r="BJ32" s="507">
        <v>0.75</v>
      </c>
      <c r="BK32" s="507">
        <v>9.19</v>
      </c>
      <c r="BL32" s="507">
        <v>6.78</v>
      </c>
      <c r="BM32" s="507">
        <v>25.07422</v>
      </c>
      <c r="BN32" s="507">
        <v>100.19449</v>
      </c>
      <c r="BO32" s="507">
        <v>258.68281000000002</v>
      </c>
      <c r="BP32" s="507">
        <v>144.23913999999999</v>
      </c>
      <c r="BQ32" s="507">
        <v>28.334610000000001</v>
      </c>
      <c r="BR32" s="507">
        <v>0</v>
      </c>
      <c r="BS32" s="507">
        <v>282.61</v>
      </c>
      <c r="BT32" s="507">
        <v>36.380360000000003</v>
      </c>
      <c r="BU32" s="504"/>
      <c r="BV32" s="504"/>
      <c r="BW32" s="504"/>
      <c r="BX32" s="504"/>
      <c r="BY32" s="504"/>
      <c r="BZ32" s="504"/>
      <c r="CA32" s="504"/>
      <c r="CB32" s="504"/>
      <c r="CC32" s="504"/>
      <c r="CD32" s="504"/>
      <c r="CE32" s="504"/>
      <c r="CF32" s="504"/>
      <c r="CG32" s="504"/>
      <c r="CH32" s="504"/>
      <c r="CI32" s="504"/>
      <c r="CJ32" s="504"/>
      <c r="CK32" s="504"/>
      <c r="CL32" s="504"/>
      <c r="CM32" s="504"/>
      <c r="CN32" s="504"/>
      <c r="CO32" s="504"/>
      <c r="CP32" s="504"/>
      <c r="CQ32" s="504"/>
      <c r="CR32" s="504"/>
      <c r="CS32" s="504"/>
      <c r="CT32" s="504"/>
      <c r="CU32" s="504"/>
      <c r="CV32" s="504"/>
      <c r="CW32" s="504"/>
      <c r="CX32" s="504"/>
    </row>
    <row r="33" spans="1:102" s="25" customFormat="1" ht="15.75" x14ac:dyDescent="0.25">
      <c r="A33" s="3"/>
      <c r="B33" s="505">
        <v>0.27083333333333331</v>
      </c>
      <c r="C33" s="506">
        <v>44.329729999999998</v>
      </c>
      <c r="D33" s="507">
        <v>4.1369999999999996</v>
      </c>
      <c r="E33" s="507">
        <v>0</v>
      </c>
      <c r="F33" s="507">
        <v>10.773</v>
      </c>
      <c r="G33" s="507">
        <v>29.148</v>
      </c>
      <c r="H33" s="507">
        <v>0</v>
      </c>
      <c r="I33" s="507">
        <v>0</v>
      </c>
      <c r="J33" s="507">
        <v>12.88</v>
      </c>
      <c r="K33" s="507">
        <v>25.961960000000001</v>
      </c>
      <c r="L33" s="507">
        <v>13.22057</v>
      </c>
      <c r="M33" s="507">
        <v>15.91295</v>
      </c>
      <c r="N33" s="507">
        <v>4.9000000000000004</v>
      </c>
      <c r="O33" s="507">
        <v>13.35</v>
      </c>
      <c r="P33" s="507">
        <v>1.651</v>
      </c>
      <c r="Q33" s="507">
        <v>0</v>
      </c>
      <c r="R33" s="507">
        <v>148.20277999999999</v>
      </c>
      <c r="S33" s="507">
        <v>0</v>
      </c>
      <c r="T33" s="507">
        <v>8.7244499999999992</v>
      </c>
      <c r="U33" s="507">
        <v>13.450139999999999</v>
      </c>
      <c r="V33" s="507">
        <v>13.567690000000001</v>
      </c>
      <c r="W33" s="507">
        <v>15.58</v>
      </c>
      <c r="X33" s="507">
        <v>2.4849999999999999</v>
      </c>
      <c r="Y33" s="507">
        <v>1.92</v>
      </c>
      <c r="Z33" s="507">
        <v>39.023319999999998</v>
      </c>
      <c r="AA33" s="507">
        <v>3.7271200000000002</v>
      </c>
      <c r="AB33" s="507">
        <v>3.9615800000000001</v>
      </c>
      <c r="AC33" s="507">
        <v>0</v>
      </c>
      <c r="AD33" s="507">
        <v>47.856310000000001</v>
      </c>
      <c r="AE33" s="507">
        <v>0</v>
      </c>
      <c r="AF33" s="507">
        <v>126.20056</v>
      </c>
      <c r="AG33" s="507">
        <v>8.93</v>
      </c>
      <c r="AH33" s="507">
        <v>146.19999999999999</v>
      </c>
      <c r="AI33" s="507">
        <v>8.9183800000000009</v>
      </c>
      <c r="AJ33" s="507">
        <v>7.57</v>
      </c>
      <c r="AK33" s="507">
        <v>14.471679999999999</v>
      </c>
      <c r="AL33" s="507">
        <v>45.131250000000001</v>
      </c>
      <c r="AM33" s="507">
        <v>3.06</v>
      </c>
      <c r="AN33" s="507">
        <v>188.28165999999999</v>
      </c>
      <c r="AO33" s="507">
        <v>32.592790000000001</v>
      </c>
      <c r="AP33" s="507">
        <v>12.90352</v>
      </c>
      <c r="AQ33" s="507">
        <v>8.6986899999999991</v>
      </c>
      <c r="AR33" s="507">
        <v>4.3764700000000003</v>
      </c>
      <c r="AS33" s="507">
        <v>0</v>
      </c>
      <c r="AT33" s="507">
        <v>21.039390000000001</v>
      </c>
      <c r="AU33" s="507">
        <v>0</v>
      </c>
      <c r="AV33" s="507">
        <v>19.620999999999999</v>
      </c>
      <c r="AW33" s="507">
        <v>20.5</v>
      </c>
      <c r="AX33" s="507">
        <v>0</v>
      </c>
      <c r="AY33" s="507">
        <v>5.3552099999999996</v>
      </c>
      <c r="AZ33" s="507">
        <v>8.9039999999999999</v>
      </c>
      <c r="BA33" s="507">
        <v>27.664999999999999</v>
      </c>
      <c r="BB33" s="507">
        <v>50.04</v>
      </c>
      <c r="BC33" s="507">
        <v>47.856310000000001</v>
      </c>
      <c r="BD33" s="507">
        <v>134.60120000000001</v>
      </c>
      <c r="BE33" s="507">
        <v>3.64201</v>
      </c>
      <c r="BF33" s="507">
        <v>112.46256</v>
      </c>
      <c r="BG33" s="507">
        <v>88.082980000000006</v>
      </c>
      <c r="BH33" s="507">
        <v>22.442299999999999</v>
      </c>
      <c r="BI33" s="507">
        <v>21.037510000000001</v>
      </c>
      <c r="BJ33" s="507">
        <v>0.78</v>
      </c>
      <c r="BK33" s="507">
        <v>8.68</v>
      </c>
      <c r="BL33" s="507">
        <v>6.67</v>
      </c>
      <c r="BM33" s="507">
        <v>24.76953</v>
      </c>
      <c r="BN33" s="507">
        <v>99.845749999999995</v>
      </c>
      <c r="BO33" s="507">
        <v>258.97600999999997</v>
      </c>
      <c r="BP33" s="507">
        <v>155.85333</v>
      </c>
      <c r="BQ33" s="507">
        <v>27.735040000000001</v>
      </c>
      <c r="BR33" s="507">
        <v>0</v>
      </c>
      <c r="BS33" s="507">
        <v>282.97000000000003</v>
      </c>
      <c r="BT33" s="507">
        <v>35.80939</v>
      </c>
      <c r="BU33" s="504"/>
      <c r="BV33" s="504"/>
      <c r="BW33" s="504"/>
      <c r="BX33" s="504"/>
      <c r="BY33" s="504"/>
      <c r="BZ33" s="504"/>
      <c r="CA33" s="504"/>
      <c r="CB33" s="504"/>
      <c r="CC33" s="504"/>
      <c r="CD33" s="504"/>
      <c r="CE33" s="504"/>
      <c r="CF33" s="504"/>
      <c r="CG33" s="504"/>
      <c r="CH33" s="504"/>
      <c r="CI33" s="504"/>
      <c r="CJ33" s="504"/>
      <c r="CK33" s="504"/>
      <c r="CL33" s="504"/>
      <c r="CM33" s="504"/>
      <c r="CN33" s="504"/>
      <c r="CO33" s="504"/>
      <c r="CP33" s="504"/>
      <c r="CQ33" s="504"/>
      <c r="CR33" s="504"/>
      <c r="CS33" s="504"/>
      <c r="CT33" s="504"/>
      <c r="CU33" s="504"/>
      <c r="CV33" s="504"/>
      <c r="CW33" s="504"/>
      <c r="CX33" s="504"/>
    </row>
    <row r="34" spans="1:102" s="25" customFormat="1" ht="15.75" x14ac:dyDescent="0.25">
      <c r="A34" s="3"/>
      <c r="B34" s="505">
        <v>0.29166666666666669</v>
      </c>
      <c r="C34" s="506">
        <v>46.169339999999998</v>
      </c>
      <c r="D34" s="507">
        <v>4.1239999999999997</v>
      </c>
      <c r="E34" s="507">
        <v>0</v>
      </c>
      <c r="F34" s="507">
        <v>10.379</v>
      </c>
      <c r="G34" s="507">
        <v>28.771999999999998</v>
      </c>
      <c r="H34" s="507">
        <v>0</v>
      </c>
      <c r="I34" s="507">
        <v>0</v>
      </c>
      <c r="J34" s="507">
        <v>13.54</v>
      </c>
      <c r="K34" s="507">
        <v>26.05086</v>
      </c>
      <c r="L34" s="507">
        <v>12.686970000000001</v>
      </c>
      <c r="M34" s="507">
        <v>16.421610000000001</v>
      </c>
      <c r="N34" s="507">
        <v>5.4</v>
      </c>
      <c r="O34" s="507">
        <v>12.78</v>
      </c>
      <c r="P34" s="507">
        <v>1.706</v>
      </c>
      <c r="Q34" s="507">
        <v>0</v>
      </c>
      <c r="R34" s="507">
        <v>134.09128000000001</v>
      </c>
      <c r="S34" s="507">
        <v>0</v>
      </c>
      <c r="T34" s="507">
        <v>8.5691900000000008</v>
      </c>
      <c r="U34" s="507">
        <v>12.853249999999999</v>
      </c>
      <c r="V34" s="507">
        <v>12.441599999999999</v>
      </c>
      <c r="W34" s="507">
        <v>15.49</v>
      </c>
      <c r="X34" s="507">
        <v>2.427</v>
      </c>
      <c r="Y34" s="507">
        <v>1.889</v>
      </c>
      <c r="Z34" s="507">
        <v>38.928440000000002</v>
      </c>
      <c r="AA34" s="507">
        <v>3.8024800000000001</v>
      </c>
      <c r="AB34" s="507">
        <v>3.6131099999999998</v>
      </c>
      <c r="AC34" s="507">
        <v>0</v>
      </c>
      <c r="AD34" s="507">
        <v>43.226289999999999</v>
      </c>
      <c r="AE34" s="507">
        <v>0</v>
      </c>
      <c r="AF34" s="507">
        <v>119.85818999999999</v>
      </c>
      <c r="AG34" s="507">
        <v>9.09</v>
      </c>
      <c r="AH34" s="507">
        <v>145.30000000000001</v>
      </c>
      <c r="AI34" s="507">
        <v>8.9288299999999996</v>
      </c>
      <c r="AJ34" s="507">
        <v>7.87</v>
      </c>
      <c r="AK34" s="507">
        <v>14.56124</v>
      </c>
      <c r="AL34" s="507">
        <v>43.851599999999998</v>
      </c>
      <c r="AM34" s="507">
        <v>3.03</v>
      </c>
      <c r="AN34" s="507">
        <v>187.77237</v>
      </c>
      <c r="AO34" s="507">
        <v>32.38832</v>
      </c>
      <c r="AP34" s="507">
        <v>12.57863</v>
      </c>
      <c r="AQ34" s="507">
        <v>8.5699500000000004</v>
      </c>
      <c r="AR34" s="507">
        <v>4.3346400000000003</v>
      </c>
      <c r="AS34" s="507">
        <v>0</v>
      </c>
      <c r="AT34" s="507">
        <v>21.024889999999999</v>
      </c>
      <c r="AU34" s="507">
        <v>0</v>
      </c>
      <c r="AV34" s="507">
        <v>19.561</v>
      </c>
      <c r="AW34" s="507">
        <v>20.5</v>
      </c>
      <c r="AX34" s="507">
        <v>0</v>
      </c>
      <c r="AY34" s="507">
        <v>5.2843600000000004</v>
      </c>
      <c r="AZ34" s="507">
        <v>8.532</v>
      </c>
      <c r="BA34" s="507">
        <v>27.440999999999999</v>
      </c>
      <c r="BB34" s="507">
        <v>51.26</v>
      </c>
      <c r="BC34" s="507">
        <v>43.226289999999999</v>
      </c>
      <c r="BD34" s="507">
        <v>135.10292000000001</v>
      </c>
      <c r="BE34" s="507">
        <v>3.5958199999999998</v>
      </c>
      <c r="BF34" s="507">
        <v>111.49037</v>
      </c>
      <c r="BG34" s="507">
        <v>87.542349999999999</v>
      </c>
      <c r="BH34" s="507">
        <v>22.51792</v>
      </c>
      <c r="BI34" s="507">
        <v>21.997350000000001</v>
      </c>
      <c r="BJ34" s="507">
        <v>0.81</v>
      </c>
      <c r="BK34" s="507">
        <v>8.58</v>
      </c>
      <c r="BL34" s="507">
        <v>6.41</v>
      </c>
      <c r="BM34" s="507">
        <v>24.769970000000001</v>
      </c>
      <c r="BN34" s="507">
        <v>100.72627</v>
      </c>
      <c r="BO34" s="507">
        <v>261.16840000000002</v>
      </c>
      <c r="BP34" s="507">
        <v>160.41943000000001</v>
      </c>
      <c r="BQ34" s="507">
        <v>27.601929999999999</v>
      </c>
      <c r="BR34" s="507">
        <v>0</v>
      </c>
      <c r="BS34" s="507">
        <v>276.39999999999998</v>
      </c>
      <c r="BT34" s="507">
        <v>36.366729999999997</v>
      </c>
      <c r="BU34" s="504"/>
      <c r="BV34" s="504"/>
      <c r="BW34" s="504"/>
      <c r="BX34" s="504"/>
      <c r="BY34" s="504"/>
      <c r="BZ34" s="504"/>
      <c r="CA34" s="504"/>
      <c r="CB34" s="504"/>
      <c r="CC34" s="504"/>
      <c r="CD34" s="504"/>
      <c r="CE34" s="504"/>
      <c r="CF34" s="504"/>
      <c r="CG34" s="504"/>
      <c r="CH34" s="504"/>
      <c r="CI34" s="504"/>
      <c r="CJ34" s="504"/>
      <c r="CK34" s="504"/>
      <c r="CL34" s="504"/>
      <c r="CM34" s="504"/>
      <c r="CN34" s="504"/>
      <c r="CO34" s="504"/>
      <c r="CP34" s="504"/>
      <c r="CQ34" s="504"/>
      <c r="CR34" s="504"/>
      <c r="CS34" s="504"/>
      <c r="CT34" s="504"/>
      <c r="CU34" s="504"/>
      <c r="CV34" s="504"/>
      <c r="CW34" s="504"/>
      <c r="CX34" s="504"/>
    </row>
    <row r="35" spans="1:102" s="25" customFormat="1" ht="15.75" x14ac:dyDescent="0.25">
      <c r="A35" s="3"/>
      <c r="B35" s="505">
        <v>0.3125</v>
      </c>
      <c r="C35" s="506">
        <v>46.249270000000003</v>
      </c>
      <c r="D35" s="507">
        <v>4.109</v>
      </c>
      <c r="E35" s="507">
        <v>0</v>
      </c>
      <c r="F35" s="507">
        <v>10.182</v>
      </c>
      <c r="G35" s="507">
        <v>28.262</v>
      </c>
      <c r="H35" s="507">
        <v>0</v>
      </c>
      <c r="I35" s="507">
        <v>0</v>
      </c>
      <c r="J35" s="507">
        <v>13.51</v>
      </c>
      <c r="K35" s="507">
        <v>25.893439999999998</v>
      </c>
      <c r="L35" s="507">
        <v>10.53983</v>
      </c>
      <c r="M35" s="507">
        <v>14.422689999999999</v>
      </c>
      <c r="N35" s="507">
        <v>5.3</v>
      </c>
      <c r="O35" s="507">
        <v>12.76</v>
      </c>
      <c r="P35" s="507">
        <v>1.823</v>
      </c>
      <c r="Q35" s="507">
        <v>0</v>
      </c>
      <c r="R35" s="507">
        <v>91.204679999999996</v>
      </c>
      <c r="S35" s="507">
        <v>0</v>
      </c>
      <c r="T35" s="507">
        <v>8.7157499999999999</v>
      </c>
      <c r="U35" s="507">
        <v>12.03459</v>
      </c>
      <c r="V35" s="507">
        <v>12.59506</v>
      </c>
      <c r="W35" s="507">
        <v>15.89</v>
      </c>
      <c r="X35" s="507">
        <v>2.5760000000000001</v>
      </c>
      <c r="Y35" s="507">
        <v>2.1059999999999999</v>
      </c>
      <c r="Z35" s="507">
        <v>35.423029999999997</v>
      </c>
      <c r="AA35" s="507">
        <v>3.7572000000000001</v>
      </c>
      <c r="AB35" s="507">
        <v>3.8786900000000002</v>
      </c>
      <c r="AC35" s="507">
        <v>0</v>
      </c>
      <c r="AD35" s="507">
        <v>46.12133</v>
      </c>
      <c r="AE35" s="507">
        <v>0</v>
      </c>
      <c r="AF35" s="507">
        <v>122.25806</v>
      </c>
      <c r="AG35" s="507">
        <v>8.7200000000000006</v>
      </c>
      <c r="AH35" s="507">
        <v>150.4</v>
      </c>
      <c r="AI35" s="507">
        <v>8.9337599999999995</v>
      </c>
      <c r="AJ35" s="507">
        <v>7.98</v>
      </c>
      <c r="AK35" s="507">
        <v>14.240769999999999</v>
      </c>
      <c r="AL35" s="507">
        <v>44.102829999999997</v>
      </c>
      <c r="AM35" s="507">
        <v>3.12</v>
      </c>
      <c r="AN35" s="507">
        <v>186.48121</v>
      </c>
      <c r="AO35" s="507">
        <v>32.215110000000003</v>
      </c>
      <c r="AP35" s="507">
        <v>12.735060000000001</v>
      </c>
      <c r="AQ35" s="507">
        <v>10.2806</v>
      </c>
      <c r="AR35" s="507">
        <v>4.3469300000000004</v>
      </c>
      <c r="AS35" s="507">
        <v>0</v>
      </c>
      <c r="AT35" s="507">
        <v>20.827629999999999</v>
      </c>
      <c r="AU35" s="507">
        <v>0</v>
      </c>
      <c r="AV35" s="507">
        <v>19.542000000000002</v>
      </c>
      <c r="AW35" s="507">
        <v>20.6</v>
      </c>
      <c r="AX35" s="507">
        <v>0</v>
      </c>
      <c r="AY35" s="507">
        <v>5.1350199999999999</v>
      </c>
      <c r="AZ35" s="507">
        <v>8.5879999999999992</v>
      </c>
      <c r="BA35" s="507">
        <v>26.263000000000002</v>
      </c>
      <c r="BB35" s="507">
        <v>51.14</v>
      </c>
      <c r="BC35" s="507">
        <v>46.12133</v>
      </c>
      <c r="BD35" s="507">
        <v>136.74299999999999</v>
      </c>
      <c r="BE35" s="507">
        <v>3.72132</v>
      </c>
      <c r="BF35" s="507">
        <v>117.17184</v>
      </c>
      <c r="BG35" s="507">
        <v>85.076980000000006</v>
      </c>
      <c r="BH35" s="507">
        <v>22.516950000000001</v>
      </c>
      <c r="BI35" s="507">
        <v>22.008780000000002</v>
      </c>
      <c r="BJ35" s="507">
        <v>0.76</v>
      </c>
      <c r="BK35" s="507">
        <v>8.57</v>
      </c>
      <c r="BL35" s="507">
        <v>6.33</v>
      </c>
      <c r="BM35" s="507">
        <v>24.958469999999998</v>
      </c>
      <c r="BN35" s="507">
        <v>102.79461999999999</v>
      </c>
      <c r="BO35" s="507">
        <v>264.20247999999998</v>
      </c>
      <c r="BP35" s="507">
        <v>155.26644999999999</v>
      </c>
      <c r="BQ35" s="507">
        <v>27.21462</v>
      </c>
      <c r="BR35" s="507">
        <v>0</v>
      </c>
      <c r="BS35" s="507">
        <v>263.44</v>
      </c>
      <c r="BT35" s="507">
        <v>37.098640000000003</v>
      </c>
      <c r="BU35" s="504"/>
      <c r="BV35" s="504"/>
      <c r="BW35" s="504"/>
      <c r="BX35" s="504"/>
      <c r="BY35" s="504"/>
      <c r="BZ35" s="504"/>
      <c r="CA35" s="504"/>
      <c r="CB35" s="504"/>
      <c r="CC35" s="504"/>
      <c r="CD35" s="504"/>
      <c r="CE35" s="504"/>
      <c r="CF35" s="504"/>
      <c r="CG35" s="504"/>
      <c r="CH35" s="504"/>
      <c r="CI35" s="504"/>
      <c r="CJ35" s="504"/>
      <c r="CK35" s="504"/>
      <c r="CL35" s="504"/>
      <c r="CM35" s="504"/>
      <c r="CN35" s="504"/>
      <c r="CO35" s="504"/>
      <c r="CP35" s="504"/>
      <c r="CQ35" s="504"/>
      <c r="CR35" s="504"/>
      <c r="CS35" s="504"/>
      <c r="CT35" s="504"/>
      <c r="CU35" s="504"/>
      <c r="CV35" s="504"/>
      <c r="CW35" s="504"/>
      <c r="CX35" s="504"/>
    </row>
    <row r="36" spans="1:102" s="25" customFormat="1" ht="15.75" x14ac:dyDescent="0.25">
      <c r="A36" s="3"/>
      <c r="B36" s="505">
        <v>0.33333333333333331</v>
      </c>
      <c r="C36" s="506">
        <v>46.938339999999997</v>
      </c>
      <c r="D36" s="507">
        <v>4.2</v>
      </c>
      <c r="E36" s="507">
        <v>0</v>
      </c>
      <c r="F36" s="507">
        <v>10.72</v>
      </c>
      <c r="G36" s="507">
        <v>28.17</v>
      </c>
      <c r="H36" s="507">
        <v>0</v>
      </c>
      <c r="I36" s="507">
        <v>0</v>
      </c>
      <c r="J36" s="507">
        <v>13.48</v>
      </c>
      <c r="K36" s="507">
        <v>25.627960000000002</v>
      </c>
      <c r="L36" s="507">
        <v>10.566689999999999</v>
      </c>
      <c r="M36" s="507">
        <v>15.77805</v>
      </c>
      <c r="N36" s="507">
        <v>4.5</v>
      </c>
      <c r="O36" s="507">
        <v>14.47</v>
      </c>
      <c r="P36" s="507">
        <v>1.5489999999999999</v>
      </c>
      <c r="Q36" s="507">
        <v>0</v>
      </c>
      <c r="R36" s="507">
        <v>88.526830000000004</v>
      </c>
      <c r="S36" s="507">
        <v>0</v>
      </c>
      <c r="T36" s="507">
        <v>8.8600899999999996</v>
      </c>
      <c r="U36" s="507">
        <v>12.78651</v>
      </c>
      <c r="V36" s="507">
        <v>12.351839999999999</v>
      </c>
      <c r="W36" s="507">
        <v>15.84</v>
      </c>
      <c r="X36" s="507">
        <v>2.5270000000000001</v>
      </c>
      <c r="Y36" s="507">
        <v>2.0640000000000001</v>
      </c>
      <c r="Z36" s="507">
        <v>36.368899999999996</v>
      </c>
      <c r="AA36" s="507">
        <v>3.7238799999999999</v>
      </c>
      <c r="AB36" s="507">
        <v>5.8237699999999997</v>
      </c>
      <c r="AC36" s="507">
        <v>0</v>
      </c>
      <c r="AD36" s="507">
        <v>47.923659999999998</v>
      </c>
      <c r="AE36" s="507">
        <v>0</v>
      </c>
      <c r="AF36" s="507">
        <v>123.68814999999999</v>
      </c>
      <c r="AG36" s="507">
        <v>8.42</v>
      </c>
      <c r="AH36" s="507">
        <v>150.30000000000001</v>
      </c>
      <c r="AI36" s="507">
        <v>8.9734999999999996</v>
      </c>
      <c r="AJ36" s="507">
        <v>8.35</v>
      </c>
      <c r="AK36" s="507">
        <v>14.17347</v>
      </c>
      <c r="AL36" s="507">
        <v>44.579700000000003</v>
      </c>
      <c r="AM36" s="507">
        <v>2.64</v>
      </c>
      <c r="AN36" s="507">
        <v>187.22166000000001</v>
      </c>
      <c r="AO36" s="507">
        <v>32.980699999999999</v>
      </c>
      <c r="AP36" s="507">
        <v>12.19234</v>
      </c>
      <c r="AQ36" s="507">
        <v>10.21162</v>
      </c>
      <c r="AR36" s="507">
        <v>4.3452700000000002</v>
      </c>
      <c r="AS36" s="507">
        <v>0</v>
      </c>
      <c r="AT36" s="507">
        <v>20.825019999999999</v>
      </c>
      <c r="AU36" s="507">
        <v>0</v>
      </c>
      <c r="AV36" s="507">
        <v>19.760999999999999</v>
      </c>
      <c r="AW36" s="507">
        <v>20.6</v>
      </c>
      <c r="AX36" s="507">
        <v>0</v>
      </c>
      <c r="AY36" s="507">
        <v>5.0994799999999998</v>
      </c>
      <c r="AZ36" s="507">
        <v>8.8330000000000002</v>
      </c>
      <c r="BA36" s="507">
        <v>26.151</v>
      </c>
      <c r="BB36" s="507">
        <v>51.63</v>
      </c>
      <c r="BC36" s="507">
        <v>47.923659999999998</v>
      </c>
      <c r="BD36" s="507">
        <v>138.84663</v>
      </c>
      <c r="BE36" s="507">
        <v>3.83975</v>
      </c>
      <c r="BF36" s="507">
        <v>114.93228999999999</v>
      </c>
      <c r="BG36" s="507">
        <v>87.130529999999993</v>
      </c>
      <c r="BH36" s="507">
        <v>22.572610000000001</v>
      </c>
      <c r="BI36" s="507">
        <v>22.595079999999999</v>
      </c>
      <c r="BJ36" s="507">
        <v>0.73</v>
      </c>
      <c r="BK36" s="507">
        <v>8.4700000000000006</v>
      </c>
      <c r="BL36" s="507">
        <v>6.75</v>
      </c>
      <c r="BM36" s="507">
        <v>24.800419999999999</v>
      </c>
      <c r="BN36" s="507">
        <v>99.936369999999997</v>
      </c>
      <c r="BO36" s="507">
        <v>246.83771999999999</v>
      </c>
      <c r="BP36" s="507">
        <v>155.79388</v>
      </c>
      <c r="BQ36" s="507">
        <v>27.56784</v>
      </c>
      <c r="BR36" s="507">
        <v>0</v>
      </c>
      <c r="BS36" s="507">
        <v>268.27999999999997</v>
      </c>
      <c r="BT36" s="507">
        <v>36.980510000000002</v>
      </c>
      <c r="BU36" s="504"/>
      <c r="BV36" s="504"/>
      <c r="BW36" s="504"/>
      <c r="BX36" s="504"/>
      <c r="BY36" s="504"/>
      <c r="BZ36" s="504"/>
      <c r="CA36" s="504"/>
      <c r="CB36" s="504"/>
      <c r="CC36" s="504"/>
      <c r="CD36" s="504"/>
      <c r="CE36" s="504"/>
      <c r="CF36" s="504"/>
      <c r="CG36" s="504"/>
      <c r="CH36" s="504"/>
      <c r="CI36" s="504"/>
      <c r="CJ36" s="504"/>
      <c r="CK36" s="504"/>
      <c r="CL36" s="504"/>
      <c r="CM36" s="504"/>
      <c r="CN36" s="504"/>
      <c r="CO36" s="504"/>
      <c r="CP36" s="504"/>
      <c r="CQ36" s="504"/>
      <c r="CR36" s="504"/>
      <c r="CS36" s="504"/>
      <c r="CT36" s="504"/>
      <c r="CU36" s="504"/>
      <c r="CV36" s="504"/>
      <c r="CW36" s="504"/>
      <c r="CX36" s="504"/>
    </row>
    <row r="37" spans="1:102" s="25" customFormat="1" ht="15.75" x14ac:dyDescent="0.25">
      <c r="A37" s="3"/>
      <c r="B37" s="505">
        <v>0.35416666666666669</v>
      </c>
      <c r="C37" s="506">
        <v>47.859529999999999</v>
      </c>
      <c r="D37" s="507">
        <v>4.0650000000000004</v>
      </c>
      <c r="E37" s="507">
        <v>0</v>
      </c>
      <c r="F37" s="507">
        <v>12.811</v>
      </c>
      <c r="G37" s="507">
        <v>28.225999999999999</v>
      </c>
      <c r="H37" s="507">
        <v>0</v>
      </c>
      <c r="I37" s="507">
        <v>0</v>
      </c>
      <c r="J37" s="507">
        <v>13.28</v>
      </c>
      <c r="K37" s="507">
        <v>25.80518</v>
      </c>
      <c r="L37" s="507">
        <v>10.70007</v>
      </c>
      <c r="M37" s="507">
        <v>14.24797</v>
      </c>
      <c r="N37" s="507">
        <v>5.4</v>
      </c>
      <c r="O37" s="507">
        <v>14.6</v>
      </c>
      <c r="P37" s="507">
        <v>1.9039999999999999</v>
      </c>
      <c r="Q37" s="507">
        <v>0</v>
      </c>
      <c r="R37" s="507">
        <v>56.990519999999997</v>
      </c>
      <c r="S37" s="507">
        <v>0</v>
      </c>
      <c r="T37" s="507">
        <v>8.8179099999999995</v>
      </c>
      <c r="U37" s="507">
        <v>13.956530000000001</v>
      </c>
      <c r="V37" s="507">
        <v>12.922599999999999</v>
      </c>
      <c r="W37" s="507">
        <v>15.76</v>
      </c>
      <c r="X37" s="507">
        <v>2.4969999999999999</v>
      </c>
      <c r="Y37" s="507">
        <v>2.13</v>
      </c>
      <c r="Z37" s="507">
        <v>37.918680000000002</v>
      </c>
      <c r="AA37" s="507">
        <v>3.99335</v>
      </c>
      <c r="AB37" s="507">
        <v>5.6133300000000004</v>
      </c>
      <c r="AC37" s="507">
        <v>0</v>
      </c>
      <c r="AD37" s="507">
        <v>48.043030000000002</v>
      </c>
      <c r="AE37" s="507">
        <v>0</v>
      </c>
      <c r="AF37" s="507">
        <v>126.84773</v>
      </c>
      <c r="AG37" s="507">
        <v>9.9499999999999993</v>
      </c>
      <c r="AH37" s="507">
        <v>149.19999999999999</v>
      </c>
      <c r="AI37" s="507">
        <v>9.0236000000000001</v>
      </c>
      <c r="AJ37" s="507">
        <v>8.8800000000000008</v>
      </c>
      <c r="AK37" s="507">
        <v>14.128130000000001</v>
      </c>
      <c r="AL37" s="507">
        <v>45.860239999999997</v>
      </c>
      <c r="AM37" s="507">
        <v>2.46</v>
      </c>
      <c r="AN37" s="507">
        <v>186.98072999999999</v>
      </c>
      <c r="AO37" s="507">
        <v>33.413150000000002</v>
      </c>
      <c r="AP37" s="507">
        <v>12.82227</v>
      </c>
      <c r="AQ37" s="507">
        <v>10.06151</v>
      </c>
      <c r="AR37" s="507">
        <v>4.3866300000000003</v>
      </c>
      <c r="AS37" s="507">
        <v>0</v>
      </c>
      <c r="AT37" s="507">
        <v>20.830939999999998</v>
      </c>
      <c r="AU37" s="507">
        <v>0</v>
      </c>
      <c r="AV37" s="507">
        <v>19.815999999999999</v>
      </c>
      <c r="AW37" s="507">
        <v>20.6</v>
      </c>
      <c r="AX37" s="507">
        <v>0</v>
      </c>
      <c r="AY37" s="507">
        <v>5.1014099999999996</v>
      </c>
      <c r="AZ37" s="507">
        <v>8.8350000000000009</v>
      </c>
      <c r="BA37" s="507">
        <v>25.378</v>
      </c>
      <c r="BB37" s="507">
        <v>51.74</v>
      </c>
      <c r="BC37" s="507">
        <v>48.043030000000002</v>
      </c>
      <c r="BD37" s="507">
        <v>137.83258000000001</v>
      </c>
      <c r="BE37" s="507">
        <v>3.82443</v>
      </c>
      <c r="BF37" s="507">
        <v>117.04649000000001</v>
      </c>
      <c r="BG37" s="507">
        <v>87.837209999999999</v>
      </c>
      <c r="BH37" s="507">
        <v>22.586200000000002</v>
      </c>
      <c r="BI37" s="507">
        <v>23.763480000000001</v>
      </c>
      <c r="BJ37" s="507">
        <v>0.64</v>
      </c>
      <c r="BK37" s="507">
        <v>8.73</v>
      </c>
      <c r="BL37" s="507">
        <v>6.97</v>
      </c>
      <c r="BM37" s="507">
        <v>25.13672</v>
      </c>
      <c r="BN37" s="507">
        <v>103.30714999999999</v>
      </c>
      <c r="BO37" s="507">
        <v>232.06513000000001</v>
      </c>
      <c r="BP37" s="507">
        <v>151.71822</v>
      </c>
      <c r="BQ37" s="507">
        <v>28.346620000000001</v>
      </c>
      <c r="BR37" s="507">
        <v>0</v>
      </c>
      <c r="BS37" s="507">
        <v>274.33</v>
      </c>
      <c r="BT37" s="507">
        <v>37.331209999999999</v>
      </c>
      <c r="BU37" s="504"/>
      <c r="BV37" s="504"/>
      <c r="BW37" s="504"/>
      <c r="BX37" s="504"/>
      <c r="BY37" s="504"/>
      <c r="BZ37" s="504"/>
      <c r="CA37" s="504"/>
      <c r="CB37" s="504"/>
      <c r="CC37" s="504"/>
      <c r="CD37" s="504"/>
      <c r="CE37" s="504"/>
      <c r="CF37" s="504"/>
      <c r="CG37" s="504"/>
      <c r="CH37" s="504"/>
      <c r="CI37" s="504"/>
      <c r="CJ37" s="504"/>
      <c r="CK37" s="504"/>
      <c r="CL37" s="504"/>
      <c r="CM37" s="504"/>
      <c r="CN37" s="504"/>
      <c r="CO37" s="504"/>
      <c r="CP37" s="504"/>
      <c r="CQ37" s="504"/>
      <c r="CR37" s="504"/>
      <c r="CS37" s="504"/>
      <c r="CT37" s="504"/>
      <c r="CU37" s="504"/>
      <c r="CV37" s="504"/>
      <c r="CW37" s="504"/>
      <c r="CX37" s="504"/>
    </row>
    <row r="38" spans="1:102" s="25" customFormat="1" ht="15.75" x14ac:dyDescent="0.25">
      <c r="A38" s="3"/>
      <c r="B38" s="505">
        <v>0.375</v>
      </c>
      <c r="C38" s="506">
        <v>48.564340000000001</v>
      </c>
      <c r="D38" s="507">
        <v>4.069</v>
      </c>
      <c r="E38" s="507">
        <v>0</v>
      </c>
      <c r="F38" s="507">
        <v>12.56</v>
      </c>
      <c r="G38" s="507">
        <v>28.02</v>
      </c>
      <c r="H38" s="507">
        <v>0</v>
      </c>
      <c r="I38" s="507">
        <v>0</v>
      </c>
      <c r="J38" s="507">
        <v>13.69</v>
      </c>
      <c r="K38" s="507">
        <v>26.00686</v>
      </c>
      <c r="L38" s="507">
        <v>10.459820000000001</v>
      </c>
      <c r="M38" s="507">
        <v>14.131320000000001</v>
      </c>
      <c r="N38" s="507">
        <v>6.3</v>
      </c>
      <c r="O38" s="507">
        <v>13.31</v>
      </c>
      <c r="P38" s="507">
        <v>1.774</v>
      </c>
      <c r="Q38" s="507">
        <v>0</v>
      </c>
      <c r="R38" s="507">
        <v>141.23317</v>
      </c>
      <c r="S38" s="507">
        <v>0</v>
      </c>
      <c r="T38" s="507">
        <v>8.9079899999999999</v>
      </c>
      <c r="U38" s="507">
        <v>14.21542</v>
      </c>
      <c r="V38" s="507">
        <v>12.43764</v>
      </c>
      <c r="W38" s="507">
        <v>15.81</v>
      </c>
      <c r="X38" s="507">
        <v>2.5510000000000002</v>
      </c>
      <c r="Y38" s="507">
        <v>1.9870000000000001</v>
      </c>
      <c r="Z38" s="507">
        <v>38.548999999999999</v>
      </c>
      <c r="AA38" s="507">
        <v>4.0882199999999997</v>
      </c>
      <c r="AB38" s="507">
        <v>6.0019</v>
      </c>
      <c r="AC38" s="507">
        <v>0</v>
      </c>
      <c r="AD38" s="507">
        <v>48.241520000000001</v>
      </c>
      <c r="AE38" s="507">
        <v>0</v>
      </c>
      <c r="AF38" s="507">
        <v>122.94099</v>
      </c>
      <c r="AG38" s="507">
        <v>9.4</v>
      </c>
      <c r="AH38" s="507">
        <v>152.69999999999999</v>
      </c>
      <c r="AI38" s="507">
        <v>8.9120200000000001</v>
      </c>
      <c r="AJ38" s="507">
        <v>9.1</v>
      </c>
      <c r="AK38" s="507">
        <v>13.68604</v>
      </c>
      <c r="AL38" s="507">
        <v>46.269030000000001</v>
      </c>
      <c r="AM38" s="507">
        <v>2.99</v>
      </c>
      <c r="AN38" s="507">
        <v>186.98688000000001</v>
      </c>
      <c r="AO38" s="507">
        <v>34.300710000000002</v>
      </c>
      <c r="AP38" s="507">
        <v>12.276109999999999</v>
      </c>
      <c r="AQ38" s="507">
        <v>10.17198</v>
      </c>
      <c r="AR38" s="507">
        <v>4.3634700000000004</v>
      </c>
      <c r="AS38" s="507">
        <v>0</v>
      </c>
      <c r="AT38" s="507">
        <v>20.786760000000001</v>
      </c>
      <c r="AU38" s="507">
        <v>0</v>
      </c>
      <c r="AV38" s="507">
        <v>19.887</v>
      </c>
      <c r="AW38" s="507">
        <v>20.6</v>
      </c>
      <c r="AX38" s="507">
        <v>0</v>
      </c>
      <c r="AY38" s="507">
        <v>5.1682899999999998</v>
      </c>
      <c r="AZ38" s="507">
        <v>8.7149999999999999</v>
      </c>
      <c r="BA38" s="507">
        <v>25.454000000000001</v>
      </c>
      <c r="BB38" s="507">
        <v>51.9</v>
      </c>
      <c r="BC38" s="507">
        <v>48.241520000000001</v>
      </c>
      <c r="BD38" s="507">
        <v>103.70209</v>
      </c>
      <c r="BE38" s="507">
        <v>3.8219799999999999</v>
      </c>
      <c r="BF38" s="507">
        <v>115.97777000000001</v>
      </c>
      <c r="BG38" s="507">
        <v>87.848799999999997</v>
      </c>
      <c r="BH38" s="507">
        <v>22.58689</v>
      </c>
      <c r="BI38" s="507">
        <v>23.852119999999999</v>
      </c>
      <c r="BJ38" s="507">
        <v>0.65</v>
      </c>
      <c r="BK38" s="507">
        <v>9.3000000000000007</v>
      </c>
      <c r="BL38" s="507">
        <v>7.07</v>
      </c>
      <c r="BM38" s="507">
        <v>25.156759999999998</v>
      </c>
      <c r="BN38" s="507">
        <v>140.87166999999999</v>
      </c>
      <c r="BO38" s="507">
        <v>247.38195999999999</v>
      </c>
      <c r="BP38" s="507">
        <v>156.80211</v>
      </c>
      <c r="BQ38" s="507">
        <v>29.129760000000001</v>
      </c>
      <c r="BR38" s="507">
        <v>0</v>
      </c>
      <c r="BS38" s="507">
        <v>276.08999999999997</v>
      </c>
      <c r="BT38" s="507">
        <v>37.515050000000002</v>
      </c>
      <c r="BU38" s="504"/>
      <c r="BV38" s="504"/>
      <c r="BW38" s="504"/>
      <c r="BX38" s="504"/>
      <c r="BY38" s="504"/>
      <c r="BZ38" s="504"/>
      <c r="CA38" s="504"/>
      <c r="CB38" s="504"/>
      <c r="CC38" s="504"/>
      <c r="CD38" s="504"/>
      <c r="CE38" s="504"/>
      <c r="CF38" s="504"/>
      <c r="CG38" s="504"/>
      <c r="CH38" s="504"/>
      <c r="CI38" s="504"/>
      <c r="CJ38" s="504"/>
      <c r="CK38" s="504"/>
      <c r="CL38" s="504"/>
      <c r="CM38" s="504"/>
      <c r="CN38" s="504"/>
      <c r="CO38" s="504"/>
      <c r="CP38" s="504"/>
      <c r="CQ38" s="504"/>
      <c r="CR38" s="504"/>
      <c r="CS38" s="504"/>
      <c r="CT38" s="504"/>
      <c r="CU38" s="504"/>
      <c r="CV38" s="504"/>
      <c r="CW38" s="504"/>
      <c r="CX38" s="504"/>
    </row>
    <row r="39" spans="1:102" s="25" customFormat="1" ht="15.75" x14ac:dyDescent="0.25">
      <c r="A39" s="3"/>
      <c r="B39" s="505">
        <v>0.39583333333333331</v>
      </c>
      <c r="C39" s="506">
        <v>47.542819999999999</v>
      </c>
      <c r="D39" s="507">
        <v>4.0030000000000001</v>
      </c>
      <c r="E39" s="507">
        <v>0</v>
      </c>
      <c r="F39" s="507">
        <v>12.923</v>
      </c>
      <c r="G39" s="507">
        <v>27.24</v>
      </c>
      <c r="H39" s="507">
        <v>0</v>
      </c>
      <c r="I39" s="507">
        <v>0</v>
      </c>
      <c r="J39" s="507">
        <v>13.55</v>
      </c>
      <c r="K39" s="507">
        <v>26.277229999999999</v>
      </c>
      <c r="L39" s="507">
        <v>9.7023799999999998</v>
      </c>
      <c r="M39" s="507">
        <v>13.998060000000001</v>
      </c>
      <c r="N39" s="507">
        <v>5.9</v>
      </c>
      <c r="O39" s="507">
        <v>14.65</v>
      </c>
      <c r="P39" s="507">
        <v>1.8140000000000001</v>
      </c>
      <c r="Q39" s="507">
        <v>0</v>
      </c>
      <c r="R39" s="507">
        <v>116.81943</v>
      </c>
      <c r="S39" s="507">
        <v>0</v>
      </c>
      <c r="T39" s="507">
        <v>9.0628899999999994</v>
      </c>
      <c r="U39" s="507">
        <v>13.56227</v>
      </c>
      <c r="V39" s="507">
        <v>14.09076</v>
      </c>
      <c r="W39" s="507">
        <v>15.3</v>
      </c>
      <c r="X39" s="507">
        <v>2.5049999999999999</v>
      </c>
      <c r="Y39" s="507">
        <v>1.962</v>
      </c>
      <c r="Z39" s="507">
        <v>39.508299999999998</v>
      </c>
      <c r="AA39" s="507">
        <v>4.0501800000000001</v>
      </c>
      <c r="AB39" s="507">
        <v>6.0717999999999996</v>
      </c>
      <c r="AC39" s="507">
        <v>0</v>
      </c>
      <c r="AD39" s="507">
        <v>47.564999999999998</v>
      </c>
      <c r="AE39" s="507">
        <v>0</v>
      </c>
      <c r="AF39" s="507">
        <v>108.34632999999999</v>
      </c>
      <c r="AG39" s="507">
        <v>9.98</v>
      </c>
      <c r="AH39" s="507">
        <v>151.9</v>
      </c>
      <c r="AI39" s="507">
        <v>9.2134599999999995</v>
      </c>
      <c r="AJ39" s="507">
        <v>10.199999999999999</v>
      </c>
      <c r="AK39" s="507">
        <v>13.88289</v>
      </c>
      <c r="AL39" s="507">
        <v>47.102879999999999</v>
      </c>
      <c r="AM39" s="507">
        <v>3.03</v>
      </c>
      <c r="AN39" s="507">
        <v>187.17526000000001</v>
      </c>
      <c r="AO39" s="507">
        <v>33.295499999999997</v>
      </c>
      <c r="AP39" s="507">
        <v>12.697609999999999</v>
      </c>
      <c r="AQ39" s="507">
        <v>8.1054600000000008</v>
      </c>
      <c r="AR39" s="507">
        <v>4.5646699999999996</v>
      </c>
      <c r="AS39" s="507">
        <v>0</v>
      </c>
      <c r="AT39" s="507">
        <v>20.916830000000001</v>
      </c>
      <c r="AU39" s="507">
        <v>0</v>
      </c>
      <c r="AV39" s="507">
        <v>19.908999999999999</v>
      </c>
      <c r="AW39" s="507">
        <v>20.6</v>
      </c>
      <c r="AX39" s="507">
        <v>0</v>
      </c>
      <c r="AY39" s="507">
        <v>5.0864700000000003</v>
      </c>
      <c r="AZ39" s="507">
        <v>8.9209999999999994</v>
      </c>
      <c r="BA39" s="507">
        <v>25.713999999999999</v>
      </c>
      <c r="BB39" s="507">
        <v>51.4</v>
      </c>
      <c r="BC39" s="507">
        <v>47.564999999999998</v>
      </c>
      <c r="BD39" s="507">
        <v>134.06407999999999</v>
      </c>
      <c r="BE39" s="507">
        <v>3.9070100000000001</v>
      </c>
      <c r="BF39" s="507">
        <v>118.15118</v>
      </c>
      <c r="BG39" s="507">
        <v>86.867279999999994</v>
      </c>
      <c r="BH39" s="507">
        <v>22.632570000000001</v>
      </c>
      <c r="BI39" s="507">
        <v>24.752659999999999</v>
      </c>
      <c r="BJ39" s="507">
        <v>0.64</v>
      </c>
      <c r="BK39" s="507">
        <v>9.6199999999999992</v>
      </c>
      <c r="BL39" s="507">
        <v>7.18</v>
      </c>
      <c r="BM39" s="507">
        <v>25.13974</v>
      </c>
      <c r="BN39" s="507">
        <v>127.91824</v>
      </c>
      <c r="BO39" s="507">
        <v>248.64671999999999</v>
      </c>
      <c r="BP39" s="507">
        <v>155.12359000000001</v>
      </c>
      <c r="BQ39" s="507">
        <v>28.796569999999999</v>
      </c>
      <c r="BR39" s="507">
        <v>0</v>
      </c>
      <c r="BS39" s="507">
        <v>268.69</v>
      </c>
      <c r="BT39" s="507">
        <v>37.162269999999999</v>
      </c>
      <c r="BU39" s="504"/>
      <c r="BV39" s="504"/>
      <c r="BW39" s="504"/>
      <c r="BX39" s="504"/>
      <c r="BY39" s="504"/>
      <c r="BZ39" s="504"/>
      <c r="CA39" s="504"/>
      <c r="CB39" s="504"/>
      <c r="CC39" s="504"/>
      <c r="CD39" s="504"/>
      <c r="CE39" s="504"/>
      <c r="CF39" s="504"/>
      <c r="CG39" s="504"/>
      <c r="CH39" s="504"/>
      <c r="CI39" s="504"/>
      <c r="CJ39" s="504"/>
      <c r="CK39" s="504"/>
      <c r="CL39" s="504"/>
      <c r="CM39" s="504"/>
      <c r="CN39" s="504"/>
      <c r="CO39" s="504"/>
      <c r="CP39" s="504"/>
      <c r="CQ39" s="504"/>
      <c r="CR39" s="504"/>
      <c r="CS39" s="504"/>
      <c r="CT39" s="504"/>
      <c r="CU39" s="504"/>
      <c r="CV39" s="504"/>
      <c r="CW39" s="504"/>
      <c r="CX39" s="504"/>
    </row>
    <row r="40" spans="1:102" s="25" customFormat="1" ht="15.75" x14ac:dyDescent="0.25">
      <c r="A40" s="3"/>
      <c r="B40" s="505">
        <v>0.41666666666666669</v>
      </c>
      <c r="C40" s="506">
        <v>46.835180000000001</v>
      </c>
      <c r="D40" s="507">
        <v>3.92</v>
      </c>
      <c r="E40" s="507">
        <v>0</v>
      </c>
      <c r="F40" s="507">
        <v>12.718999999999999</v>
      </c>
      <c r="G40" s="507">
        <v>27.15</v>
      </c>
      <c r="H40" s="507">
        <v>0</v>
      </c>
      <c r="I40" s="507">
        <v>0</v>
      </c>
      <c r="J40" s="507">
        <v>13.62</v>
      </c>
      <c r="K40" s="507">
        <v>26.028279999999999</v>
      </c>
      <c r="L40" s="507">
        <v>9.4057200000000005</v>
      </c>
      <c r="M40" s="507">
        <v>15.8443</v>
      </c>
      <c r="N40" s="507">
        <v>5.8</v>
      </c>
      <c r="O40" s="507">
        <v>14.87</v>
      </c>
      <c r="P40" s="507">
        <v>1.8120000000000001</v>
      </c>
      <c r="Q40" s="507">
        <v>0</v>
      </c>
      <c r="R40" s="507">
        <v>94.973830000000007</v>
      </c>
      <c r="S40" s="507">
        <v>0</v>
      </c>
      <c r="T40" s="507">
        <v>9.0727600000000006</v>
      </c>
      <c r="U40" s="507">
        <v>14.27905</v>
      </c>
      <c r="V40" s="507">
        <v>13.999420000000001</v>
      </c>
      <c r="W40" s="507">
        <v>15.59</v>
      </c>
      <c r="X40" s="507">
        <v>2.556</v>
      </c>
      <c r="Y40" s="507">
        <v>1.9650000000000001</v>
      </c>
      <c r="Z40" s="507">
        <v>38.670839999999998</v>
      </c>
      <c r="AA40" s="507">
        <v>4.0782600000000002</v>
      </c>
      <c r="AB40" s="507">
        <v>5.9204499999999998</v>
      </c>
      <c r="AC40" s="507">
        <v>0</v>
      </c>
      <c r="AD40" s="507">
        <v>47.638599999999997</v>
      </c>
      <c r="AE40" s="507">
        <v>0</v>
      </c>
      <c r="AF40" s="507">
        <v>105.09784999999999</v>
      </c>
      <c r="AG40" s="507">
        <v>9.6999999999999993</v>
      </c>
      <c r="AH40" s="507">
        <v>151.19999999999999</v>
      </c>
      <c r="AI40" s="507">
        <v>9.4950500000000009</v>
      </c>
      <c r="AJ40" s="507">
        <v>9.7899999999999991</v>
      </c>
      <c r="AK40" s="507">
        <v>9.0487199999999994</v>
      </c>
      <c r="AL40" s="507">
        <v>48.437370000000001</v>
      </c>
      <c r="AM40" s="507">
        <v>3.07</v>
      </c>
      <c r="AN40" s="507">
        <v>187.52328</v>
      </c>
      <c r="AO40" s="507">
        <v>35.162750000000003</v>
      </c>
      <c r="AP40" s="507">
        <v>12.813549999999999</v>
      </c>
      <c r="AQ40" s="507">
        <v>7.7325400000000002</v>
      </c>
      <c r="AR40" s="507">
        <v>4.7003599999999999</v>
      </c>
      <c r="AS40" s="507">
        <v>0</v>
      </c>
      <c r="AT40" s="507">
        <v>20.86675</v>
      </c>
      <c r="AU40" s="507">
        <v>0</v>
      </c>
      <c r="AV40" s="507">
        <v>19.809999999999999</v>
      </c>
      <c r="AW40" s="507">
        <v>20.6</v>
      </c>
      <c r="AX40" s="507">
        <v>0</v>
      </c>
      <c r="AY40" s="507">
        <v>5.1647600000000002</v>
      </c>
      <c r="AZ40" s="507">
        <v>8.8089999999999993</v>
      </c>
      <c r="BA40" s="507">
        <v>24.452999999999999</v>
      </c>
      <c r="BB40" s="507">
        <v>49.69</v>
      </c>
      <c r="BC40" s="507">
        <v>47.638599999999997</v>
      </c>
      <c r="BD40" s="507">
        <v>135.76761999999999</v>
      </c>
      <c r="BE40" s="507">
        <v>3.84687</v>
      </c>
      <c r="BF40" s="507">
        <v>115.73233999999999</v>
      </c>
      <c r="BG40" s="507">
        <v>86.777869999999993</v>
      </c>
      <c r="BH40" s="507">
        <v>22.638210000000001</v>
      </c>
      <c r="BI40" s="507">
        <v>25.84083</v>
      </c>
      <c r="BJ40" s="507">
        <v>0.66</v>
      </c>
      <c r="BK40" s="507">
        <v>9.83</v>
      </c>
      <c r="BL40" s="507">
        <v>7.18</v>
      </c>
      <c r="BM40" s="507">
        <v>25.179670000000002</v>
      </c>
      <c r="BN40" s="507">
        <v>128.31125</v>
      </c>
      <c r="BO40" s="507">
        <v>247.97682</v>
      </c>
      <c r="BP40" s="507">
        <v>155.13373999999999</v>
      </c>
      <c r="BQ40" s="507">
        <v>29.877870000000001</v>
      </c>
      <c r="BR40" s="507">
        <v>0</v>
      </c>
      <c r="BS40" s="507">
        <v>260.55</v>
      </c>
      <c r="BT40" s="507">
        <v>34.946069999999999</v>
      </c>
      <c r="BU40" s="504"/>
      <c r="BV40" s="504"/>
      <c r="BW40" s="504"/>
      <c r="BX40" s="504"/>
      <c r="BY40" s="504"/>
      <c r="BZ40" s="504"/>
      <c r="CA40" s="504"/>
      <c r="CB40" s="504"/>
      <c r="CC40" s="504"/>
      <c r="CD40" s="504"/>
      <c r="CE40" s="504"/>
      <c r="CF40" s="504"/>
      <c r="CG40" s="504"/>
      <c r="CH40" s="504"/>
      <c r="CI40" s="504"/>
      <c r="CJ40" s="504"/>
      <c r="CK40" s="504"/>
      <c r="CL40" s="504"/>
      <c r="CM40" s="504"/>
      <c r="CN40" s="504"/>
      <c r="CO40" s="504"/>
      <c r="CP40" s="504"/>
      <c r="CQ40" s="504"/>
      <c r="CR40" s="504"/>
      <c r="CS40" s="504"/>
      <c r="CT40" s="504"/>
      <c r="CU40" s="504"/>
      <c r="CV40" s="504"/>
      <c r="CW40" s="504"/>
      <c r="CX40" s="504"/>
    </row>
    <row r="41" spans="1:102" s="25" customFormat="1" ht="15.75" x14ac:dyDescent="0.25">
      <c r="A41" s="3"/>
      <c r="B41" s="505">
        <v>0.4375</v>
      </c>
      <c r="C41" s="506">
        <v>43.258600000000001</v>
      </c>
      <c r="D41" s="507">
        <v>3.883</v>
      </c>
      <c r="E41" s="507">
        <v>0</v>
      </c>
      <c r="F41" s="507">
        <v>12.565</v>
      </c>
      <c r="G41" s="507">
        <v>27.225999999999999</v>
      </c>
      <c r="H41" s="507">
        <v>0</v>
      </c>
      <c r="I41" s="507">
        <v>0</v>
      </c>
      <c r="J41" s="507">
        <v>12.4</v>
      </c>
      <c r="K41" s="507">
        <v>25.94698</v>
      </c>
      <c r="L41" s="507">
        <v>10.100339999999999</v>
      </c>
      <c r="M41" s="507">
        <v>11.212910000000001</v>
      </c>
      <c r="N41" s="507">
        <v>5.7</v>
      </c>
      <c r="O41" s="507">
        <v>14.79</v>
      </c>
      <c r="P41" s="507">
        <v>1.7769999999999999</v>
      </c>
      <c r="Q41" s="507">
        <v>0</v>
      </c>
      <c r="R41" s="507">
        <v>106.84623000000001</v>
      </c>
      <c r="S41" s="507">
        <v>0</v>
      </c>
      <c r="T41" s="507">
        <v>9.0582999999999991</v>
      </c>
      <c r="U41" s="507">
        <v>14.45618</v>
      </c>
      <c r="V41" s="507">
        <v>13.197150000000001</v>
      </c>
      <c r="W41" s="507">
        <v>15.6</v>
      </c>
      <c r="X41" s="507">
        <v>2.532</v>
      </c>
      <c r="Y41" s="507">
        <v>2.0430000000000001</v>
      </c>
      <c r="Z41" s="507">
        <v>39.010480000000001</v>
      </c>
      <c r="AA41" s="507">
        <v>3.9087100000000001</v>
      </c>
      <c r="AB41" s="507">
        <v>6.5029399999999997</v>
      </c>
      <c r="AC41" s="507">
        <v>0</v>
      </c>
      <c r="AD41" s="507">
        <v>47.644260000000003</v>
      </c>
      <c r="AE41" s="507">
        <v>0</v>
      </c>
      <c r="AF41" s="507">
        <v>94.867440000000002</v>
      </c>
      <c r="AG41" s="507">
        <v>10.4</v>
      </c>
      <c r="AH41" s="507">
        <v>151.1</v>
      </c>
      <c r="AI41" s="507">
        <v>9.4054199999999994</v>
      </c>
      <c r="AJ41" s="507">
        <v>10.31</v>
      </c>
      <c r="AK41" s="507">
        <v>14.307219999999999</v>
      </c>
      <c r="AL41" s="507">
        <v>49.534439999999996</v>
      </c>
      <c r="AM41" s="507">
        <v>3.1</v>
      </c>
      <c r="AN41" s="507">
        <v>185.27298999999999</v>
      </c>
      <c r="AO41" s="507">
        <v>35.108539999999998</v>
      </c>
      <c r="AP41" s="507">
        <v>12.89645</v>
      </c>
      <c r="AQ41" s="507">
        <v>5.2649699999999999</v>
      </c>
      <c r="AR41" s="507">
        <v>4.6881000000000004</v>
      </c>
      <c r="AS41" s="507">
        <v>0</v>
      </c>
      <c r="AT41" s="507">
        <v>20.746369999999999</v>
      </c>
      <c r="AU41" s="507">
        <v>0</v>
      </c>
      <c r="AV41" s="507">
        <v>20.048999999999999</v>
      </c>
      <c r="AW41" s="507">
        <v>20.6</v>
      </c>
      <c r="AX41" s="507">
        <v>0</v>
      </c>
      <c r="AY41" s="507">
        <v>5.2073400000000003</v>
      </c>
      <c r="AZ41" s="507">
        <v>8.9079999999999995</v>
      </c>
      <c r="BA41" s="507">
        <v>25.161999999999999</v>
      </c>
      <c r="BB41" s="507">
        <v>51.11</v>
      </c>
      <c r="BC41" s="507">
        <v>47.644260000000003</v>
      </c>
      <c r="BD41" s="507">
        <v>133.97291999999999</v>
      </c>
      <c r="BE41" s="507">
        <v>3.8218100000000002</v>
      </c>
      <c r="BF41" s="507">
        <v>114.93057</v>
      </c>
      <c r="BG41" s="507">
        <v>86.237920000000003</v>
      </c>
      <c r="BH41" s="507">
        <v>22.662990000000001</v>
      </c>
      <c r="BI41" s="507">
        <v>26.605830000000001</v>
      </c>
      <c r="BJ41" s="507">
        <v>0.62</v>
      </c>
      <c r="BK41" s="507">
        <v>9.75</v>
      </c>
      <c r="BL41" s="507">
        <v>6.88</v>
      </c>
      <c r="BM41" s="507">
        <v>25.419080000000001</v>
      </c>
      <c r="BN41" s="507">
        <v>124.88299000000001</v>
      </c>
      <c r="BO41" s="507">
        <v>246.98833999999999</v>
      </c>
      <c r="BP41" s="507">
        <v>154.17777000000001</v>
      </c>
      <c r="BQ41" s="507">
        <v>30.09431</v>
      </c>
      <c r="BR41" s="507">
        <v>0</v>
      </c>
      <c r="BS41" s="507">
        <v>258.56</v>
      </c>
      <c r="BT41" s="507">
        <v>35.297939999999997</v>
      </c>
      <c r="BU41" s="504"/>
      <c r="BV41" s="504"/>
      <c r="BW41" s="504"/>
      <c r="BX41" s="504"/>
      <c r="BY41" s="504"/>
      <c r="BZ41" s="504"/>
      <c r="CA41" s="504"/>
      <c r="CB41" s="504"/>
      <c r="CC41" s="504"/>
      <c r="CD41" s="504"/>
      <c r="CE41" s="504"/>
      <c r="CF41" s="504"/>
      <c r="CG41" s="504"/>
      <c r="CH41" s="504"/>
      <c r="CI41" s="504"/>
      <c r="CJ41" s="504"/>
      <c r="CK41" s="504"/>
      <c r="CL41" s="504"/>
      <c r="CM41" s="504"/>
      <c r="CN41" s="504"/>
      <c r="CO41" s="504"/>
      <c r="CP41" s="504"/>
      <c r="CQ41" s="504"/>
      <c r="CR41" s="504"/>
      <c r="CS41" s="504"/>
      <c r="CT41" s="504"/>
      <c r="CU41" s="504"/>
      <c r="CV41" s="504"/>
      <c r="CW41" s="504"/>
      <c r="CX41" s="504"/>
    </row>
    <row r="42" spans="1:102" s="25" customFormat="1" ht="15.75" x14ac:dyDescent="0.25">
      <c r="A42" s="3"/>
      <c r="B42" s="505">
        <v>0.45833333333333331</v>
      </c>
      <c r="C42" s="506">
        <v>42.360810000000001</v>
      </c>
      <c r="D42" s="507">
        <v>3.9279999999999999</v>
      </c>
      <c r="E42" s="507">
        <v>0</v>
      </c>
      <c r="F42" s="507">
        <v>12.638</v>
      </c>
      <c r="G42" s="507">
        <v>27.408000000000001</v>
      </c>
      <c r="H42" s="507">
        <v>0</v>
      </c>
      <c r="I42" s="507">
        <v>0</v>
      </c>
      <c r="J42" s="507">
        <v>13.84</v>
      </c>
      <c r="K42" s="507">
        <v>25.970030000000001</v>
      </c>
      <c r="L42" s="507">
        <v>10.987030000000001</v>
      </c>
      <c r="M42" s="507">
        <v>39.726649999999999</v>
      </c>
      <c r="N42" s="507">
        <v>7.1</v>
      </c>
      <c r="O42" s="507">
        <v>14.72</v>
      </c>
      <c r="P42" s="507">
        <v>1.6259999999999999</v>
      </c>
      <c r="Q42" s="507">
        <v>0</v>
      </c>
      <c r="R42" s="507">
        <v>84.0291</v>
      </c>
      <c r="S42" s="507">
        <v>0</v>
      </c>
      <c r="T42" s="507">
        <v>8.8883600000000005</v>
      </c>
      <c r="U42" s="507">
        <v>14.88646</v>
      </c>
      <c r="V42" s="507">
        <v>13.093159999999999</v>
      </c>
      <c r="W42" s="507">
        <v>15.61</v>
      </c>
      <c r="X42" s="507">
        <v>2.5270000000000001</v>
      </c>
      <c r="Y42" s="507">
        <v>1.8939999999999999</v>
      </c>
      <c r="Z42" s="507">
        <v>38.790590000000002</v>
      </c>
      <c r="AA42" s="507">
        <v>3.8464</v>
      </c>
      <c r="AB42" s="507">
        <v>6.6607099999999999</v>
      </c>
      <c r="AC42" s="507">
        <v>0</v>
      </c>
      <c r="AD42" s="507">
        <v>45.025260000000003</v>
      </c>
      <c r="AE42" s="507">
        <v>0</v>
      </c>
      <c r="AF42" s="507">
        <v>92.326430000000002</v>
      </c>
      <c r="AG42" s="507">
        <v>10.220000000000001</v>
      </c>
      <c r="AH42" s="507">
        <v>151.4</v>
      </c>
      <c r="AI42" s="507">
        <v>9.8636099999999995</v>
      </c>
      <c r="AJ42" s="507">
        <v>8.32</v>
      </c>
      <c r="AK42" s="507">
        <v>14.76464</v>
      </c>
      <c r="AL42" s="507">
        <v>49.778790000000001</v>
      </c>
      <c r="AM42" s="507">
        <v>3.05</v>
      </c>
      <c r="AN42" s="507">
        <v>187.06377000000001</v>
      </c>
      <c r="AO42" s="507">
        <v>34.638890000000004</v>
      </c>
      <c r="AP42" s="507">
        <v>12.488960000000001</v>
      </c>
      <c r="AQ42" s="507">
        <v>5.2715100000000001</v>
      </c>
      <c r="AR42" s="507">
        <v>4.6450899999999997</v>
      </c>
      <c r="AS42" s="507">
        <v>0</v>
      </c>
      <c r="AT42" s="507">
        <v>20.751449999999998</v>
      </c>
      <c r="AU42" s="507">
        <v>0</v>
      </c>
      <c r="AV42" s="507">
        <v>20.059999999999999</v>
      </c>
      <c r="AW42" s="507">
        <v>20.6</v>
      </c>
      <c r="AX42" s="507">
        <v>0</v>
      </c>
      <c r="AY42" s="507">
        <v>5.1962799999999998</v>
      </c>
      <c r="AZ42" s="507">
        <v>8.8049999999999997</v>
      </c>
      <c r="BA42" s="507">
        <v>25.67</v>
      </c>
      <c r="BB42" s="507">
        <v>52.14</v>
      </c>
      <c r="BC42" s="507">
        <v>45.025260000000003</v>
      </c>
      <c r="BD42" s="507">
        <v>137.13064</v>
      </c>
      <c r="BE42" s="507">
        <v>3.7919</v>
      </c>
      <c r="BF42" s="507">
        <v>116.35955</v>
      </c>
      <c r="BG42" s="507">
        <v>86.520420000000001</v>
      </c>
      <c r="BH42" s="507">
        <v>22.59967</v>
      </c>
      <c r="BI42" s="507">
        <v>28.274329999999999</v>
      </c>
      <c r="BJ42" s="507">
        <v>0.63</v>
      </c>
      <c r="BK42" s="507">
        <v>9.2799999999999994</v>
      </c>
      <c r="BL42" s="507">
        <v>6.95</v>
      </c>
      <c r="BM42" s="507">
        <v>25.411650000000002</v>
      </c>
      <c r="BN42" s="507">
        <v>129.73627999999999</v>
      </c>
      <c r="BO42" s="507">
        <v>239.76434</v>
      </c>
      <c r="BP42" s="507">
        <v>140.35828000000001</v>
      </c>
      <c r="BQ42" s="507">
        <v>29.50714</v>
      </c>
      <c r="BR42" s="507">
        <v>0</v>
      </c>
      <c r="BS42" s="507">
        <v>257.45999999999998</v>
      </c>
      <c r="BT42" s="507">
        <v>36.94858</v>
      </c>
      <c r="BU42" s="504"/>
      <c r="BV42" s="504"/>
      <c r="BW42" s="504"/>
      <c r="BX42" s="504"/>
      <c r="BY42" s="504"/>
      <c r="BZ42" s="504"/>
      <c r="CA42" s="504"/>
      <c r="CB42" s="504"/>
      <c r="CC42" s="504"/>
      <c r="CD42" s="504"/>
      <c r="CE42" s="504"/>
      <c r="CF42" s="504"/>
      <c r="CG42" s="504"/>
      <c r="CH42" s="504"/>
      <c r="CI42" s="504"/>
      <c r="CJ42" s="504"/>
      <c r="CK42" s="504"/>
      <c r="CL42" s="504"/>
      <c r="CM42" s="504"/>
      <c r="CN42" s="504"/>
      <c r="CO42" s="504"/>
      <c r="CP42" s="504"/>
      <c r="CQ42" s="504"/>
      <c r="CR42" s="504"/>
      <c r="CS42" s="504"/>
      <c r="CT42" s="504"/>
      <c r="CU42" s="504"/>
      <c r="CV42" s="504"/>
      <c r="CW42" s="504"/>
      <c r="CX42" s="504"/>
    </row>
    <row r="43" spans="1:102" s="25" customFormat="1" ht="15.75" x14ac:dyDescent="0.25">
      <c r="A43" s="3"/>
      <c r="B43" s="505">
        <v>0.47916666666666669</v>
      </c>
      <c r="C43" s="506">
        <v>47.310209999999998</v>
      </c>
      <c r="D43" s="507">
        <v>3.9860000000000002</v>
      </c>
      <c r="E43" s="507">
        <v>0</v>
      </c>
      <c r="F43" s="507">
        <v>13.18</v>
      </c>
      <c r="G43" s="507">
        <v>26.861999999999998</v>
      </c>
      <c r="H43" s="507">
        <v>0</v>
      </c>
      <c r="I43" s="507">
        <v>0</v>
      </c>
      <c r="J43" s="507">
        <v>13.78</v>
      </c>
      <c r="K43" s="507">
        <v>25.05274</v>
      </c>
      <c r="L43" s="507">
        <v>12.83001</v>
      </c>
      <c r="M43" s="507">
        <v>14.74333</v>
      </c>
      <c r="N43" s="507">
        <v>7.1</v>
      </c>
      <c r="O43" s="507">
        <v>14.67</v>
      </c>
      <c r="P43" s="507">
        <v>1.6579999999999999</v>
      </c>
      <c r="Q43" s="507">
        <v>0</v>
      </c>
      <c r="R43" s="507">
        <v>136.41077999999999</v>
      </c>
      <c r="S43" s="507">
        <v>0</v>
      </c>
      <c r="T43" s="507">
        <v>8.72607</v>
      </c>
      <c r="U43" s="507">
        <v>14.869669999999999</v>
      </c>
      <c r="V43" s="507">
        <v>15.34277</v>
      </c>
      <c r="W43" s="507">
        <v>16.11</v>
      </c>
      <c r="X43" s="507">
        <v>2.5219999999999998</v>
      </c>
      <c r="Y43" s="507">
        <v>2.0009999999999999</v>
      </c>
      <c r="Z43" s="507">
        <v>33.547690000000003</v>
      </c>
      <c r="AA43" s="507">
        <v>3.7233499999999999</v>
      </c>
      <c r="AB43" s="507">
        <v>6.6649399999999996</v>
      </c>
      <c r="AC43" s="507">
        <v>0</v>
      </c>
      <c r="AD43" s="507">
        <v>46.528359999999999</v>
      </c>
      <c r="AE43" s="507">
        <v>0</v>
      </c>
      <c r="AF43" s="507">
        <v>93.343860000000006</v>
      </c>
      <c r="AG43" s="507">
        <v>10.86</v>
      </c>
      <c r="AH43" s="507">
        <v>150.4</v>
      </c>
      <c r="AI43" s="507">
        <v>9.8664900000000006</v>
      </c>
      <c r="AJ43" s="507">
        <v>8.7899999999999991</v>
      </c>
      <c r="AK43" s="507">
        <v>14.45121</v>
      </c>
      <c r="AL43" s="507">
        <v>48.380090000000003</v>
      </c>
      <c r="AM43" s="507">
        <v>3</v>
      </c>
      <c r="AN43" s="507">
        <v>187.24547999999999</v>
      </c>
      <c r="AO43" s="507">
        <v>34.780009999999997</v>
      </c>
      <c r="AP43" s="507">
        <v>13.130190000000001</v>
      </c>
      <c r="AQ43" s="507">
        <v>7.2793799999999997</v>
      </c>
      <c r="AR43" s="507">
        <v>4.6619400000000004</v>
      </c>
      <c r="AS43" s="507">
        <v>0</v>
      </c>
      <c r="AT43" s="507">
        <v>20.717199999999998</v>
      </c>
      <c r="AU43" s="507">
        <v>0</v>
      </c>
      <c r="AV43" s="507">
        <v>19.869</v>
      </c>
      <c r="AW43" s="507">
        <v>20.6</v>
      </c>
      <c r="AX43" s="507">
        <v>0</v>
      </c>
      <c r="AY43" s="507">
        <v>5.1257900000000003</v>
      </c>
      <c r="AZ43" s="507">
        <v>8.8770000000000007</v>
      </c>
      <c r="BA43" s="507">
        <v>25.305</v>
      </c>
      <c r="BB43" s="507">
        <v>52.46</v>
      </c>
      <c r="BC43" s="507">
        <v>46.528359999999999</v>
      </c>
      <c r="BD43" s="507">
        <v>135.05856</v>
      </c>
      <c r="BE43" s="507">
        <v>3.7839399999999999</v>
      </c>
      <c r="BF43" s="507">
        <v>117.07176</v>
      </c>
      <c r="BG43" s="507">
        <v>85.545969999999997</v>
      </c>
      <c r="BH43" s="507">
        <v>22.601590000000002</v>
      </c>
      <c r="BI43" s="507">
        <v>28.03171</v>
      </c>
      <c r="BJ43" s="507">
        <v>0.67</v>
      </c>
      <c r="BK43" s="507">
        <v>9.3699999999999992</v>
      </c>
      <c r="BL43" s="507">
        <v>7.08</v>
      </c>
      <c r="BM43" s="507">
        <v>25.44473</v>
      </c>
      <c r="BN43" s="507">
        <v>127.65243</v>
      </c>
      <c r="BO43" s="507">
        <v>266.81148000000002</v>
      </c>
      <c r="BP43" s="507">
        <v>153.58256</v>
      </c>
      <c r="BQ43" s="507">
        <v>29.243359999999999</v>
      </c>
      <c r="BR43" s="507">
        <v>0</v>
      </c>
      <c r="BS43" s="507">
        <v>259.95</v>
      </c>
      <c r="BT43" s="507">
        <v>36.464280000000002</v>
      </c>
      <c r="BU43" s="504"/>
      <c r="BV43" s="504"/>
      <c r="BW43" s="504"/>
      <c r="BX43" s="504"/>
      <c r="BY43" s="504"/>
      <c r="BZ43" s="504"/>
      <c r="CA43" s="504"/>
      <c r="CB43" s="504"/>
      <c r="CC43" s="504"/>
      <c r="CD43" s="504"/>
      <c r="CE43" s="504"/>
      <c r="CF43" s="504"/>
      <c r="CG43" s="504"/>
      <c r="CH43" s="504"/>
      <c r="CI43" s="504"/>
      <c r="CJ43" s="504"/>
      <c r="CK43" s="504"/>
      <c r="CL43" s="504"/>
      <c r="CM43" s="504"/>
      <c r="CN43" s="504"/>
      <c r="CO43" s="504"/>
      <c r="CP43" s="504"/>
      <c r="CQ43" s="504"/>
      <c r="CR43" s="504"/>
      <c r="CS43" s="504"/>
      <c r="CT43" s="504"/>
      <c r="CU43" s="504"/>
      <c r="CV43" s="504"/>
      <c r="CW43" s="504"/>
      <c r="CX43" s="504"/>
    </row>
    <row r="44" spans="1:102" s="25" customFormat="1" ht="15.75" x14ac:dyDescent="0.25">
      <c r="A44" s="3"/>
      <c r="B44" s="505">
        <v>0.5</v>
      </c>
      <c r="C44" s="506">
        <v>47.285150000000002</v>
      </c>
      <c r="D44" s="507">
        <v>3.8919999999999999</v>
      </c>
      <c r="E44" s="507">
        <v>0</v>
      </c>
      <c r="F44" s="507">
        <v>12.122</v>
      </c>
      <c r="G44" s="507">
        <v>26.143999999999998</v>
      </c>
      <c r="H44" s="507">
        <v>0</v>
      </c>
      <c r="I44" s="507">
        <v>0</v>
      </c>
      <c r="J44" s="507">
        <v>13.21</v>
      </c>
      <c r="K44" s="507">
        <v>25.361999999999998</v>
      </c>
      <c r="L44" s="507">
        <v>13.136430000000001</v>
      </c>
      <c r="M44" s="507">
        <v>18.793099999999999</v>
      </c>
      <c r="N44" s="507">
        <v>4.9000000000000004</v>
      </c>
      <c r="O44" s="507">
        <v>14.67</v>
      </c>
      <c r="P44" s="507">
        <v>1.93</v>
      </c>
      <c r="Q44" s="507">
        <v>0</v>
      </c>
      <c r="R44" s="507">
        <v>117.24947</v>
      </c>
      <c r="S44" s="507">
        <v>0</v>
      </c>
      <c r="T44" s="507">
        <v>8.5988900000000008</v>
      </c>
      <c r="U44" s="507">
        <v>14.78168</v>
      </c>
      <c r="V44" s="507">
        <v>15.30724</v>
      </c>
      <c r="W44" s="507">
        <v>16.149999999999999</v>
      </c>
      <c r="X44" s="507">
        <v>2.504</v>
      </c>
      <c r="Y44" s="507">
        <v>1.9790000000000001</v>
      </c>
      <c r="Z44" s="507">
        <v>32.739660000000001</v>
      </c>
      <c r="AA44" s="507">
        <v>3.8228599999999999</v>
      </c>
      <c r="AB44" s="507">
        <v>6.84598</v>
      </c>
      <c r="AC44" s="507">
        <v>0</v>
      </c>
      <c r="AD44" s="507">
        <v>47.723120000000002</v>
      </c>
      <c r="AE44" s="507">
        <v>0</v>
      </c>
      <c r="AF44" s="507">
        <v>93.237520000000004</v>
      </c>
      <c r="AG44" s="507">
        <v>10.039999999999999</v>
      </c>
      <c r="AH44" s="507">
        <v>149.69999999999999</v>
      </c>
      <c r="AI44" s="507">
        <v>10.11009</v>
      </c>
      <c r="AJ44" s="507">
        <v>8.6</v>
      </c>
      <c r="AK44" s="507">
        <v>14.820510000000001</v>
      </c>
      <c r="AL44" s="507">
        <v>48.736800000000002</v>
      </c>
      <c r="AM44" s="507">
        <v>3.05</v>
      </c>
      <c r="AN44" s="507">
        <v>186.97452000000001</v>
      </c>
      <c r="AO44" s="507">
        <v>34.998719999999999</v>
      </c>
      <c r="AP44" s="507">
        <v>12.81644</v>
      </c>
      <c r="AQ44" s="507">
        <v>8.4911700000000003</v>
      </c>
      <c r="AR44" s="507">
        <v>4.32524</v>
      </c>
      <c r="AS44" s="507">
        <v>0</v>
      </c>
      <c r="AT44" s="507">
        <v>20.61168</v>
      </c>
      <c r="AU44" s="507">
        <v>0</v>
      </c>
      <c r="AV44" s="507">
        <v>19.91</v>
      </c>
      <c r="AW44" s="507">
        <v>20.6</v>
      </c>
      <c r="AX44" s="507">
        <v>0</v>
      </c>
      <c r="AY44" s="507">
        <v>5.2615100000000004</v>
      </c>
      <c r="AZ44" s="507">
        <v>8.7409999999999997</v>
      </c>
      <c r="BA44" s="507">
        <v>25.315999999999999</v>
      </c>
      <c r="BB44" s="507">
        <v>52.64</v>
      </c>
      <c r="BC44" s="507">
        <v>47.723120000000002</v>
      </c>
      <c r="BD44" s="507">
        <v>133.32178999999999</v>
      </c>
      <c r="BE44" s="507">
        <v>3.8548300000000002</v>
      </c>
      <c r="BF44" s="507">
        <v>117.24866</v>
      </c>
      <c r="BG44" s="507">
        <v>85.397130000000004</v>
      </c>
      <c r="BH44" s="507">
        <v>22.6312</v>
      </c>
      <c r="BI44" s="507">
        <v>28.148800000000001</v>
      </c>
      <c r="BJ44" s="507">
        <v>0.73</v>
      </c>
      <c r="BK44" s="507">
        <v>9.25</v>
      </c>
      <c r="BL44" s="507">
        <v>6.85</v>
      </c>
      <c r="BM44" s="507">
        <v>25.528410000000001</v>
      </c>
      <c r="BN44" s="507">
        <v>107.96589</v>
      </c>
      <c r="BO44" s="507">
        <v>264.25188000000003</v>
      </c>
      <c r="BP44" s="507">
        <v>139.28310999999999</v>
      </c>
      <c r="BQ44" s="507">
        <v>29.194299999999998</v>
      </c>
      <c r="BR44" s="507">
        <v>0</v>
      </c>
      <c r="BS44" s="507">
        <v>266.83</v>
      </c>
      <c r="BT44" s="507">
        <v>35.640880000000003</v>
      </c>
      <c r="BU44" s="504"/>
      <c r="BV44" s="504"/>
      <c r="BW44" s="504"/>
      <c r="BX44" s="504"/>
      <c r="BY44" s="504"/>
      <c r="BZ44" s="504"/>
      <c r="CA44" s="504"/>
      <c r="CB44" s="504"/>
      <c r="CC44" s="504"/>
      <c r="CD44" s="504"/>
      <c r="CE44" s="504"/>
      <c r="CF44" s="504"/>
      <c r="CG44" s="504"/>
      <c r="CH44" s="504"/>
      <c r="CI44" s="504"/>
      <c r="CJ44" s="504"/>
      <c r="CK44" s="504"/>
      <c r="CL44" s="504"/>
      <c r="CM44" s="504"/>
      <c r="CN44" s="504"/>
      <c r="CO44" s="504"/>
      <c r="CP44" s="504"/>
      <c r="CQ44" s="504"/>
      <c r="CR44" s="504"/>
      <c r="CS44" s="504"/>
      <c r="CT44" s="504"/>
      <c r="CU44" s="504"/>
      <c r="CV44" s="504"/>
      <c r="CW44" s="504"/>
      <c r="CX44" s="504"/>
    </row>
    <row r="45" spans="1:102" s="25" customFormat="1" ht="15.75" x14ac:dyDescent="0.25">
      <c r="A45" s="3"/>
      <c r="B45" s="505">
        <v>0.52083333333333337</v>
      </c>
      <c r="C45" s="506">
        <v>47.008310000000002</v>
      </c>
      <c r="D45" s="507">
        <v>3.8639999999999999</v>
      </c>
      <c r="E45" s="507">
        <v>0</v>
      </c>
      <c r="F45" s="507">
        <v>11.757</v>
      </c>
      <c r="G45" s="507">
        <v>26.31</v>
      </c>
      <c r="H45" s="507">
        <v>0</v>
      </c>
      <c r="I45" s="507">
        <v>0</v>
      </c>
      <c r="J45" s="507">
        <v>12.89</v>
      </c>
      <c r="K45" s="507">
        <v>25.310079999999999</v>
      </c>
      <c r="L45" s="507">
        <v>13.516679999999999</v>
      </c>
      <c r="M45" s="507">
        <v>33.903619999999997</v>
      </c>
      <c r="N45" s="507">
        <v>5.4</v>
      </c>
      <c r="O45" s="507">
        <v>14.5</v>
      </c>
      <c r="P45" s="507">
        <v>2.1949999999999998</v>
      </c>
      <c r="Q45" s="507">
        <v>0</v>
      </c>
      <c r="R45" s="507">
        <v>78.675169999999994</v>
      </c>
      <c r="S45" s="507">
        <v>0</v>
      </c>
      <c r="T45" s="507">
        <v>8.9822199999999999</v>
      </c>
      <c r="U45" s="507">
        <v>14.403169999999999</v>
      </c>
      <c r="V45" s="507">
        <v>14.225440000000001</v>
      </c>
      <c r="W45" s="507">
        <v>16.25</v>
      </c>
      <c r="X45" s="507">
        <v>2.4500000000000002</v>
      </c>
      <c r="Y45" s="507">
        <v>2.0059999999999998</v>
      </c>
      <c r="Z45" s="507">
        <v>34.194719999999997</v>
      </c>
      <c r="AA45" s="507">
        <v>3.8754599999999999</v>
      </c>
      <c r="AB45" s="507">
        <v>7.1406900000000002</v>
      </c>
      <c r="AC45" s="507">
        <v>0</v>
      </c>
      <c r="AD45" s="507">
        <v>43.94435</v>
      </c>
      <c r="AE45" s="507">
        <v>0</v>
      </c>
      <c r="AF45" s="507">
        <v>92.4756</v>
      </c>
      <c r="AG45" s="507">
        <v>10.53</v>
      </c>
      <c r="AH45" s="507">
        <v>150.19999999999999</v>
      </c>
      <c r="AI45" s="507">
        <v>10.19126</v>
      </c>
      <c r="AJ45" s="507">
        <v>9.9</v>
      </c>
      <c r="AK45" s="507">
        <v>14.663</v>
      </c>
      <c r="AL45" s="507">
        <v>48.559170000000002</v>
      </c>
      <c r="AM45" s="507">
        <v>3.08</v>
      </c>
      <c r="AN45" s="507">
        <v>186.91507999999999</v>
      </c>
      <c r="AO45" s="507">
        <v>34.364719999999998</v>
      </c>
      <c r="AP45" s="507">
        <v>14.289820000000001</v>
      </c>
      <c r="AQ45" s="507">
        <v>10.168519999999999</v>
      </c>
      <c r="AR45" s="507">
        <v>4.3242200000000004</v>
      </c>
      <c r="AS45" s="507">
        <v>0</v>
      </c>
      <c r="AT45" s="507">
        <v>20.562449999999998</v>
      </c>
      <c r="AU45" s="507">
        <v>0</v>
      </c>
      <c r="AV45" s="507">
        <v>19.835000000000001</v>
      </c>
      <c r="AW45" s="507">
        <v>20.6</v>
      </c>
      <c r="AX45" s="507">
        <v>0</v>
      </c>
      <c r="AY45" s="507">
        <v>5.2450099999999997</v>
      </c>
      <c r="AZ45" s="507">
        <v>8.7050000000000001</v>
      </c>
      <c r="BA45" s="507">
        <v>24.945</v>
      </c>
      <c r="BB45" s="507">
        <v>51.83</v>
      </c>
      <c r="BC45" s="507">
        <v>43.94435</v>
      </c>
      <c r="BD45" s="507">
        <v>134.47993</v>
      </c>
      <c r="BE45" s="507">
        <v>3.7070500000000002</v>
      </c>
      <c r="BF45" s="507">
        <v>116.13928</v>
      </c>
      <c r="BG45" s="507">
        <v>85.393860000000004</v>
      </c>
      <c r="BH45" s="507">
        <v>22.609279999999998</v>
      </c>
      <c r="BI45" s="507">
        <v>27.282889999999998</v>
      </c>
      <c r="BJ45" s="507">
        <v>0.74</v>
      </c>
      <c r="BK45" s="507">
        <v>9.1300000000000008</v>
      </c>
      <c r="BL45" s="507">
        <v>6.72</v>
      </c>
      <c r="BM45" s="507">
        <v>25.558769999999999</v>
      </c>
      <c r="BN45" s="507">
        <v>106.38070999999999</v>
      </c>
      <c r="BO45" s="507">
        <v>236.92385999999999</v>
      </c>
      <c r="BP45" s="507">
        <v>137.93472</v>
      </c>
      <c r="BQ45" s="507">
        <v>28.450890000000001</v>
      </c>
      <c r="BR45" s="507">
        <v>0</v>
      </c>
      <c r="BS45" s="507">
        <v>268.85000000000002</v>
      </c>
      <c r="BT45" s="507">
        <v>34.014960000000002</v>
      </c>
      <c r="BU45" s="504"/>
      <c r="BV45" s="504"/>
      <c r="BW45" s="504"/>
      <c r="BX45" s="504"/>
      <c r="BY45" s="504"/>
      <c r="BZ45" s="504"/>
      <c r="CA45" s="504"/>
      <c r="CB45" s="504"/>
      <c r="CC45" s="504"/>
      <c r="CD45" s="504"/>
      <c r="CE45" s="504"/>
      <c r="CF45" s="504"/>
      <c r="CG45" s="504"/>
      <c r="CH45" s="504"/>
      <c r="CI45" s="504"/>
      <c r="CJ45" s="504"/>
      <c r="CK45" s="504"/>
      <c r="CL45" s="504"/>
      <c r="CM45" s="504"/>
      <c r="CN45" s="504"/>
      <c r="CO45" s="504"/>
      <c r="CP45" s="504"/>
      <c r="CQ45" s="504"/>
      <c r="CR45" s="504"/>
      <c r="CS45" s="504"/>
      <c r="CT45" s="504"/>
      <c r="CU45" s="504"/>
      <c r="CV45" s="504"/>
      <c r="CW45" s="504"/>
      <c r="CX45" s="504"/>
    </row>
    <row r="46" spans="1:102" s="25" customFormat="1" ht="15.75" x14ac:dyDescent="0.25">
      <c r="A46" s="3"/>
      <c r="B46" s="505">
        <v>0.54166666666666663</v>
      </c>
      <c r="C46" s="506">
        <v>46.716410000000003</v>
      </c>
      <c r="D46" s="507">
        <v>3.9369999999999998</v>
      </c>
      <c r="E46" s="507">
        <v>0</v>
      </c>
      <c r="F46" s="507">
        <v>11.811999999999999</v>
      </c>
      <c r="G46" s="507">
        <v>25.466000000000001</v>
      </c>
      <c r="H46" s="507">
        <v>0</v>
      </c>
      <c r="I46" s="507">
        <v>0</v>
      </c>
      <c r="J46" s="507">
        <v>10.85</v>
      </c>
      <c r="K46" s="507">
        <v>24.903379999999999</v>
      </c>
      <c r="L46" s="507">
        <v>13.72697</v>
      </c>
      <c r="M46" s="507">
        <v>34.394480000000001</v>
      </c>
      <c r="N46" s="507">
        <v>5.0999999999999996</v>
      </c>
      <c r="O46" s="507">
        <v>14.55</v>
      </c>
      <c r="P46" s="507">
        <v>2.3029999999999999</v>
      </c>
      <c r="Q46" s="507">
        <v>0</v>
      </c>
      <c r="R46" s="507">
        <v>140.59302</v>
      </c>
      <c r="S46" s="507">
        <v>0</v>
      </c>
      <c r="T46" s="507">
        <v>8.8723500000000008</v>
      </c>
      <c r="U46" s="507">
        <v>14.445180000000001</v>
      </c>
      <c r="V46" s="507">
        <v>13.922230000000001</v>
      </c>
      <c r="W46" s="507">
        <v>16.36</v>
      </c>
      <c r="X46" s="507">
        <v>2.5630000000000002</v>
      </c>
      <c r="Y46" s="507">
        <v>2.2290000000000001</v>
      </c>
      <c r="Z46" s="507">
        <v>36.857869999999998</v>
      </c>
      <c r="AA46" s="507">
        <v>3.7603200000000001</v>
      </c>
      <c r="AB46" s="507">
        <v>7.3542899999999998</v>
      </c>
      <c r="AC46" s="507">
        <v>0</v>
      </c>
      <c r="AD46" s="507">
        <v>42.612940000000002</v>
      </c>
      <c r="AE46" s="507">
        <v>0</v>
      </c>
      <c r="AF46" s="507">
        <v>107.13151999999999</v>
      </c>
      <c r="AG46" s="507">
        <v>10</v>
      </c>
      <c r="AH46" s="507">
        <v>152.1</v>
      </c>
      <c r="AI46" s="507">
        <v>10.190250000000001</v>
      </c>
      <c r="AJ46" s="507">
        <v>9.9499999999999993</v>
      </c>
      <c r="AK46" s="507">
        <v>13.846909999999999</v>
      </c>
      <c r="AL46" s="507">
        <v>48.518349999999998</v>
      </c>
      <c r="AM46" s="507">
        <v>3.09</v>
      </c>
      <c r="AN46" s="507">
        <v>184.17156</v>
      </c>
      <c r="AO46" s="507">
        <v>34.324280000000002</v>
      </c>
      <c r="AP46" s="507">
        <v>14.55096</v>
      </c>
      <c r="AQ46" s="507">
        <v>9.6116499999999991</v>
      </c>
      <c r="AR46" s="507">
        <v>4.3301600000000002</v>
      </c>
      <c r="AS46" s="507">
        <v>0</v>
      </c>
      <c r="AT46" s="507">
        <v>20.354869999999998</v>
      </c>
      <c r="AU46" s="507">
        <v>0</v>
      </c>
      <c r="AV46" s="507">
        <v>19.811</v>
      </c>
      <c r="AW46" s="507">
        <v>20.6</v>
      </c>
      <c r="AX46" s="507">
        <v>0</v>
      </c>
      <c r="AY46" s="507">
        <v>5.3841599999999996</v>
      </c>
      <c r="AZ46" s="507">
        <v>8.7040000000000006</v>
      </c>
      <c r="BA46" s="507">
        <v>24.794</v>
      </c>
      <c r="BB46" s="507">
        <v>51.74</v>
      </c>
      <c r="BC46" s="507">
        <v>42.612940000000002</v>
      </c>
      <c r="BD46" s="507">
        <v>131.85243</v>
      </c>
      <c r="BE46" s="507">
        <v>3.6008200000000001</v>
      </c>
      <c r="BF46" s="507">
        <v>115.80826</v>
      </c>
      <c r="BG46" s="507">
        <v>86.226519999999994</v>
      </c>
      <c r="BH46" s="507">
        <v>22.643380000000001</v>
      </c>
      <c r="BI46" s="507">
        <v>23.609629999999999</v>
      </c>
      <c r="BJ46" s="507">
        <v>0.71</v>
      </c>
      <c r="BK46" s="507">
        <v>8.81</v>
      </c>
      <c r="BL46" s="507">
        <v>7.01</v>
      </c>
      <c r="BM46" s="507">
        <v>25.66789</v>
      </c>
      <c r="BN46" s="507">
        <v>101.79037</v>
      </c>
      <c r="BO46" s="507">
        <v>262.35691000000003</v>
      </c>
      <c r="BP46" s="507">
        <v>147.50157999999999</v>
      </c>
      <c r="BQ46" s="507">
        <v>27.656459999999999</v>
      </c>
      <c r="BR46" s="507">
        <v>0</v>
      </c>
      <c r="BS46" s="507">
        <v>264.05</v>
      </c>
      <c r="BT46" s="507">
        <v>31.60285</v>
      </c>
      <c r="BU46" s="504"/>
      <c r="BV46" s="504"/>
      <c r="BW46" s="504"/>
      <c r="BX46" s="504"/>
      <c r="BY46" s="504"/>
      <c r="BZ46" s="504"/>
      <c r="CA46" s="504"/>
      <c r="CB46" s="504"/>
      <c r="CC46" s="504"/>
      <c r="CD46" s="504"/>
      <c r="CE46" s="504"/>
      <c r="CF46" s="504"/>
      <c r="CG46" s="504"/>
      <c r="CH46" s="504"/>
      <c r="CI46" s="504"/>
      <c r="CJ46" s="504"/>
      <c r="CK46" s="504"/>
      <c r="CL46" s="504"/>
      <c r="CM46" s="504"/>
      <c r="CN46" s="504"/>
      <c r="CO46" s="504"/>
      <c r="CP46" s="504"/>
      <c r="CQ46" s="504"/>
      <c r="CR46" s="504"/>
      <c r="CS46" s="504"/>
      <c r="CT46" s="504"/>
      <c r="CU46" s="504"/>
      <c r="CV46" s="504"/>
      <c r="CW46" s="504"/>
      <c r="CX46" s="504"/>
    </row>
    <row r="47" spans="1:102" s="25" customFormat="1" ht="15.75" x14ac:dyDescent="0.25">
      <c r="A47" s="3"/>
      <c r="B47" s="505">
        <v>0.5625</v>
      </c>
      <c r="C47" s="506">
        <v>46.407429999999998</v>
      </c>
      <c r="D47" s="507">
        <v>3.9630000000000001</v>
      </c>
      <c r="E47" s="507">
        <v>0</v>
      </c>
      <c r="F47" s="507">
        <v>12.903</v>
      </c>
      <c r="G47" s="507">
        <v>26.116</v>
      </c>
      <c r="H47" s="507">
        <v>0</v>
      </c>
      <c r="I47" s="507">
        <v>0</v>
      </c>
      <c r="J47" s="507">
        <v>11.13</v>
      </c>
      <c r="K47" s="507">
        <v>25.142219999999998</v>
      </c>
      <c r="L47" s="507">
        <v>13.378970000000001</v>
      </c>
      <c r="M47" s="507">
        <v>44.508299999999998</v>
      </c>
      <c r="N47" s="507">
        <v>5.3</v>
      </c>
      <c r="O47" s="507">
        <v>14.61</v>
      </c>
      <c r="P47" s="507">
        <v>2.1909999999999998</v>
      </c>
      <c r="Q47" s="507">
        <v>0</v>
      </c>
      <c r="R47" s="507">
        <v>116.02867000000001</v>
      </c>
      <c r="S47" s="507">
        <v>0</v>
      </c>
      <c r="T47" s="507">
        <v>8.8881999999999994</v>
      </c>
      <c r="U47" s="507">
        <v>15.00464</v>
      </c>
      <c r="V47" s="507">
        <v>14.26032</v>
      </c>
      <c r="W47" s="507">
        <v>16.3</v>
      </c>
      <c r="X47" s="507">
        <v>2.5630000000000002</v>
      </c>
      <c r="Y47" s="507">
        <v>2.2919999999999998</v>
      </c>
      <c r="Z47" s="507">
        <v>36.431640000000002</v>
      </c>
      <c r="AA47" s="507">
        <v>3.9424700000000001</v>
      </c>
      <c r="AB47" s="507">
        <v>7.1916700000000002</v>
      </c>
      <c r="AC47" s="507">
        <v>0</v>
      </c>
      <c r="AD47" s="507">
        <v>42.22654</v>
      </c>
      <c r="AE47" s="507">
        <v>0</v>
      </c>
      <c r="AF47" s="507">
        <v>118.03563</v>
      </c>
      <c r="AG47" s="507">
        <v>10.56</v>
      </c>
      <c r="AH47" s="507">
        <v>153.4</v>
      </c>
      <c r="AI47" s="507">
        <v>10.038589999999999</v>
      </c>
      <c r="AJ47" s="507">
        <v>10.36</v>
      </c>
      <c r="AK47" s="507">
        <v>13.87472</v>
      </c>
      <c r="AL47" s="507">
        <v>49.97448</v>
      </c>
      <c r="AM47" s="507">
        <v>3.11</v>
      </c>
      <c r="AN47" s="507">
        <v>186.83716000000001</v>
      </c>
      <c r="AO47" s="507">
        <v>35.116039999999998</v>
      </c>
      <c r="AP47" s="507">
        <v>13.719239999999999</v>
      </c>
      <c r="AQ47" s="507">
        <v>9.2912700000000008</v>
      </c>
      <c r="AR47" s="507">
        <v>4.3542800000000002</v>
      </c>
      <c r="AS47" s="507">
        <v>0</v>
      </c>
      <c r="AT47" s="507">
        <v>19.40944</v>
      </c>
      <c r="AU47" s="507">
        <v>0</v>
      </c>
      <c r="AV47" s="507">
        <v>19.834</v>
      </c>
      <c r="AW47" s="507">
        <v>20.6</v>
      </c>
      <c r="AX47" s="507">
        <v>0</v>
      </c>
      <c r="AY47" s="507">
        <v>5.3988300000000002</v>
      </c>
      <c r="AZ47" s="507">
        <v>8.9090000000000007</v>
      </c>
      <c r="BA47" s="507">
        <v>24.952000000000002</v>
      </c>
      <c r="BB47" s="507">
        <v>47.63</v>
      </c>
      <c r="BC47" s="507">
        <v>42.22654</v>
      </c>
      <c r="BD47" s="507">
        <v>134.49854999999999</v>
      </c>
      <c r="BE47" s="507">
        <v>3.7202700000000002</v>
      </c>
      <c r="BF47" s="507">
        <v>116.9684</v>
      </c>
      <c r="BG47" s="507">
        <v>87.125069999999994</v>
      </c>
      <c r="BH47" s="507">
        <v>22.656549999999999</v>
      </c>
      <c r="BI47" s="507">
        <v>24.901959999999999</v>
      </c>
      <c r="BJ47" s="507">
        <v>0.69</v>
      </c>
      <c r="BK47" s="507">
        <v>8.99</v>
      </c>
      <c r="BL47" s="507">
        <v>7.31</v>
      </c>
      <c r="BM47" s="507">
        <v>25.68976</v>
      </c>
      <c r="BN47" s="507">
        <v>110.84425</v>
      </c>
      <c r="BO47" s="507">
        <v>276.03098</v>
      </c>
      <c r="BP47" s="507">
        <v>153.95697000000001</v>
      </c>
      <c r="BQ47" s="507">
        <v>27.800039999999999</v>
      </c>
      <c r="BR47" s="507">
        <v>0</v>
      </c>
      <c r="BS47" s="507">
        <v>256.56</v>
      </c>
      <c r="BT47" s="507">
        <v>30.651450000000001</v>
      </c>
      <c r="BU47" s="504"/>
      <c r="BV47" s="504"/>
      <c r="BW47" s="504"/>
      <c r="BX47" s="504"/>
      <c r="BY47" s="504"/>
      <c r="BZ47" s="504"/>
      <c r="CA47" s="504"/>
      <c r="CB47" s="504"/>
      <c r="CC47" s="504"/>
      <c r="CD47" s="504"/>
      <c r="CE47" s="504"/>
      <c r="CF47" s="504"/>
      <c r="CG47" s="504"/>
      <c r="CH47" s="504"/>
      <c r="CI47" s="504"/>
      <c r="CJ47" s="504"/>
      <c r="CK47" s="504"/>
      <c r="CL47" s="504"/>
      <c r="CM47" s="504"/>
      <c r="CN47" s="504"/>
      <c r="CO47" s="504"/>
      <c r="CP47" s="504"/>
      <c r="CQ47" s="504"/>
      <c r="CR47" s="504"/>
      <c r="CS47" s="504"/>
      <c r="CT47" s="504"/>
      <c r="CU47" s="504"/>
      <c r="CV47" s="504"/>
      <c r="CW47" s="504"/>
      <c r="CX47" s="504"/>
    </row>
    <row r="48" spans="1:102" s="25" customFormat="1" ht="15.75" x14ac:dyDescent="0.25">
      <c r="A48" s="3"/>
      <c r="B48" s="505">
        <v>0.58333333333333337</v>
      </c>
      <c r="C48" s="506">
        <v>46.870730000000002</v>
      </c>
      <c r="D48" s="507">
        <v>4.0919999999999996</v>
      </c>
      <c r="E48" s="507">
        <v>0</v>
      </c>
      <c r="F48" s="507">
        <v>13.625999999999999</v>
      </c>
      <c r="G48" s="507">
        <v>27.218</v>
      </c>
      <c r="H48" s="507">
        <v>0</v>
      </c>
      <c r="I48" s="507">
        <v>0</v>
      </c>
      <c r="J48" s="507">
        <v>12.58</v>
      </c>
      <c r="K48" s="507">
        <v>25.687380000000001</v>
      </c>
      <c r="L48" s="507">
        <v>13.39306</v>
      </c>
      <c r="M48" s="507">
        <v>20.555420000000002</v>
      </c>
      <c r="N48" s="507">
        <v>5.4</v>
      </c>
      <c r="O48" s="507">
        <v>14.33</v>
      </c>
      <c r="P48" s="507">
        <v>2.278</v>
      </c>
      <c r="Q48" s="507">
        <v>0</v>
      </c>
      <c r="R48" s="507">
        <v>122.73071</v>
      </c>
      <c r="S48" s="507">
        <v>0</v>
      </c>
      <c r="T48" s="507">
        <v>9.2313600000000005</v>
      </c>
      <c r="U48" s="507">
        <v>14.81418</v>
      </c>
      <c r="V48" s="507">
        <v>13.787929999999999</v>
      </c>
      <c r="W48" s="507">
        <v>16.239999999999998</v>
      </c>
      <c r="X48" s="507">
        <v>2.6059999999999999</v>
      </c>
      <c r="Y48" s="507">
        <v>2.423</v>
      </c>
      <c r="Z48" s="507">
        <v>37.214860000000002</v>
      </c>
      <c r="AA48" s="507">
        <v>3.94414</v>
      </c>
      <c r="AB48" s="507">
        <v>7.0818199999999996</v>
      </c>
      <c r="AC48" s="507">
        <v>0</v>
      </c>
      <c r="AD48" s="507">
        <v>43.37368</v>
      </c>
      <c r="AE48" s="507">
        <v>0</v>
      </c>
      <c r="AF48" s="507">
        <v>123.05316000000001</v>
      </c>
      <c r="AG48" s="507">
        <v>11.44</v>
      </c>
      <c r="AH48" s="507">
        <v>153.19999999999999</v>
      </c>
      <c r="AI48" s="507">
        <v>9.7146100000000004</v>
      </c>
      <c r="AJ48" s="507">
        <v>11.31</v>
      </c>
      <c r="AK48" s="507">
        <v>13.907959999999999</v>
      </c>
      <c r="AL48" s="507">
        <v>49.946240000000003</v>
      </c>
      <c r="AM48" s="507">
        <v>3.07</v>
      </c>
      <c r="AN48" s="507">
        <v>186.93565000000001</v>
      </c>
      <c r="AO48" s="507">
        <v>35.359270000000002</v>
      </c>
      <c r="AP48" s="507">
        <v>13.43033</v>
      </c>
      <c r="AQ48" s="507">
        <v>8.9929900000000007</v>
      </c>
      <c r="AR48" s="507">
        <v>4.3441900000000002</v>
      </c>
      <c r="AS48" s="507">
        <v>0</v>
      </c>
      <c r="AT48" s="507">
        <v>20.58624</v>
      </c>
      <c r="AU48" s="507">
        <v>0</v>
      </c>
      <c r="AV48" s="507">
        <v>19.893999999999998</v>
      </c>
      <c r="AW48" s="507">
        <v>20.6</v>
      </c>
      <c r="AX48" s="507">
        <v>0</v>
      </c>
      <c r="AY48" s="507">
        <v>5.5108300000000003</v>
      </c>
      <c r="AZ48" s="507">
        <v>9.109</v>
      </c>
      <c r="BA48" s="507">
        <v>24.992000000000001</v>
      </c>
      <c r="BB48" s="507">
        <v>45.28</v>
      </c>
      <c r="BC48" s="507">
        <v>43.37368</v>
      </c>
      <c r="BD48" s="507">
        <v>133.23023000000001</v>
      </c>
      <c r="BE48" s="507">
        <v>3.2001499999999998</v>
      </c>
      <c r="BF48" s="507">
        <v>116.43165999999999</v>
      </c>
      <c r="BG48" s="507">
        <v>86.639020000000002</v>
      </c>
      <c r="BH48" s="507">
        <v>22.681989999999999</v>
      </c>
      <c r="BI48" s="507">
        <v>25.012740000000001</v>
      </c>
      <c r="BJ48" s="507">
        <v>0.75</v>
      </c>
      <c r="BK48" s="507">
        <v>9.2200000000000006</v>
      </c>
      <c r="BL48" s="507">
        <v>7.32</v>
      </c>
      <c r="BM48" s="507">
        <v>25.565000000000001</v>
      </c>
      <c r="BN48" s="507">
        <v>111.97929000000001</v>
      </c>
      <c r="BO48" s="507">
        <v>273.50200000000001</v>
      </c>
      <c r="BP48" s="507">
        <v>161.19385</v>
      </c>
      <c r="BQ48" s="507">
        <v>28.430520000000001</v>
      </c>
      <c r="BR48" s="507">
        <v>0</v>
      </c>
      <c r="BS48" s="507">
        <v>270.98</v>
      </c>
      <c r="BT48" s="507">
        <v>30.80423</v>
      </c>
      <c r="BU48" s="504"/>
      <c r="BV48" s="504"/>
      <c r="BW48" s="504"/>
      <c r="BX48" s="504"/>
      <c r="BY48" s="504"/>
      <c r="BZ48" s="504"/>
      <c r="CA48" s="504"/>
      <c r="CB48" s="504"/>
      <c r="CC48" s="504"/>
      <c r="CD48" s="504"/>
      <c r="CE48" s="504"/>
      <c r="CF48" s="504"/>
      <c r="CG48" s="504"/>
      <c r="CH48" s="504"/>
      <c r="CI48" s="504"/>
      <c r="CJ48" s="504"/>
      <c r="CK48" s="504"/>
      <c r="CL48" s="504"/>
      <c r="CM48" s="504"/>
      <c r="CN48" s="504"/>
      <c r="CO48" s="504"/>
      <c r="CP48" s="504"/>
      <c r="CQ48" s="504"/>
      <c r="CR48" s="504"/>
      <c r="CS48" s="504"/>
      <c r="CT48" s="504"/>
      <c r="CU48" s="504"/>
      <c r="CV48" s="504"/>
      <c r="CW48" s="504"/>
      <c r="CX48" s="504"/>
    </row>
    <row r="49" spans="1:102" s="25" customFormat="1" ht="15.75" x14ac:dyDescent="0.25">
      <c r="A49" s="3"/>
      <c r="B49" s="505">
        <v>0.60416666666666663</v>
      </c>
      <c r="C49" s="506">
        <v>46.643500000000003</v>
      </c>
      <c r="D49" s="507">
        <v>4.1980000000000004</v>
      </c>
      <c r="E49" s="507">
        <v>0</v>
      </c>
      <c r="F49" s="507">
        <v>13.797000000000001</v>
      </c>
      <c r="G49" s="507">
        <v>27.821999999999999</v>
      </c>
      <c r="H49" s="507">
        <v>0</v>
      </c>
      <c r="I49" s="507">
        <v>0</v>
      </c>
      <c r="J49" s="507">
        <v>12.97</v>
      </c>
      <c r="K49" s="507">
        <v>26.045660000000002</v>
      </c>
      <c r="L49" s="507">
        <v>14.051959999999999</v>
      </c>
      <c r="M49" s="507">
        <v>36.945889999999999</v>
      </c>
      <c r="N49" s="507">
        <v>6</v>
      </c>
      <c r="O49" s="507">
        <v>14.57</v>
      </c>
      <c r="P49" s="507">
        <v>2.0030000000000001</v>
      </c>
      <c r="Q49" s="507">
        <v>0</v>
      </c>
      <c r="R49" s="507">
        <v>114.43192000000001</v>
      </c>
      <c r="S49" s="507">
        <v>0</v>
      </c>
      <c r="T49" s="507">
        <v>8.7836499999999997</v>
      </c>
      <c r="U49" s="507">
        <v>15.67942</v>
      </c>
      <c r="V49" s="507">
        <v>15.211499999999999</v>
      </c>
      <c r="W49" s="507">
        <v>15.69</v>
      </c>
      <c r="X49" s="507">
        <v>2.5510000000000002</v>
      </c>
      <c r="Y49" s="507">
        <v>2.1869999999999998</v>
      </c>
      <c r="Z49" s="507">
        <v>35.924300000000002</v>
      </c>
      <c r="AA49" s="507">
        <v>3.6962600000000001</v>
      </c>
      <c r="AB49" s="507">
        <v>7.3037400000000003</v>
      </c>
      <c r="AC49" s="507">
        <v>0</v>
      </c>
      <c r="AD49" s="507">
        <v>41.99877</v>
      </c>
      <c r="AE49" s="507">
        <v>0</v>
      </c>
      <c r="AF49" s="507">
        <v>130.65886</v>
      </c>
      <c r="AG49" s="507">
        <v>11.79</v>
      </c>
      <c r="AH49" s="507">
        <v>154.4</v>
      </c>
      <c r="AI49" s="507">
        <v>9.6670599999999993</v>
      </c>
      <c r="AJ49" s="507">
        <v>10.5</v>
      </c>
      <c r="AK49" s="507">
        <v>14.487690000000001</v>
      </c>
      <c r="AL49" s="507">
        <v>49.038269999999997</v>
      </c>
      <c r="AM49" s="507">
        <v>3</v>
      </c>
      <c r="AN49" s="507">
        <v>186.02799999999999</v>
      </c>
      <c r="AO49" s="507">
        <v>36.050040000000003</v>
      </c>
      <c r="AP49" s="507">
        <v>13.80082</v>
      </c>
      <c r="AQ49" s="507">
        <v>9.2427499999999991</v>
      </c>
      <c r="AR49" s="507">
        <v>4.3448200000000003</v>
      </c>
      <c r="AS49" s="507">
        <v>0</v>
      </c>
      <c r="AT49" s="507">
        <v>20.69435</v>
      </c>
      <c r="AU49" s="507">
        <v>0</v>
      </c>
      <c r="AV49" s="507">
        <v>19.913</v>
      </c>
      <c r="AW49" s="507">
        <v>20.6</v>
      </c>
      <c r="AX49" s="507">
        <v>0</v>
      </c>
      <c r="AY49" s="507">
        <v>5.4003300000000003</v>
      </c>
      <c r="AZ49" s="507">
        <v>8.8800000000000008</v>
      </c>
      <c r="BA49" s="507">
        <v>25.062999999999999</v>
      </c>
      <c r="BB49" s="507">
        <v>41.53</v>
      </c>
      <c r="BC49" s="507">
        <v>41.99877</v>
      </c>
      <c r="BD49" s="507">
        <v>133.77090000000001</v>
      </c>
      <c r="BE49" s="507">
        <v>3.8700899999999998</v>
      </c>
      <c r="BF49" s="507">
        <v>117.15673</v>
      </c>
      <c r="BG49" s="507">
        <v>87.768069999999994</v>
      </c>
      <c r="BH49" s="507">
        <v>22.62379</v>
      </c>
      <c r="BI49" s="507">
        <v>26.241630000000001</v>
      </c>
      <c r="BJ49" s="507">
        <v>0.74</v>
      </c>
      <c r="BK49" s="507">
        <v>9.6</v>
      </c>
      <c r="BL49" s="507">
        <v>7.76</v>
      </c>
      <c r="BM49" s="507">
        <v>25.574480000000001</v>
      </c>
      <c r="BN49" s="507">
        <v>106.76372000000001</v>
      </c>
      <c r="BO49" s="507">
        <v>271.90132999999997</v>
      </c>
      <c r="BP49" s="507">
        <v>157.44042999999999</v>
      </c>
      <c r="BQ49" s="507">
        <v>28.675560000000001</v>
      </c>
      <c r="BR49" s="507">
        <v>0</v>
      </c>
      <c r="BS49" s="507">
        <v>261.89</v>
      </c>
      <c r="BT49" s="507">
        <v>30.932829999999999</v>
      </c>
      <c r="BU49" s="504"/>
      <c r="BV49" s="504"/>
      <c r="BW49" s="504"/>
      <c r="BX49" s="504"/>
      <c r="BY49" s="504"/>
      <c r="BZ49" s="504"/>
      <c r="CA49" s="504"/>
      <c r="CB49" s="504"/>
      <c r="CC49" s="504"/>
      <c r="CD49" s="504"/>
      <c r="CE49" s="504"/>
      <c r="CF49" s="504"/>
      <c r="CG49" s="504"/>
      <c r="CH49" s="504"/>
      <c r="CI49" s="504"/>
      <c r="CJ49" s="504"/>
      <c r="CK49" s="504"/>
      <c r="CL49" s="504"/>
      <c r="CM49" s="504"/>
      <c r="CN49" s="504"/>
      <c r="CO49" s="504"/>
      <c r="CP49" s="504"/>
      <c r="CQ49" s="504"/>
      <c r="CR49" s="504"/>
      <c r="CS49" s="504"/>
      <c r="CT49" s="504"/>
      <c r="CU49" s="504"/>
      <c r="CV49" s="504"/>
      <c r="CW49" s="504"/>
      <c r="CX49" s="504"/>
    </row>
    <row r="50" spans="1:102" s="25" customFormat="1" ht="15.75" x14ac:dyDescent="0.25">
      <c r="A50" s="3"/>
      <c r="B50" s="505">
        <v>0.625</v>
      </c>
      <c r="C50" s="506">
        <v>48.06944</v>
      </c>
      <c r="D50" s="507">
        <v>4.1319999999999997</v>
      </c>
      <c r="E50" s="507">
        <v>0</v>
      </c>
      <c r="F50" s="507">
        <v>13.853999999999999</v>
      </c>
      <c r="G50" s="507">
        <v>27.396000000000001</v>
      </c>
      <c r="H50" s="507">
        <v>0</v>
      </c>
      <c r="I50" s="507">
        <v>0</v>
      </c>
      <c r="J50" s="507">
        <v>12.99</v>
      </c>
      <c r="K50" s="507">
        <v>26.271039999999999</v>
      </c>
      <c r="L50" s="507">
        <v>14.551069999999999</v>
      </c>
      <c r="M50" s="507">
        <v>26.653649999999999</v>
      </c>
      <c r="N50" s="507">
        <v>6</v>
      </c>
      <c r="O50" s="507">
        <v>14.64</v>
      </c>
      <c r="P50" s="507">
        <v>2.02</v>
      </c>
      <c r="Q50" s="507">
        <v>0</v>
      </c>
      <c r="R50" s="507">
        <v>76.791839999999993</v>
      </c>
      <c r="S50" s="507">
        <v>0</v>
      </c>
      <c r="T50" s="507">
        <v>8.3881800000000002</v>
      </c>
      <c r="U50" s="507">
        <v>15.633380000000001</v>
      </c>
      <c r="V50" s="507">
        <v>15.25482</v>
      </c>
      <c r="W50" s="507">
        <v>15.43</v>
      </c>
      <c r="X50" s="507">
        <v>2.61</v>
      </c>
      <c r="Y50" s="507">
        <v>1.972</v>
      </c>
      <c r="Z50" s="507">
        <v>33.891590000000001</v>
      </c>
      <c r="AA50" s="507">
        <v>3.69394</v>
      </c>
      <c r="AB50" s="507">
        <v>7.3946800000000001</v>
      </c>
      <c r="AC50" s="507">
        <v>0</v>
      </c>
      <c r="AD50" s="507">
        <v>48.359250000000003</v>
      </c>
      <c r="AE50" s="507">
        <v>0</v>
      </c>
      <c r="AF50" s="507">
        <v>128.72792999999999</v>
      </c>
      <c r="AG50" s="507">
        <v>11.31</v>
      </c>
      <c r="AH50" s="507">
        <v>154.4</v>
      </c>
      <c r="AI50" s="507">
        <v>9.9843899999999994</v>
      </c>
      <c r="AJ50" s="507">
        <v>10.82</v>
      </c>
      <c r="AK50" s="507">
        <v>14.43566</v>
      </c>
      <c r="AL50" s="507">
        <v>49.501339999999999</v>
      </c>
      <c r="AM50" s="507">
        <v>3</v>
      </c>
      <c r="AN50" s="507">
        <v>185.61732000000001</v>
      </c>
      <c r="AO50" s="507">
        <v>36.461069999999999</v>
      </c>
      <c r="AP50" s="507">
        <v>14.296849999999999</v>
      </c>
      <c r="AQ50" s="507">
        <v>9.6856899999999992</v>
      </c>
      <c r="AR50" s="507">
        <v>4.3215599999999998</v>
      </c>
      <c r="AS50" s="507">
        <v>0</v>
      </c>
      <c r="AT50" s="507">
        <v>20.70636</v>
      </c>
      <c r="AU50" s="507">
        <v>0</v>
      </c>
      <c r="AV50" s="507">
        <v>19.911000000000001</v>
      </c>
      <c r="AW50" s="507">
        <v>20.6</v>
      </c>
      <c r="AX50" s="507">
        <v>0</v>
      </c>
      <c r="AY50" s="507">
        <v>5.3866800000000001</v>
      </c>
      <c r="AZ50" s="507">
        <v>8.9830000000000005</v>
      </c>
      <c r="BA50" s="507">
        <v>24.623999999999999</v>
      </c>
      <c r="BB50" s="507">
        <v>42.01</v>
      </c>
      <c r="BC50" s="507">
        <v>48.359250000000003</v>
      </c>
      <c r="BD50" s="507">
        <v>130.17184</v>
      </c>
      <c r="BE50" s="507">
        <v>3.8876400000000002</v>
      </c>
      <c r="BF50" s="507">
        <v>115.88016</v>
      </c>
      <c r="BG50" s="507">
        <v>86.087199999999996</v>
      </c>
      <c r="BH50" s="507">
        <v>22.625219999999999</v>
      </c>
      <c r="BI50" s="507">
        <v>28.014690000000002</v>
      </c>
      <c r="BJ50" s="507">
        <v>0.71</v>
      </c>
      <c r="BK50" s="507">
        <v>9.9499999999999993</v>
      </c>
      <c r="BL50" s="507">
        <v>7.43</v>
      </c>
      <c r="BM50" s="507">
        <v>25.46453</v>
      </c>
      <c r="BN50" s="507">
        <v>106.74405</v>
      </c>
      <c r="BO50" s="507">
        <v>271.84102999999999</v>
      </c>
      <c r="BP50" s="507">
        <v>161.38070999999999</v>
      </c>
      <c r="BQ50" s="507">
        <v>29.209340000000001</v>
      </c>
      <c r="BR50" s="507">
        <v>0</v>
      </c>
      <c r="BS50" s="507">
        <v>259.64999999999998</v>
      </c>
      <c r="BT50" s="507">
        <v>35.511310000000002</v>
      </c>
      <c r="BU50" s="504"/>
      <c r="BV50" s="504"/>
      <c r="BW50" s="504"/>
      <c r="BX50" s="504"/>
      <c r="BY50" s="504"/>
      <c r="BZ50" s="504"/>
      <c r="CA50" s="504"/>
      <c r="CB50" s="504"/>
      <c r="CC50" s="504"/>
      <c r="CD50" s="504"/>
      <c r="CE50" s="504"/>
      <c r="CF50" s="504"/>
      <c r="CG50" s="504"/>
      <c r="CH50" s="504"/>
      <c r="CI50" s="504"/>
      <c r="CJ50" s="504"/>
      <c r="CK50" s="504"/>
      <c r="CL50" s="504"/>
      <c r="CM50" s="504"/>
      <c r="CN50" s="504"/>
      <c r="CO50" s="504"/>
      <c r="CP50" s="504"/>
      <c r="CQ50" s="504"/>
      <c r="CR50" s="504"/>
      <c r="CS50" s="504"/>
      <c r="CT50" s="504"/>
      <c r="CU50" s="504"/>
      <c r="CV50" s="504"/>
      <c r="CW50" s="504"/>
      <c r="CX50" s="504"/>
    </row>
    <row r="51" spans="1:102" s="25" customFormat="1" ht="15.75" x14ac:dyDescent="0.25">
      <c r="A51" s="3"/>
      <c r="B51" s="505">
        <v>0.64583333333333337</v>
      </c>
      <c r="C51" s="506">
        <v>48.030259999999998</v>
      </c>
      <c r="D51" s="507">
        <v>4.1779999999999999</v>
      </c>
      <c r="E51" s="507">
        <v>0</v>
      </c>
      <c r="F51" s="507">
        <v>14.138</v>
      </c>
      <c r="G51" s="507">
        <v>26.428000000000001</v>
      </c>
      <c r="H51" s="507">
        <v>0</v>
      </c>
      <c r="I51" s="507">
        <v>0</v>
      </c>
      <c r="J51" s="507">
        <v>11.64</v>
      </c>
      <c r="K51" s="507">
        <v>26.340800000000002</v>
      </c>
      <c r="L51" s="507">
        <v>15.14608</v>
      </c>
      <c r="M51" s="507">
        <v>50.20731</v>
      </c>
      <c r="N51" s="507">
        <v>6</v>
      </c>
      <c r="O51" s="507">
        <v>14.24</v>
      </c>
      <c r="P51" s="507">
        <v>2.165</v>
      </c>
      <c r="Q51" s="507">
        <v>0</v>
      </c>
      <c r="R51" s="507">
        <v>136.70228</v>
      </c>
      <c r="S51" s="507">
        <v>0</v>
      </c>
      <c r="T51" s="507">
        <v>8.3648299999999995</v>
      </c>
      <c r="U51" s="507">
        <v>16.00235</v>
      </c>
      <c r="V51" s="507">
        <v>13.196099999999999</v>
      </c>
      <c r="W51" s="507">
        <v>14.74</v>
      </c>
      <c r="X51" s="507">
        <v>2.5139999999999998</v>
      </c>
      <c r="Y51" s="507">
        <v>2.13</v>
      </c>
      <c r="Z51" s="507">
        <v>34.28716</v>
      </c>
      <c r="AA51" s="507">
        <v>3.5917400000000002</v>
      </c>
      <c r="AB51" s="507">
        <v>7.2477600000000004</v>
      </c>
      <c r="AC51" s="507">
        <v>0</v>
      </c>
      <c r="AD51" s="507">
        <v>47.743479999999998</v>
      </c>
      <c r="AE51" s="507">
        <v>0</v>
      </c>
      <c r="AF51" s="507">
        <v>127.93378</v>
      </c>
      <c r="AG51" s="507">
        <v>11.32</v>
      </c>
      <c r="AH51" s="507">
        <v>154.19999999999999</v>
      </c>
      <c r="AI51" s="507">
        <v>10.04937</v>
      </c>
      <c r="AJ51" s="507">
        <v>10.75</v>
      </c>
      <c r="AK51" s="507">
        <v>14.831060000000001</v>
      </c>
      <c r="AL51" s="507">
        <v>50.5411</v>
      </c>
      <c r="AM51" s="507">
        <v>3.06</v>
      </c>
      <c r="AN51" s="507">
        <v>182.79685000000001</v>
      </c>
      <c r="AO51" s="507">
        <v>37.021070000000002</v>
      </c>
      <c r="AP51" s="507">
        <v>14.77155</v>
      </c>
      <c r="AQ51" s="507">
        <v>10.310549999999999</v>
      </c>
      <c r="AR51" s="507">
        <v>4.3371899999999997</v>
      </c>
      <c r="AS51" s="507">
        <v>0</v>
      </c>
      <c r="AT51" s="507">
        <v>20.874199999999998</v>
      </c>
      <c r="AU51" s="507">
        <v>0</v>
      </c>
      <c r="AV51" s="507">
        <v>19.887</v>
      </c>
      <c r="AW51" s="507">
        <v>20</v>
      </c>
      <c r="AX51" s="507">
        <v>0</v>
      </c>
      <c r="AY51" s="507">
        <v>5.60975</v>
      </c>
      <c r="AZ51" s="507">
        <v>8.9250000000000007</v>
      </c>
      <c r="BA51" s="507">
        <v>24.785</v>
      </c>
      <c r="BB51" s="507">
        <v>41.24</v>
      </c>
      <c r="BC51" s="507">
        <v>47.743479999999998</v>
      </c>
      <c r="BD51" s="507">
        <v>132.47851</v>
      </c>
      <c r="BE51" s="507">
        <v>3.9911300000000001</v>
      </c>
      <c r="BF51" s="507">
        <v>113.76275</v>
      </c>
      <c r="BG51" s="507">
        <v>87.67944</v>
      </c>
      <c r="BH51" s="507">
        <v>22.62426</v>
      </c>
      <c r="BI51" s="507">
        <v>28.691739999999999</v>
      </c>
      <c r="BJ51" s="507">
        <v>0.63</v>
      </c>
      <c r="BK51" s="507">
        <v>10.17</v>
      </c>
      <c r="BL51" s="507">
        <v>7.21</v>
      </c>
      <c r="BM51" s="507">
        <v>25.264559999999999</v>
      </c>
      <c r="BN51" s="507">
        <v>99.581649999999996</v>
      </c>
      <c r="BO51" s="507">
        <v>274.43975</v>
      </c>
      <c r="BP51" s="507">
        <v>156.40837999999999</v>
      </c>
      <c r="BQ51" s="507">
        <v>29.305669999999999</v>
      </c>
      <c r="BR51" s="507">
        <v>0</v>
      </c>
      <c r="BS51" s="507">
        <v>259.22000000000003</v>
      </c>
      <c r="BT51" s="507">
        <v>36.172580000000004</v>
      </c>
      <c r="BU51" s="504"/>
      <c r="BV51" s="504"/>
      <c r="BW51" s="504"/>
      <c r="BX51" s="504"/>
      <c r="BY51" s="504"/>
      <c r="BZ51" s="504"/>
      <c r="CA51" s="504"/>
      <c r="CB51" s="504"/>
      <c r="CC51" s="504"/>
      <c r="CD51" s="504"/>
      <c r="CE51" s="504"/>
      <c r="CF51" s="504"/>
      <c r="CG51" s="504"/>
      <c r="CH51" s="504"/>
      <c r="CI51" s="504"/>
      <c r="CJ51" s="504"/>
      <c r="CK51" s="504"/>
      <c r="CL51" s="504"/>
      <c r="CM51" s="504"/>
      <c r="CN51" s="504"/>
      <c r="CO51" s="504"/>
      <c r="CP51" s="504"/>
      <c r="CQ51" s="504"/>
      <c r="CR51" s="504"/>
      <c r="CS51" s="504"/>
      <c r="CT51" s="504"/>
      <c r="CU51" s="504"/>
      <c r="CV51" s="504"/>
      <c r="CW51" s="504"/>
      <c r="CX51" s="504"/>
    </row>
    <row r="52" spans="1:102" s="25" customFormat="1" ht="15.75" x14ac:dyDescent="0.25">
      <c r="A52" s="3"/>
      <c r="B52" s="505">
        <v>0.66666666666666663</v>
      </c>
      <c r="C52" s="506">
        <v>47.487050000000004</v>
      </c>
      <c r="D52" s="507">
        <v>4.2140000000000004</v>
      </c>
      <c r="E52" s="507">
        <v>0</v>
      </c>
      <c r="F52" s="507">
        <v>13.927</v>
      </c>
      <c r="G52" s="507">
        <v>25.366</v>
      </c>
      <c r="H52" s="507">
        <v>0</v>
      </c>
      <c r="I52" s="507">
        <v>0</v>
      </c>
      <c r="J52" s="507">
        <v>12.07</v>
      </c>
      <c r="K52" s="507">
        <v>26.258569999999999</v>
      </c>
      <c r="L52" s="507">
        <v>15.13706</v>
      </c>
      <c r="M52" s="507">
        <v>47.198430000000002</v>
      </c>
      <c r="N52" s="507">
        <v>6</v>
      </c>
      <c r="O52" s="507">
        <v>12.8</v>
      </c>
      <c r="P52" s="507">
        <v>2.2410000000000001</v>
      </c>
      <c r="Q52" s="507">
        <v>0</v>
      </c>
      <c r="R52" s="507">
        <v>123.78995999999999</v>
      </c>
      <c r="S52" s="507">
        <v>0</v>
      </c>
      <c r="T52" s="507">
        <v>8.5892900000000001</v>
      </c>
      <c r="U52" s="507">
        <v>16.180869999999999</v>
      </c>
      <c r="V52" s="507">
        <v>14.203189999999999</v>
      </c>
      <c r="W52" s="507">
        <v>14.49</v>
      </c>
      <c r="X52" s="507">
        <v>2.5289999999999999</v>
      </c>
      <c r="Y52" s="507">
        <v>2.1230000000000002</v>
      </c>
      <c r="Z52" s="507">
        <v>34.799770000000002</v>
      </c>
      <c r="AA52" s="507">
        <v>3.70574</v>
      </c>
      <c r="AB52" s="507">
        <v>7.0526799999999996</v>
      </c>
      <c r="AC52" s="507">
        <v>0</v>
      </c>
      <c r="AD52" s="507">
        <v>47.99389</v>
      </c>
      <c r="AE52" s="507">
        <v>0</v>
      </c>
      <c r="AF52" s="507">
        <v>129.86405999999999</v>
      </c>
      <c r="AG52" s="507">
        <v>10.64</v>
      </c>
      <c r="AH52" s="507">
        <v>153.80000000000001</v>
      </c>
      <c r="AI52" s="507">
        <v>10.00046</v>
      </c>
      <c r="AJ52" s="507">
        <v>10.6</v>
      </c>
      <c r="AK52" s="507">
        <v>14.258240000000001</v>
      </c>
      <c r="AL52" s="507">
        <v>48.994459999999997</v>
      </c>
      <c r="AM52" s="507">
        <v>3.08</v>
      </c>
      <c r="AN52" s="507">
        <v>183.56587999999999</v>
      </c>
      <c r="AO52" s="507">
        <v>37.63711</v>
      </c>
      <c r="AP52" s="507">
        <v>14.509309999999999</v>
      </c>
      <c r="AQ52" s="507">
        <v>10.43337</v>
      </c>
      <c r="AR52" s="507">
        <v>4.4456600000000002</v>
      </c>
      <c r="AS52" s="507">
        <v>0</v>
      </c>
      <c r="AT52" s="507">
        <v>20.84808</v>
      </c>
      <c r="AU52" s="507">
        <v>0</v>
      </c>
      <c r="AV52" s="507">
        <v>19.687000000000001</v>
      </c>
      <c r="AW52" s="507">
        <v>20</v>
      </c>
      <c r="AX52" s="507">
        <v>0</v>
      </c>
      <c r="AY52" s="507">
        <v>5.7938200000000002</v>
      </c>
      <c r="AZ52" s="507">
        <v>7.0810000000000004</v>
      </c>
      <c r="BA52" s="507">
        <v>24.863</v>
      </c>
      <c r="BB52" s="507">
        <v>42.06</v>
      </c>
      <c r="BC52" s="507">
        <v>47.99389</v>
      </c>
      <c r="BD52" s="507">
        <v>134.16942</v>
      </c>
      <c r="BE52" s="507">
        <v>3.9525800000000002</v>
      </c>
      <c r="BF52" s="507">
        <v>117.31062</v>
      </c>
      <c r="BG52" s="507">
        <v>88.004230000000007</v>
      </c>
      <c r="BH52" s="507">
        <v>22.667750000000002</v>
      </c>
      <c r="BI52" s="507">
        <v>28.464490000000001</v>
      </c>
      <c r="BJ52" s="507">
        <v>0.69</v>
      </c>
      <c r="BK52" s="507">
        <v>9.8699999999999992</v>
      </c>
      <c r="BL52" s="507">
        <v>7.39</v>
      </c>
      <c r="BM52" s="507">
        <v>25.258040000000001</v>
      </c>
      <c r="BN52" s="507">
        <v>102.7724</v>
      </c>
      <c r="BO52" s="507">
        <v>274.22516000000002</v>
      </c>
      <c r="BP52" s="507">
        <v>162.30572000000001</v>
      </c>
      <c r="BQ52" s="507">
        <v>29.613420000000001</v>
      </c>
      <c r="BR52" s="507">
        <v>0</v>
      </c>
      <c r="BS52" s="507">
        <v>262.17</v>
      </c>
      <c r="BT52" s="507">
        <v>36.043689999999998</v>
      </c>
      <c r="BU52" s="504"/>
      <c r="BV52" s="504"/>
      <c r="BW52" s="504"/>
      <c r="BX52" s="504"/>
      <c r="BY52" s="504"/>
      <c r="BZ52" s="504"/>
      <c r="CA52" s="504"/>
      <c r="CB52" s="504"/>
      <c r="CC52" s="504"/>
      <c r="CD52" s="504"/>
      <c r="CE52" s="504"/>
      <c r="CF52" s="504"/>
      <c r="CG52" s="504"/>
      <c r="CH52" s="504"/>
      <c r="CI52" s="504"/>
      <c r="CJ52" s="504"/>
      <c r="CK52" s="504"/>
      <c r="CL52" s="504"/>
      <c r="CM52" s="504"/>
      <c r="CN52" s="504"/>
      <c r="CO52" s="504"/>
      <c r="CP52" s="504"/>
      <c r="CQ52" s="504"/>
      <c r="CR52" s="504"/>
      <c r="CS52" s="504"/>
      <c r="CT52" s="504"/>
      <c r="CU52" s="504"/>
      <c r="CV52" s="504"/>
      <c r="CW52" s="504"/>
      <c r="CX52" s="504"/>
    </row>
    <row r="53" spans="1:102" s="25" customFormat="1" ht="15.75" x14ac:dyDescent="0.25">
      <c r="A53" s="3"/>
      <c r="B53" s="505">
        <v>0.6875</v>
      </c>
      <c r="C53" s="506">
        <v>47.711239999999997</v>
      </c>
      <c r="D53" s="507">
        <v>4.2039999999999997</v>
      </c>
      <c r="E53" s="507">
        <v>0</v>
      </c>
      <c r="F53" s="507">
        <v>14.000999999999999</v>
      </c>
      <c r="G53" s="507">
        <v>26.434000000000001</v>
      </c>
      <c r="H53" s="507">
        <v>0</v>
      </c>
      <c r="I53" s="507">
        <v>0</v>
      </c>
      <c r="J53" s="507">
        <v>13.3</v>
      </c>
      <c r="K53" s="507">
        <v>26.410150000000002</v>
      </c>
      <c r="L53" s="507">
        <v>14.96543</v>
      </c>
      <c r="M53" s="507">
        <v>40.806620000000002</v>
      </c>
      <c r="N53" s="507">
        <v>5</v>
      </c>
      <c r="O53" s="507">
        <v>13.16</v>
      </c>
      <c r="P53" s="507">
        <v>2.1040000000000001</v>
      </c>
      <c r="Q53" s="507">
        <v>0</v>
      </c>
      <c r="R53" s="507">
        <v>37.524819999999998</v>
      </c>
      <c r="S53" s="507">
        <v>0</v>
      </c>
      <c r="T53" s="507">
        <v>8.5088799999999996</v>
      </c>
      <c r="U53" s="507">
        <v>16.410820000000001</v>
      </c>
      <c r="V53" s="507">
        <v>13.8657</v>
      </c>
      <c r="W53" s="507">
        <v>14.05</v>
      </c>
      <c r="X53" s="507">
        <v>2.5630000000000002</v>
      </c>
      <c r="Y53" s="507">
        <v>2.09</v>
      </c>
      <c r="Z53" s="507">
        <v>34.710380000000001</v>
      </c>
      <c r="AA53" s="507">
        <v>4.1000699999999997</v>
      </c>
      <c r="AB53" s="507">
        <v>6.9822300000000004</v>
      </c>
      <c r="AC53" s="507">
        <v>0</v>
      </c>
      <c r="AD53" s="507">
        <v>48.100520000000003</v>
      </c>
      <c r="AE53" s="507">
        <v>0</v>
      </c>
      <c r="AF53" s="507">
        <v>129.89737</v>
      </c>
      <c r="AG53" s="507">
        <v>9.9499999999999993</v>
      </c>
      <c r="AH53" s="507">
        <v>155.6</v>
      </c>
      <c r="AI53" s="507">
        <v>10.299569999999999</v>
      </c>
      <c r="AJ53" s="507">
        <v>9.32</v>
      </c>
      <c r="AK53" s="507">
        <v>14.234220000000001</v>
      </c>
      <c r="AL53" s="507">
        <v>48.238280000000003</v>
      </c>
      <c r="AM53" s="507">
        <v>3.17</v>
      </c>
      <c r="AN53" s="507">
        <v>187.14827</v>
      </c>
      <c r="AO53" s="507">
        <v>36.216500000000003</v>
      </c>
      <c r="AP53" s="507">
        <v>13.62945</v>
      </c>
      <c r="AQ53" s="507">
        <v>10.46956</v>
      </c>
      <c r="AR53" s="507">
        <v>4.8247999999999998</v>
      </c>
      <c r="AS53" s="507">
        <v>0</v>
      </c>
      <c r="AT53" s="507">
        <v>20.726749999999999</v>
      </c>
      <c r="AU53" s="507">
        <v>0</v>
      </c>
      <c r="AV53" s="507">
        <v>19.751000000000001</v>
      </c>
      <c r="AW53" s="507">
        <v>20</v>
      </c>
      <c r="AX53" s="507">
        <v>0</v>
      </c>
      <c r="AY53" s="507">
        <v>5.6995300000000002</v>
      </c>
      <c r="AZ53" s="507">
        <v>5.2759999999999998</v>
      </c>
      <c r="BA53" s="507">
        <v>24.957000000000001</v>
      </c>
      <c r="BB53" s="507">
        <v>40.19</v>
      </c>
      <c r="BC53" s="507">
        <v>48.100520000000003</v>
      </c>
      <c r="BD53" s="507">
        <v>133.52096</v>
      </c>
      <c r="BE53" s="507">
        <v>3.9258299999999999</v>
      </c>
      <c r="BF53" s="507">
        <v>116.69195999999999</v>
      </c>
      <c r="BG53" s="507">
        <v>88.227230000000006</v>
      </c>
      <c r="BH53" s="507">
        <v>22.687619999999999</v>
      </c>
      <c r="BI53" s="507">
        <v>28.004930000000002</v>
      </c>
      <c r="BJ53" s="507">
        <v>0.78</v>
      </c>
      <c r="BK53" s="507">
        <v>9.99</v>
      </c>
      <c r="BL53" s="507">
        <v>7.11</v>
      </c>
      <c r="BM53" s="507">
        <v>25.174569999999999</v>
      </c>
      <c r="BN53" s="507">
        <v>100.47580000000001</v>
      </c>
      <c r="BO53" s="507">
        <v>279.50670000000002</v>
      </c>
      <c r="BP53" s="507">
        <v>161.86510000000001</v>
      </c>
      <c r="BQ53" s="507">
        <v>29.307120000000001</v>
      </c>
      <c r="BR53" s="507">
        <v>0</v>
      </c>
      <c r="BS53" s="507">
        <v>266.23</v>
      </c>
      <c r="BT53" s="507">
        <v>36.0839</v>
      </c>
      <c r="BU53" s="504"/>
      <c r="BV53" s="504"/>
      <c r="BW53" s="504"/>
      <c r="BX53" s="504"/>
      <c r="BY53" s="504"/>
      <c r="BZ53" s="504"/>
      <c r="CA53" s="504"/>
      <c r="CB53" s="504"/>
      <c r="CC53" s="504"/>
      <c r="CD53" s="504"/>
      <c r="CE53" s="504"/>
      <c r="CF53" s="504"/>
      <c r="CG53" s="504"/>
      <c r="CH53" s="504"/>
      <c r="CI53" s="504"/>
      <c r="CJ53" s="504"/>
      <c r="CK53" s="504"/>
      <c r="CL53" s="504"/>
      <c r="CM53" s="504"/>
      <c r="CN53" s="504"/>
      <c r="CO53" s="504"/>
      <c r="CP53" s="504"/>
      <c r="CQ53" s="504"/>
      <c r="CR53" s="504"/>
      <c r="CS53" s="504"/>
      <c r="CT53" s="504"/>
      <c r="CU53" s="504"/>
      <c r="CV53" s="504"/>
      <c r="CW53" s="504"/>
      <c r="CX53" s="504"/>
    </row>
    <row r="54" spans="1:102" s="25" customFormat="1" ht="15.75" x14ac:dyDescent="0.25">
      <c r="A54" s="3"/>
      <c r="B54" s="505">
        <v>0.70833333333333337</v>
      </c>
      <c r="C54" s="506">
        <v>47.748649999999998</v>
      </c>
      <c r="D54" s="507">
        <v>0.872</v>
      </c>
      <c r="E54" s="507">
        <v>0</v>
      </c>
      <c r="F54" s="507">
        <v>13.4</v>
      </c>
      <c r="G54" s="507">
        <v>26.388000000000002</v>
      </c>
      <c r="H54" s="507">
        <v>0</v>
      </c>
      <c r="I54" s="507">
        <v>0</v>
      </c>
      <c r="J54" s="507">
        <v>13.39</v>
      </c>
      <c r="K54" s="507">
        <v>25.921130000000002</v>
      </c>
      <c r="L54" s="507">
        <v>14.705679999999999</v>
      </c>
      <c r="M54" s="507">
        <v>36.688720000000004</v>
      </c>
      <c r="N54" s="507">
        <v>5.2</v>
      </c>
      <c r="O54" s="507">
        <v>14.2</v>
      </c>
      <c r="P54" s="507">
        <v>4.1849999999999996</v>
      </c>
      <c r="Q54" s="507">
        <v>0</v>
      </c>
      <c r="R54" s="507">
        <v>35.463239999999999</v>
      </c>
      <c r="S54" s="507">
        <v>0</v>
      </c>
      <c r="T54" s="507">
        <v>8.5371799999999993</v>
      </c>
      <c r="U54" s="507">
        <v>15.88522</v>
      </c>
      <c r="V54" s="507">
        <v>15.44276</v>
      </c>
      <c r="W54" s="507">
        <v>14.3</v>
      </c>
      <c r="X54" s="507">
        <v>0.25800000000000001</v>
      </c>
      <c r="Y54" s="507">
        <v>1.4370000000000001</v>
      </c>
      <c r="Z54" s="507">
        <v>34.05639</v>
      </c>
      <c r="AA54" s="507">
        <v>4.0538800000000004</v>
      </c>
      <c r="AB54" s="507">
        <v>6.9443400000000004</v>
      </c>
      <c r="AC54" s="507">
        <v>0</v>
      </c>
      <c r="AD54" s="507">
        <v>47.37565</v>
      </c>
      <c r="AE54" s="507">
        <v>0</v>
      </c>
      <c r="AF54" s="507">
        <v>130.40188000000001</v>
      </c>
      <c r="AG54" s="507">
        <v>8.57</v>
      </c>
      <c r="AH54" s="507">
        <v>156.80000000000001</v>
      </c>
      <c r="AI54" s="507">
        <v>10.37293</v>
      </c>
      <c r="AJ54" s="507">
        <v>9.92</v>
      </c>
      <c r="AK54" s="507">
        <v>14.283910000000001</v>
      </c>
      <c r="AL54" s="507">
        <v>46.122520000000002</v>
      </c>
      <c r="AM54" s="507">
        <v>2.82</v>
      </c>
      <c r="AN54" s="507">
        <v>184.24187000000001</v>
      </c>
      <c r="AO54" s="507">
        <v>34.911320000000003</v>
      </c>
      <c r="AP54" s="507">
        <v>14.027150000000001</v>
      </c>
      <c r="AQ54" s="507">
        <v>10.48006</v>
      </c>
      <c r="AR54" s="507">
        <v>4.85344</v>
      </c>
      <c r="AS54" s="507">
        <v>0</v>
      </c>
      <c r="AT54" s="507">
        <v>20.544049999999999</v>
      </c>
      <c r="AU54" s="507">
        <v>0</v>
      </c>
      <c r="AV54" s="507">
        <v>19.684999999999999</v>
      </c>
      <c r="AW54" s="507">
        <v>20</v>
      </c>
      <c r="AX54" s="507">
        <v>0</v>
      </c>
      <c r="AY54" s="507">
        <v>5.6770300000000002</v>
      </c>
      <c r="AZ54" s="507">
        <v>6.875</v>
      </c>
      <c r="BA54" s="507">
        <v>25.033999999999999</v>
      </c>
      <c r="BB54" s="507">
        <v>19.07</v>
      </c>
      <c r="BC54" s="507">
        <v>47.37565</v>
      </c>
      <c r="BD54" s="507">
        <v>133.08485999999999</v>
      </c>
      <c r="BE54" s="507">
        <v>3.87141</v>
      </c>
      <c r="BF54" s="507">
        <v>115.64176</v>
      </c>
      <c r="BG54" s="507">
        <v>88.909840000000003</v>
      </c>
      <c r="BH54" s="507">
        <v>22.690670000000001</v>
      </c>
      <c r="BI54" s="507">
        <v>28.410119999999999</v>
      </c>
      <c r="BJ54" s="507">
        <v>0.77</v>
      </c>
      <c r="BK54" s="507">
        <v>9.77</v>
      </c>
      <c r="BL54" s="507">
        <v>6.98</v>
      </c>
      <c r="BM54" s="507">
        <v>25.147690000000001</v>
      </c>
      <c r="BN54" s="507">
        <v>105.00841</v>
      </c>
      <c r="BO54" s="507">
        <v>281.48651999999998</v>
      </c>
      <c r="BP54" s="507">
        <v>161.50113999999999</v>
      </c>
      <c r="BQ54" s="507">
        <v>28.75714</v>
      </c>
      <c r="BR54" s="507">
        <v>0</v>
      </c>
      <c r="BS54" s="507">
        <v>260.99</v>
      </c>
      <c r="BT54" s="507">
        <v>35.946930000000002</v>
      </c>
      <c r="BU54" s="504"/>
      <c r="BV54" s="504"/>
      <c r="BW54" s="504"/>
      <c r="BX54" s="504"/>
      <c r="BY54" s="504"/>
      <c r="BZ54" s="504"/>
      <c r="CA54" s="504"/>
      <c r="CB54" s="504"/>
      <c r="CC54" s="504"/>
      <c r="CD54" s="504"/>
      <c r="CE54" s="504"/>
      <c r="CF54" s="504"/>
      <c r="CG54" s="504"/>
      <c r="CH54" s="504"/>
      <c r="CI54" s="504"/>
      <c r="CJ54" s="504"/>
      <c r="CK54" s="504"/>
      <c r="CL54" s="504"/>
      <c r="CM54" s="504"/>
      <c r="CN54" s="504"/>
      <c r="CO54" s="504"/>
      <c r="CP54" s="504"/>
      <c r="CQ54" s="504"/>
      <c r="CR54" s="504"/>
      <c r="CS54" s="504"/>
      <c r="CT54" s="504"/>
      <c r="CU54" s="504"/>
      <c r="CV54" s="504"/>
      <c r="CW54" s="504"/>
      <c r="CX54" s="504"/>
    </row>
    <row r="55" spans="1:102" s="25" customFormat="1" ht="15.75" x14ac:dyDescent="0.25">
      <c r="A55" s="3"/>
      <c r="B55" s="505">
        <v>0.72916666666666663</v>
      </c>
      <c r="C55" s="506">
        <v>46.992660000000001</v>
      </c>
      <c r="D55" s="507">
        <v>0.65500000000000003</v>
      </c>
      <c r="E55" s="507">
        <v>0</v>
      </c>
      <c r="F55" s="507">
        <v>12.302</v>
      </c>
      <c r="G55" s="507">
        <v>26.001999999999999</v>
      </c>
      <c r="H55" s="507">
        <v>0</v>
      </c>
      <c r="I55" s="507">
        <v>0</v>
      </c>
      <c r="J55" s="507">
        <v>13.21</v>
      </c>
      <c r="K55" s="507">
        <v>25.759329999999999</v>
      </c>
      <c r="L55" s="507">
        <v>15.08344</v>
      </c>
      <c r="M55" s="507">
        <v>33.259909999999998</v>
      </c>
      <c r="N55" s="507">
        <v>5.4</v>
      </c>
      <c r="O55" s="507">
        <v>13.96</v>
      </c>
      <c r="P55" s="507">
        <v>4.0430000000000001</v>
      </c>
      <c r="Q55" s="507">
        <v>0</v>
      </c>
      <c r="R55" s="507">
        <v>30.50854</v>
      </c>
      <c r="S55" s="507">
        <v>0</v>
      </c>
      <c r="T55" s="507">
        <v>8.1157900000000005</v>
      </c>
      <c r="U55" s="507">
        <v>14.72649</v>
      </c>
      <c r="V55" s="507">
        <v>15.23888</v>
      </c>
      <c r="W55" s="507">
        <v>14.44</v>
      </c>
      <c r="X55" s="507">
        <v>0.125</v>
      </c>
      <c r="Y55" s="507">
        <v>1.242</v>
      </c>
      <c r="Z55" s="507">
        <v>34.091790000000003</v>
      </c>
      <c r="AA55" s="507">
        <v>3.7772199999999998</v>
      </c>
      <c r="AB55" s="507">
        <v>6.3015600000000003</v>
      </c>
      <c r="AC55" s="507">
        <v>0</v>
      </c>
      <c r="AD55" s="507">
        <v>47.318420000000003</v>
      </c>
      <c r="AE55" s="507">
        <v>0</v>
      </c>
      <c r="AF55" s="507">
        <v>129.73979</v>
      </c>
      <c r="AG55" s="507">
        <v>9.58</v>
      </c>
      <c r="AH55" s="507">
        <v>156.19999999999999</v>
      </c>
      <c r="AI55" s="507">
        <v>10.250299999999999</v>
      </c>
      <c r="AJ55" s="507">
        <v>8.9</v>
      </c>
      <c r="AK55" s="507">
        <v>14.38321</v>
      </c>
      <c r="AL55" s="507">
        <v>46.59402</v>
      </c>
      <c r="AM55" s="507">
        <v>3.05</v>
      </c>
      <c r="AN55" s="507">
        <v>186.57355000000001</v>
      </c>
      <c r="AO55" s="507">
        <v>34.089660000000002</v>
      </c>
      <c r="AP55" s="507">
        <v>14.235569999999999</v>
      </c>
      <c r="AQ55" s="507">
        <v>10.190950000000001</v>
      </c>
      <c r="AR55" s="507">
        <v>4.45085</v>
      </c>
      <c r="AS55" s="507">
        <v>0</v>
      </c>
      <c r="AT55" s="507">
        <v>20.468219999999999</v>
      </c>
      <c r="AU55" s="507">
        <v>0</v>
      </c>
      <c r="AV55" s="507">
        <v>16.152999999999999</v>
      </c>
      <c r="AW55" s="507">
        <v>20</v>
      </c>
      <c r="AX55" s="507">
        <v>0</v>
      </c>
      <c r="AY55" s="507">
        <v>5.8250099999999998</v>
      </c>
      <c r="AZ55" s="507">
        <v>8.4079999999999995</v>
      </c>
      <c r="BA55" s="507">
        <v>24.826000000000001</v>
      </c>
      <c r="BB55" s="507">
        <v>36.479999999999997</v>
      </c>
      <c r="BC55" s="507">
        <v>47.318420000000003</v>
      </c>
      <c r="BD55" s="507">
        <v>132.23681999999999</v>
      </c>
      <c r="BE55" s="507">
        <v>4.0057700000000001</v>
      </c>
      <c r="BF55" s="507">
        <v>115.19512</v>
      </c>
      <c r="BG55" s="507">
        <v>88.466030000000003</v>
      </c>
      <c r="BH55" s="507">
        <v>22.696280000000002</v>
      </c>
      <c r="BI55" s="507">
        <v>26.99737</v>
      </c>
      <c r="BJ55" s="507">
        <v>0.84</v>
      </c>
      <c r="BK55" s="507">
        <v>8.36</v>
      </c>
      <c r="BL55" s="507">
        <v>6.77</v>
      </c>
      <c r="BM55" s="507">
        <v>25.214549999999999</v>
      </c>
      <c r="BN55" s="507">
        <v>103.37282</v>
      </c>
      <c r="BO55" s="507">
        <v>275.67378000000002</v>
      </c>
      <c r="BP55" s="507">
        <v>163.92937000000001</v>
      </c>
      <c r="BQ55" s="507">
        <v>27.716909999999999</v>
      </c>
      <c r="BR55" s="507">
        <v>0</v>
      </c>
      <c r="BS55" s="507">
        <v>267.45</v>
      </c>
      <c r="BT55" s="507">
        <v>35.47898</v>
      </c>
      <c r="BU55" s="504"/>
      <c r="BV55" s="504"/>
      <c r="BW55" s="504"/>
      <c r="BX55" s="504"/>
      <c r="BY55" s="504"/>
      <c r="BZ55" s="504"/>
      <c r="CA55" s="504"/>
      <c r="CB55" s="504"/>
      <c r="CC55" s="504"/>
      <c r="CD55" s="504"/>
      <c r="CE55" s="504"/>
      <c r="CF55" s="504"/>
      <c r="CG55" s="504"/>
      <c r="CH55" s="504"/>
      <c r="CI55" s="504"/>
      <c r="CJ55" s="504"/>
      <c r="CK55" s="504"/>
      <c r="CL55" s="504"/>
      <c r="CM55" s="504"/>
      <c r="CN55" s="504"/>
      <c r="CO55" s="504"/>
      <c r="CP55" s="504"/>
      <c r="CQ55" s="504"/>
      <c r="CR55" s="504"/>
      <c r="CS55" s="504"/>
      <c r="CT55" s="504"/>
      <c r="CU55" s="504"/>
      <c r="CV55" s="504"/>
      <c r="CW55" s="504"/>
      <c r="CX55" s="504"/>
    </row>
    <row r="56" spans="1:102" s="25" customFormat="1" ht="15.75" x14ac:dyDescent="0.25">
      <c r="A56" s="3"/>
      <c r="B56" s="505">
        <v>0.75</v>
      </c>
      <c r="C56" s="506">
        <v>32.361020000000003</v>
      </c>
      <c r="D56" s="507">
        <v>0.65</v>
      </c>
      <c r="E56" s="507">
        <v>0</v>
      </c>
      <c r="F56" s="507">
        <v>11.555</v>
      </c>
      <c r="G56" s="507">
        <v>25.542000000000002</v>
      </c>
      <c r="H56" s="507">
        <v>0</v>
      </c>
      <c r="I56" s="507">
        <v>0</v>
      </c>
      <c r="J56" s="507">
        <v>13.08</v>
      </c>
      <c r="K56" s="507">
        <v>25.470800000000001</v>
      </c>
      <c r="L56" s="507">
        <v>14.749459999999999</v>
      </c>
      <c r="M56" s="507">
        <v>44.487459999999999</v>
      </c>
      <c r="N56" s="507">
        <v>5.4</v>
      </c>
      <c r="O56" s="507">
        <v>12.24</v>
      </c>
      <c r="P56" s="507">
        <v>4.2149999999999999</v>
      </c>
      <c r="Q56" s="507">
        <v>0</v>
      </c>
      <c r="R56" s="507">
        <v>29.873360000000002</v>
      </c>
      <c r="S56" s="507">
        <v>0</v>
      </c>
      <c r="T56" s="507">
        <v>6.8579800000000004</v>
      </c>
      <c r="U56" s="507">
        <v>12.77966</v>
      </c>
      <c r="V56" s="507">
        <v>14.022449999999999</v>
      </c>
      <c r="W56" s="507">
        <v>15.23</v>
      </c>
      <c r="X56" s="507">
        <v>0.123</v>
      </c>
      <c r="Y56" s="507">
        <v>1.21</v>
      </c>
      <c r="Z56" s="507">
        <v>34.130220000000001</v>
      </c>
      <c r="AA56" s="507">
        <v>3.8580800000000002</v>
      </c>
      <c r="AB56" s="507">
        <v>6.1740199999999996</v>
      </c>
      <c r="AC56" s="507">
        <v>0</v>
      </c>
      <c r="AD56" s="507">
        <v>50.402439999999999</v>
      </c>
      <c r="AE56" s="507">
        <v>0</v>
      </c>
      <c r="AF56" s="507">
        <v>130.36093</v>
      </c>
      <c r="AG56" s="507">
        <v>9.41</v>
      </c>
      <c r="AH56" s="507">
        <v>158</v>
      </c>
      <c r="AI56" s="507">
        <v>9.6891099999999994</v>
      </c>
      <c r="AJ56" s="507">
        <v>8.49</v>
      </c>
      <c r="AK56" s="507">
        <v>14.89251</v>
      </c>
      <c r="AL56" s="507">
        <v>44.985390000000002</v>
      </c>
      <c r="AM56" s="507">
        <v>2.2799999999999998</v>
      </c>
      <c r="AN56" s="507">
        <v>159.31286</v>
      </c>
      <c r="AO56" s="507">
        <v>33.37576</v>
      </c>
      <c r="AP56" s="507">
        <v>13.80402</v>
      </c>
      <c r="AQ56" s="507">
        <v>10.14794</v>
      </c>
      <c r="AR56" s="507">
        <v>4.4575899999999997</v>
      </c>
      <c r="AS56" s="507">
        <v>0</v>
      </c>
      <c r="AT56" s="507">
        <v>20.66442</v>
      </c>
      <c r="AU56" s="507">
        <v>0</v>
      </c>
      <c r="AV56" s="507">
        <v>9.9559999999999995</v>
      </c>
      <c r="AW56" s="507">
        <v>20</v>
      </c>
      <c r="AX56" s="507">
        <v>0</v>
      </c>
      <c r="AY56" s="507">
        <v>5.5843100000000003</v>
      </c>
      <c r="AZ56" s="507">
        <v>8.984</v>
      </c>
      <c r="BA56" s="507">
        <v>19.257000000000001</v>
      </c>
      <c r="BB56" s="507">
        <v>14.91</v>
      </c>
      <c r="BC56" s="507">
        <v>50.402439999999999</v>
      </c>
      <c r="BD56" s="507">
        <v>134.18996000000001</v>
      </c>
      <c r="BE56" s="507">
        <v>3.9885600000000001</v>
      </c>
      <c r="BF56" s="507">
        <v>116.41745</v>
      </c>
      <c r="BG56" s="507">
        <v>89.337509999999995</v>
      </c>
      <c r="BH56" s="507">
        <v>4.9194000000000004</v>
      </c>
      <c r="BI56" s="507">
        <v>26.071770000000001</v>
      </c>
      <c r="BJ56" s="507">
        <v>0.91</v>
      </c>
      <c r="BK56" s="507">
        <v>8.1300000000000008</v>
      </c>
      <c r="BL56" s="507">
        <v>6.62</v>
      </c>
      <c r="BM56" s="507">
        <v>25.515460000000001</v>
      </c>
      <c r="BN56" s="507">
        <v>105.31057</v>
      </c>
      <c r="BO56" s="507">
        <v>273.76438000000002</v>
      </c>
      <c r="BP56" s="507">
        <v>160.50726</v>
      </c>
      <c r="BQ56" s="507">
        <v>28.420770000000001</v>
      </c>
      <c r="BR56" s="507">
        <v>0</v>
      </c>
      <c r="BS56" s="507">
        <v>276.14999999999998</v>
      </c>
      <c r="BT56" s="507">
        <v>35.739690000000003</v>
      </c>
      <c r="BU56" s="504"/>
      <c r="BV56" s="504"/>
      <c r="BW56" s="504"/>
      <c r="BX56" s="504"/>
      <c r="BY56" s="504"/>
      <c r="BZ56" s="504"/>
      <c r="CA56" s="504"/>
      <c r="CB56" s="504"/>
      <c r="CC56" s="504"/>
      <c r="CD56" s="504"/>
      <c r="CE56" s="504"/>
      <c r="CF56" s="504"/>
      <c r="CG56" s="504"/>
      <c r="CH56" s="504"/>
      <c r="CI56" s="504"/>
      <c r="CJ56" s="504"/>
      <c r="CK56" s="504"/>
      <c r="CL56" s="504"/>
      <c r="CM56" s="504"/>
      <c r="CN56" s="504"/>
      <c r="CO56" s="504"/>
      <c r="CP56" s="504"/>
      <c r="CQ56" s="504"/>
      <c r="CR56" s="504"/>
      <c r="CS56" s="504"/>
      <c r="CT56" s="504"/>
      <c r="CU56" s="504"/>
      <c r="CV56" s="504"/>
      <c r="CW56" s="504"/>
      <c r="CX56" s="504"/>
    </row>
    <row r="57" spans="1:102" s="25" customFormat="1" ht="15.75" x14ac:dyDescent="0.25">
      <c r="A57" s="3"/>
      <c r="B57" s="505">
        <v>0.77083333333333337</v>
      </c>
      <c r="C57" s="506">
        <v>25.30273</v>
      </c>
      <c r="D57" s="507">
        <v>0.64500000000000002</v>
      </c>
      <c r="E57" s="507">
        <v>0</v>
      </c>
      <c r="F57" s="507">
        <v>10.958</v>
      </c>
      <c r="G57" s="507">
        <v>26.648</v>
      </c>
      <c r="H57" s="507">
        <v>0</v>
      </c>
      <c r="I57" s="507">
        <v>0</v>
      </c>
      <c r="J57" s="507">
        <v>13.17</v>
      </c>
      <c r="K57" s="507">
        <v>26.424659999999999</v>
      </c>
      <c r="L57" s="507">
        <v>15.119210000000001</v>
      </c>
      <c r="M57" s="507">
        <v>16.65306</v>
      </c>
      <c r="N57" s="507">
        <v>5.5</v>
      </c>
      <c r="O57" s="507">
        <v>10.71</v>
      </c>
      <c r="P57" s="507">
        <v>4.7320000000000002</v>
      </c>
      <c r="Q57" s="507">
        <v>0</v>
      </c>
      <c r="R57" s="507">
        <v>19.441839999999999</v>
      </c>
      <c r="S57" s="507">
        <v>0</v>
      </c>
      <c r="T57" s="507">
        <v>6.52827</v>
      </c>
      <c r="U57" s="507">
        <v>12.606</v>
      </c>
      <c r="V57" s="507">
        <v>11.585750000000001</v>
      </c>
      <c r="W57" s="507">
        <v>15.21</v>
      </c>
      <c r="X57" s="507">
        <v>0.13100000000000001</v>
      </c>
      <c r="Y57" s="507">
        <v>1.18</v>
      </c>
      <c r="Z57" s="507">
        <v>34.565930000000002</v>
      </c>
      <c r="AA57" s="507">
        <v>3.7561800000000001</v>
      </c>
      <c r="AB57" s="507">
        <v>6.9733099999999997</v>
      </c>
      <c r="AC57" s="507">
        <v>0</v>
      </c>
      <c r="AD57" s="507">
        <v>48.328510000000001</v>
      </c>
      <c r="AE57" s="507">
        <v>0</v>
      </c>
      <c r="AF57" s="507">
        <v>129.34644</v>
      </c>
      <c r="AG57" s="507">
        <v>8.2100000000000009</v>
      </c>
      <c r="AH57" s="507">
        <v>157.80000000000001</v>
      </c>
      <c r="AI57" s="507">
        <v>9.3052499999999991</v>
      </c>
      <c r="AJ57" s="507">
        <v>8.01</v>
      </c>
      <c r="AK57" s="507">
        <v>14.04524</v>
      </c>
      <c r="AL57" s="507">
        <v>39.994959999999999</v>
      </c>
      <c r="AM57" s="507">
        <v>0.1</v>
      </c>
      <c r="AN57" s="507">
        <v>69.394769999999994</v>
      </c>
      <c r="AO57" s="507">
        <v>32.22983</v>
      </c>
      <c r="AP57" s="507">
        <v>13.636229999999999</v>
      </c>
      <c r="AQ57" s="507">
        <v>9.5163499999999992</v>
      </c>
      <c r="AR57" s="507">
        <v>4.4626999999999999</v>
      </c>
      <c r="AS57" s="507">
        <v>0</v>
      </c>
      <c r="AT57" s="507">
        <v>21.06147</v>
      </c>
      <c r="AU57" s="507">
        <v>0</v>
      </c>
      <c r="AV57" s="507">
        <v>9.9339999999999993</v>
      </c>
      <c r="AW57" s="507">
        <v>20</v>
      </c>
      <c r="AX57" s="507">
        <v>0</v>
      </c>
      <c r="AY57" s="507">
        <v>5.3930300000000004</v>
      </c>
      <c r="AZ57" s="507">
        <v>8.9280000000000008</v>
      </c>
      <c r="BA57" s="507">
        <v>11.387</v>
      </c>
      <c r="BB57" s="507">
        <v>5.25</v>
      </c>
      <c r="BC57" s="507">
        <v>48.328510000000001</v>
      </c>
      <c r="BD57" s="507">
        <v>136.041</v>
      </c>
      <c r="BE57" s="507">
        <v>3.81488</v>
      </c>
      <c r="BF57" s="507">
        <v>111.64152</v>
      </c>
      <c r="BG57" s="507">
        <v>88.070239999999998</v>
      </c>
      <c r="BH57" s="507">
        <v>2.89364</v>
      </c>
      <c r="BI57" s="507">
        <v>25.12847</v>
      </c>
      <c r="BJ57" s="507">
        <v>0.93</v>
      </c>
      <c r="BK57" s="507">
        <v>7.84</v>
      </c>
      <c r="BL57" s="507">
        <v>6.32</v>
      </c>
      <c r="BM57" s="507">
        <v>25.271719999999998</v>
      </c>
      <c r="BN57" s="507">
        <v>117.3961</v>
      </c>
      <c r="BO57" s="507">
        <v>278.17977999999999</v>
      </c>
      <c r="BP57" s="507">
        <v>151.89985999999999</v>
      </c>
      <c r="BQ57" s="507">
        <v>26.330960000000001</v>
      </c>
      <c r="BR57" s="507">
        <v>0</v>
      </c>
      <c r="BS57" s="507">
        <v>280.88</v>
      </c>
      <c r="BT57" s="507">
        <v>29.084320000000002</v>
      </c>
      <c r="BU57" s="504"/>
      <c r="BV57" s="504"/>
      <c r="BW57" s="504"/>
      <c r="BX57" s="504"/>
      <c r="BY57" s="504"/>
      <c r="BZ57" s="504"/>
      <c r="CA57" s="504"/>
      <c r="CB57" s="504"/>
      <c r="CC57" s="504"/>
      <c r="CD57" s="504"/>
      <c r="CE57" s="504"/>
      <c r="CF57" s="504"/>
      <c r="CG57" s="504"/>
      <c r="CH57" s="504"/>
      <c r="CI57" s="504"/>
      <c r="CJ57" s="504"/>
      <c r="CK57" s="504"/>
      <c r="CL57" s="504"/>
      <c r="CM57" s="504"/>
      <c r="CN57" s="504"/>
      <c r="CO57" s="504"/>
      <c r="CP57" s="504"/>
      <c r="CQ57" s="504"/>
      <c r="CR57" s="504"/>
      <c r="CS57" s="504"/>
      <c r="CT57" s="504"/>
      <c r="CU57" s="504"/>
      <c r="CV57" s="504"/>
      <c r="CW57" s="504"/>
      <c r="CX57" s="504"/>
    </row>
    <row r="58" spans="1:102" s="25" customFormat="1" ht="15.75" x14ac:dyDescent="0.25">
      <c r="A58" s="3"/>
      <c r="B58" s="505">
        <v>0.79166666666666663</v>
      </c>
      <c r="C58" s="506">
        <v>25.336690000000001</v>
      </c>
      <c r="D58" s="507">
        <v>0.64300000000000002</v>
      </c>
      <c r="E58" s="507">
        <v>0</v>
      </c>
      <c r="F58" s="507">
        <v>10.635</v>
      </c>
      <c r="G58" s="507">
        <v>26.885999999999999</v>
      </c>
      <c r="H58" s="507">
        <v>0</v>
      </c>
      <c r="I58" s="507">
        <v>0</v>
      </c>
      <c r="J58" s="507">
        <v>13.06</v>
      </c>
      <c r="K58" s="507">
        <v>27.111000000000001</v>
      </c>
      <c r="L58" s="507">
        <v>15.139620000000001</v>
      </c>
      <c r="M58" s="507">
        <v>11.31315</v>
      </c>
      <c r="N58" s="507">
        <v>5.4</v>
      </c>
      <c r="O58" s="507">
        <v>10.66</v>
      </c>
      <c r="P58" s="507">
        <v>4.6689999999999996</v>
      </c>
      <c r="Q58" s="507">
        <v>0</v>
      </c>
      <c r="R58" s="507">
        <v>18.89301</v>
      </c>
      <c r="S58" s="507">
        <v>0</v>
      </c>
      <c r="T58" s="507">
        <v>6.4882200000000001</v>
      </c>
      <c r="U58" s="507">
        <v>12.53739</v>
      </c>
      <c r="V58" s="507">
        <v>11.72767</v>
      </c>
      <c r="W58" s="507">
        <v>15.93</v>
      </c>
      <c r="X58" s="507">
        <v>0.13200000000000001</v>
      </c>
      <c r="Y58" s="507">
        <v>1.026</v>
      </c>
      <c r="Z58" s="507">
        <v>35.223909999999997</v>
      </c>
      <c r="AA58" s="507">
        <v>3.7406999999999999</v>
      </c>
      <c r="AB58" s="507">
        <v>7.3412899999999999</v>
      </c>
      <c r="AC58" s="507">
        <v>0</v>
      </c>
      <c r="AD58" s="507">
        <v>44.909089999999999</v>
      </c>
      <c r="AE58" s="507">
        <v>0</v>
      </c>
      <c r="AF58" s="507">
        <v>124.55252</v>
      </c>
      <c r="AG58" s="507">
        <v>8.65</v>
      </c>
      <c r="AH58" s="507">
        <v>156.69999999999999</v>
      </c>
      <c r="AI58" s="507">
        <v>9.0435999999999996</v>
      </c>
      <c r="AJ58" s="507">
        <v>7.33</v>
      </c>
      <c r="AK58" s="507">
        <v>14.686719999999999</v>
      </c>
      <c r="AL58" s="507">
        <v>35.981850000000001</v>
      </c>
      <c r="AM58" s="507">
        <v>0.1</v>
      </c>
      <c r="AN58" s="507">
        <v>69.507130000000004</v>
      </c>
      <c r="AO58" s="507">
        <v>31.810289999999998</v>
      </c>
      <c r="AP58" s="507">
        <v>13.07281</v>
      </c>
      <c r="AQ58" s="507">
        <v>10.15141</v>
      </c>
      <c r="AR58" s="507">
        <v>4.4517899999999999</v>
      </c>
      <c r="AS58" s="507">
        <v>0</v>
      </c>
      <c r="AT58" s="507">
        <v>20.661829999999998</v>
      </c>
      <c r="AU58" s="507">
        <v>0</v>
      </c>
      <c r="AV58" s="507">
        <v>9.8919999999999995</v>
      </c>
      <c r="AW58" s="507">
        <v>20</v>
      </c>
      <c r="AX58" s="507">
        <v>0</v>
      </c>
      <c r="AY58" s="507">
        <v>5.5129299999999999</v>
      </c>
      <c r="AZ58" s="507">
        <v>8.3930000000000007</v>
      </c>
      <c r="BA58" s="507">
        <v>11.587</v>
      </c>
      <c r="BB58" s="507">
        <v>5.86</v>
      </c>
      <c r="BC58" s="507">
        <v>44.909089999999999</v>
      </c>
      <c r="BD58" s="507">
        <v>134.59577999999999</v>
      </c>
      <c r="BE58" s="507">
        <v>3.76701</v>
      </c>
      <c r="BF58" s="507">
        <v>111.57473</v>
      </c>
      <c r="BG58" s="507">
        <v>89.876760000000004</v>
      </c>
      <c r="BH58" s="507">
        <v>2.89385</v>
      </c>
      <c r="BI58" s="507">
        <v>25.686240000000002</v>
      </c>
      <c r="BJ58" s="507">
        <v>0.98</v>
      </c>
      <c r="BK58" s="507">
        <v>7.8</v>
      </c>
      <c r="BL58" s="507">
        <v>6.68</v>
      </c>
      <c r="BM58" s="507">
        <v>25.192450000000001</v>
      </c>
      <c r="BN58" s="507">
        <v>118.7209</v>
      </c>
      <c r="BO58" s="507">
        <v>283.71884</v>
      </c>
      <c r="BP58" s="507">
        <v>159.47148000000001</v>
      </c>
      <c r="BQ58" s="507">
        <v>26.419070000000001</v>
      </c>
      <c r="BR58" s="507">
        <v>0</v>
      </c>
      <c r="BS58" s="507">
        <v>282.58999999999997</v>
      </c>
      <c r="BT58" s="507">
        <v>13.78548</v>
      </c>
      <c r="BU58" s="504"/>
      <c r="BV58" s="504"/>
      <c r="BW58" s="504"/>
      <c r="BX58" s="504"/>
      <c r="BY58" s="504"/>
      <c r="BZ58" s="504"/>
      <c r="CA58" s="504"/>
      <c r="CB58" s="504"/>
      <c r="CC58" s="504"/>
      <c r="CD58" s="504"/>
      <c r="CE58" s="504"/>
      <c r="CF58" s="504"/>
      <c r="CG58" s="504"/>
      <c r="CH58" s="504"/>
      <c r="CI58" s="504"/>
      <c r="CJ58" s="504"/>
      <c r="CK58" s="504"/>
      <c r="CL58" s="504"/>
      <c r="CM58" s="504"/>
      <c r="CN58" s="504"/>
      <c r="CO58" s="504"/>
      <c r="CP58" s="504"/>
      <c r="CQ58" s="504"/>
      <c r="CR58" s="504"/>
      <c r="CS58" s="504"/>
      <c r="CT58" s="504"/>
      <c r="CU58" s="504"/>
      <c r="CV58" s="504"/>
      <c r="CW58" s="504"/>
      <c r="CX58" s="504"/>
    </row>
    <row r="59" spans="1:102" s="25" customFormat="1" ht="15.75" x14ac:dyDescent="0.25">
      <c r="A59" s="3"/>
      <c r="B59" s="505">
        <v>0.8125</v>
      </c>
      <c r="C59" s="506">
        <v>25.072749999999999</v>
      </c>
      <c r="D59" s="507">
        <v>0.625</v>
      </c>
      <c r="E59" s="507">
        <v>0</v>
      </c>
      <c r="F59" s="507">
        <v>11.086</v>
      </c>
      <c r="G59" s="507">
        <v>26.762</v>
      </c>
      <c r="H59" s="507">
        <v>0</v>
      </c>
      <c r="I59" s="507">
        <v>0</v>
      </c>
      <c r="J59" s="507">
        <v>13.05</v>
      </c>
      <c r="K59" s="507">
        <v>27.552980000000002</v>
      </c>
      <c r="L59" s="507">
        <v>14.02901</v>
      </c>
      <c r="M59" s="507">
        <v>10.62237</v>
      </c>
      <c r="N59" s="507">
        <v>5.6</v>
      </c>
      <c r="O59" s="507">
        <v>9.9</v>
      </c>
      <c r="P59" s="507">
        <v>4.67</v>
      </c>
      <c r="Q59" s="507">
        <v>0</v>
      </c>
      <c r="R59" s="507">
        <v>18.785640000000001</v>
      </c>
      <c r="S59" s="507">
        <v>0</v>
      </c>
      <c r="T59" s="507">
        <v>6.7237499999999999</v>
      </c>
      <c r="U59" s="507">
        <v>12.916969999999999</v>
      </c>
      <c r="V59" s="507">
        <v>12.956</v>
      </c>
      <c r="W59" s="507">
        <v>16.3</v>
      </c>
      <c r="X59" s="507">
        <v>0.13</v>
      </c>
      <c r="Y59" s="507">
        <v>1.091</v>
      </c>
      <c r="Z59" s="507">
        <v>35.126109999999997</v>
      </c>
      <c r="AA59" s="507">
        <v>3.7400099999999998</v>
      </c>
      <c r="AB59" s="507">
        <v>7.1527500000000002</v>
      </c>
      <c r="AC59" s="507">
        <v>0</v>
      </c>
      <c r="AD59" s="507">
        <v>47.483699999999999</v>
      </c>
      <c r="AE59" s="507">
        <v>0</v>
      </c>
      <c r="AF59" s="507">
        <v>128.22695999999999</v>
      </c>
      <c r="AG59" s="507">
        <v>8.98</v>
      </c>
      <c r="AH59" s="507">
        <v>156.9</v>
      </c>
      <c r="AI59" s="507">
        <v>9.0243300000000009</v>
      </c>
      <c r="AJ59" s="507">
        <v>7.8</v>
      </c>
      <c r="AK59" s="507">
        <v>14.264419999999999</v>
      </c>
      <c r="AL59" s="507">
        <v>36.556690000000003</v>
      </c>
      <c r="AM59" s="507">
        <v>0.1</v>
      </c>
      <c r="AN59" s="507">
        <v>72.238600000000005</v>
      </c>
      <c r="AO59" s="507">
        <v>32.271169999999998</v>
      </c>
      <c r="AP59" s="507">
        <v>13.375859999999999</v>
      </c>
      <c r="AQ59" s="507">
        <v>10.10206</v>
      </c>
      <c r="AR59" s="507">
        <v>4.4626700000000001</v>
      </c>
      <c r="AS59" s="507">
        <v>0</v>
      </c>
      <c r="AT59" s="507">
        <v>19.304120000000001</v>
      </c>
      <c r="AU59" s="507">
        <v>0</v>
      </c>
      <c r="AV59" s="507">
        <v>9.9149999999999991</v>
      </c>
      <c r="AW59" s="507">
        <v>20</v>
      </c>
      <c r="AX59" s="507">
        <v>0</v>
      </c>
      <c r="AY59" s="507">
        <v>5.5726599999999999</v>
      </c>
      <c r="AZ59" s="507">
        <v>9.0079999999999991</v>
      </c>
      <c r="BA59" s="507">
        <v>11.648999999999999</v>
      </c>
      <c r="BB59" s="507">
        <v>6.23</v>
      </c>
      <c r="BC59" s="507">
        <v>47.483699999999999</v>
      </c>
      <c r="BD59" s="507">
        <v>131.2362</v>
      </c>
      <c r="BE59" s="507">
        <v>3.9519799999999998</v>
      </c>
      <c r="BF59" s="507">
        <v>117.39317</v>
      </c>
      <c r="BG59" s="507">
        <v>89.852699999999999</v>
      </c>
      <c r="BH59" s="507">
        <v>2.9134799999999998</v>
      </c>
      <c r="BI59" s="507">
        <v>26.593620000000001</v>
      </c>
      <c r="BJ59" s="507">
        <v>0.94</v>
      </c>
      <c r="BK59" s="507">
        <v>7.92</v>
      </c>
      <c r="BL59" s="507">
        <v>7.08</v>
      </c>
      <c r="BM59" s="507">
        <v>25.262640000000001</v>
      </c>
      <c r="BN59" s="507">
        <v>130.06641999999999</v>
      </c>
      <c r="BO59" s="507">
        <v>285.29491000000002</v>
      </c>
      <c r="BP59" s="507">
        <v>156.26907</v>
      </c>
      <c r="BQ59" s="507">
        <v>27.23611</v>
      </c>
      <c r="BR59" s="507">
        <v>0</v>
      </c>
      <c r="BS59" s="507">
        <v>274.93</v>
      </c>
      <c r="BT59" s="507">
        <v>13.817</v>
      </c>
      <c r="BU59" s="504"/>
      <c r="BV59" s="504"/>
      <c r="BW59" s="504"/>
      <c r="BX59" s="504"/>
      <c r="BY59" s="504"/>
      <c r="BZ59" s="504"/>
      <c r="CA59" s="504"/>
      <c r="CB59" s="504"/>
      <c r="CC59" s="504"/>
      <c r="CD59" s="504"/>
      <c r="CE59" s="504"/>
      <c r="CF59" s="504"/>
      <c r="CG59" s="504"/>
      <c r="CH59" s="504"/>
      <c r="CI59" s="504"/>
      <c r="CJ59" s="504"/>
      <c r="CK59" s="504"/>
      <c r="CL59" s="504"/>
      <c r="CM59" s="504"/>
      <c r="CN59" s="504"/>
      <c r="CO59" s="504"/>
      <c r="CP59" s="504"/>
      <c r="CQ59" s="504"/>
      <c r="CR59" s="504"/>
      <c r="CS59" s="504"/>
      <c r="CT59" s="504"/>
      <c r="CU59" s="504"/>
      <c r="CV59" s="504"/>
      <c r="CW59" s="504"/>
      <c r="CX59" s="504"/>
    </row>
    <row r="60" spans="1:102" s="25" customFormat="1" ht="15.75" x14ac:dyDescent="0.25">
      <c r="A60" s="3"/>
      <c r="B60" s="505">
        <v>0.83333333333333337</v>
      </c>
      <c r="C60" s="506">
        <v>26.163060000000002</v>
      </c>
      <c r="D60" s="507">
        <v>0.6</v>
      </c>
      <c r="E60" s="507">
        <v>0</v>
      </c>
      <c r="F60" s="507">
        <v>11.541</v>
      </c>
      <c r="G60" s="507">
        <v>26.466000000000001</v>
      </c>
      <c r="H60" s="507">
        <v>0</v>
      </c>
      <c r="I60" s="507">
        <v>0</v>
      </c>
      <c r="J60" s="507">
        <v>13.35</v>
      </c>
      <c r="K60" s="507">
        <v>27.726600000000001</v>
      </c>
      <c r="L60" s="507">
        <v>13.281409999999999</v>
      </c>
      <c r="M60" s="507">
        <v>11.072100000000001</v>
      </c>
      <c r="N60" s="507">
        <v>5.3</v>
      </c>
      <c r="O60" s="507">
        <v>10.6</v>
      </c>
      <c r="P60" s="507">
        <v>4.9470000000000001</v>
      </c>
      <c r="Q60" s="507">
        <v>0</v>
      </c>
      <c r="R60" s="507">
        <v>18.46716</v>
      </c>
      <c r="S60" s="507">
        <v>0</v>
      </c>
      <c r="T60" s="507">
        <v>6.6895199999999999</v>
      </c>
      <c r="U60" s="507">
        <v>13.795</v>
      </c>
      <c r="V60" s="507">
        <v>12.61598</v>
      </c>
      <c r="W60" s="507">
        <v>16.309999999999999</v>
      </c>
      <c r="X60" s="507">
        <v>0.127</v>
      </c>
      <c r="Y60" s="507">
        <v>1.087</v>
      </c>
      <c r="Z60" s="507">
        <v>33.97052</v>
      </c>
      <c r="AA60" s="507">
        <v>3.69495</v>
      </c>
      <c r="AB60" s="507">
        <v>6.8797800000000002</v>
      </c>
      <c r="AC60" s="507">
        <v>0</v>
      </c>
      <c r="AD60" s="507">
        <v>50.168590000000002</v>
      </c>
      <c r="AE60" s="507">
        <v>0</v>
      </c>
      <c r="AF60" s="507">
        <v>129.49095</v>
      </c>
      <c r="AG60" s="507">
        <v>9.25</v>
      </c>
      <c r="AH60" s="507">
        <v>155.4</v>
      </c>
      <c r="AI60" s="507">
        <v>9.1768300000000007</v>
      </c>
      <c r="AJ60" s="507">
        <v>7.64</v>
      </c>
      <c r="AK60" s="507">
        <v>14.51254</v>
      </c>
      <c r="AL60" s="507">
        <v>40.745260000000002</v>
      </c>
      <c r="AM60" s="507">
        <v>0.1</v>
      </c>
      <c r="AN60" s="507">
        <v>71.528840000000002</v>
      </c>
      <c r="AO60" s="507">
        <v>31.899329999999999</v>
      </c>
      <c r="AP60" s="507">
        <v>13.75647</v>
      </c>
      <c r="AQ60" s="507">
        <v>10.06517</v>
      </c>
      <c r="AR60" s="507">
        <v>4.47105</v>
      </c>
      <c r="AS60" s="507">
        <v>0</v>
      </c>
      <c r="AT60" s="507">
        <v>17.678709999999999</v>
      </c>
      <c r="AU60" s="507">
        <v>0</v>
      </c>
      <c r="AV60" s="507">
        <v>10.099</v>
      </c>
      <c r="AW60" s="507">
        <v>20</v>
      </c>
      <c r="AX60" s="507">
        <v>0</v>
      </c>
      <c r="AY60" s="507">
        <v>5.4526199999999996</v>
      </c>
      <c r="AZ60" s="507">
        <v>8.8780000000000001</v>
      </c>
      <c r="BA60" s="507">
        <v>12.984</v>
      </c>
      <c r="BB60" s="507">
        <v>5.22</v>
      </c>
      <c r="BC60" s="507">
        <v>50.168590000000002</v>
      </c>
      <c r="BD60" s="507">
        <v>132.36299</v>
      </c>
      <c r="BE60" s="507">
        <v>3.9646499999999998</v>
      </c>
      <c r="BF60" s="507">
        <v>115.40057</v>
      </c>
      <c r="BG60" s="507">
        <v>89.934290000000004</v>
      </c>
      <c r="BH60" s="507">
        <v>3.0981100000000001</v>
      </c>
      <c r="BI60" s="507">
        <v>28.225269999999998</v>
      </c>
      <c r="BJ60" s="507">
        <v>0.95</v>
      </c>
      <c r="BK60" s="507">
        <v>8.3000000000000007</v>
      </c>
      <c r="BL60" s="507">
        <v>7.16</v>
      </c>
      <c r="BM60" s="507">
        <v>25.42651</v>
      </c>
      <c r="BN60" s="507">
        <v>134.19609</v>
      </c>
      <c r="BO60" s="507">
        <v>282.53595000000001</v>
      </c>
      <c r="BP60" s="507">
        <v>161.96403000000001</v>
      </c>
      <c r="BQ60" s="507">
        <v>27.109590000000001</v>
      </c>
      <c r="BR60" s="507">
        <v>0</v>
      </c>
      <c r="BS60" s="507">
        <v>274.57</v>
      </c>
      <c r="BT60" s="507">
        <v>14.00733</v>
      </c>
      <c r="BU60" s="504"/>
      <c r="BV60" s="504"/>
      <c r="BW60" s="504"/>
      <c r="BX60" s="504"/>
      <c r="BY60" s="504"/>
      <c r="BZ60" s="504"/>
      <c r="CA60" s="504"/>
      <c r="CB60" s="504"/>
      <c r="CC60" s="504"/>
      <c r="CD60" s="504"/>
      <c r="CE60" s="504"/>
      <c r="CF60" s="504"/>
      <c r="CG60" s="504"/>
      <c r="CH60" s="504"/>
      <c r="CI60" s="504"/>
      <c r="CJ60" s="504"/>
      <c r="CK60" s="504"/>
      <c r="CL60" s="504"/>
      <c r="CM60" s="504"/>
      <c r="CN60" s="504"/>
      <c r="CO60" s="504"/>
      <c r="CP60" s="504"/>
      <c r="CQ60" s="504"/>
      <c r="CR60" s="504"/>
      <c r="CS60" s="504"/>
      <c r="CT60" s="504"/>
      <c r="CU60" s="504"/>
      <c r="CV60" s="504"/>
      <c r="CW60" s="504"/>
      <c r="CX60" s="504"/>
    </row>
    <row r="61" spans="1:102" s="25" customFormat="1" ht="15.75" x14ac:dyDescent="0.25">
      <c r="A61" s="3"/>
      <c r="B61" s="505">
        <v>0.85416666666666663</v>
      </c>
      <c r="C61" s="506">
        <v>26.697209999999998</v>
      </c>
      <c r="D61" s="507">
        <v>0.77600000000000002</v>
      </c>
      <c r="E61" s="507">
        <v>0</v>
      </c>
      <c r="F61" s="507">
        <v>12.53</v>
      </c>
      <c r="G61" s="507">
        <v>27.036000000000001</v>
      </c>
      <c r="H61" s="507">
        <v>0</v>
      </c>
      <c r="I61" s="507">
        <v>0</v>
      </c>
      <c r="J61" s="507">
        <v>12.62</v>
      </c>
      <c r="K61" s="507">
        <v>28.396740000000001</v>
      </c>
      <c r="L61" s="507">
        <v>11.071999999999999</v>
      </c>
      <c r="M61" s="507">
        <v>10.458740000000001</v>
      </c>
      <c r="N61" s="507">
        <v>5.2</v>
      </c>
      <c r="O61" s="507">
        <v>9.59</v>
      </c>
      <c r="P61" s="507">
        <v>5.056</v>
      </c>
      <c r="Q61" s="507">
        <v>0</v>
      </c>
      <c r="R61" s="507">
        <v>18.253119999999999</v>
      </c>
      <c r="S61" s="507">
        <v>0</v>
      </c>
      <c r="T61" s="507">
        <v>6.8243499999999999</v>
      </c>
      <c r="U61" s="507">
        <v>14.35778</v>
      </c>
      <c r="V61" s="507">
        <v>13.475910000000001</v>
      </c>
      <c r="W61" s="507">
        <v>16.559999999999999</v>
      </c>
      <c r="X61" s="507">
        <v>0.129</v>
      </c>
      <c r="Y61" s="507">
        <v>1.0660000000000001</v>
      </c>
      <c r="Z61" s="507">
        <v>34.983669999999996</v>
      </c>
      <c r="AA61" s="507">
        <v>4.0013500000000004</v>
      </c>
      <c r="AB61" s="507">
        <v>6.8180100000000001</v>
      </c>
      <c r="AC61" s="507">
        <v>0</v>
      </c>
      <c r="AD61" s="507">
        <v>49.668819999999997</v>
      </c>
      <c r="AE61" s="507">
        <v>0</v>
      </c>
      <c r="AF61" s="507">
        <v>130.35434000000001</v>
      </c>
      <c r="AG61" s="507">
        <v>10.07</v>
      </c>
      <c r="AH61" s="507">
        <v>160</v>
      </c>
      <c r="AI61" s="507">
        <v>9.5355600000000003</v>
      </c>
      <c r="AJ61" s="507">
        <v>8.3800000000000008</v>
      </c>
      <c r="AK61" s="507">
        <v>14.828989999999999</v>
      </c>
      <c r="AL61" s="507">
        <v>47.187130000000003</v>
      </c>
      <c r="AM61" s="507">
        <v>0.1</v>
      </c>
      <c r="AN61" s="507">
        <v>69.412030000000001</v>
      </c>
      <c r="AO61" s="507">
        <v>33.12923</v>
      </c>
      <c r="AP61" s="507">
        <v>13.332319999999999</v>
      </c>
      <c r="AQ61" s="507">
        <v>10.08996</v>
      </c>
      <c r="AR61" s="507">
        <v>4.47994</v>
      </c>
      <c r="AS61" s="507">
        <v>0</v>
      </c>
      <c r="AT61" s="507">
        <v>16.36158</v>
      </c>
      <c r="AU61" s="507">
        <v>0</v>
      </c>
      <c r="AV61" s="507">
        <v>10.163</v>
      </c>
      <c r="AW61" s="507">
        <v>20</v>
      </c>
      <c r="AX61" s="507">
        <v>0</v>
      </c>
      <c r="AY61" s="507">
        <v>5.5315399999999997</v>
      </c>
      <c r="AZ61" s="507">
        <v>9.0489999999999995</v>
      </c>
      <c r="BA61" s="507">
        <v>16.169</v>
      </c>
      <c r="BB61" s="507">
        <v>4.5199999999999996</v>
      </c>
      <c r="BC61" s="507">
        <v>49.668819999999997</v>
      </c>
      <c r="BD61" s="507">
        <v>135.51240000000001</v>
      </c>
      <c r="BE61" s="507">
        <v>3.9647000000000001</v>
      </c>
      <c r="BF61" s="507">
        <v>116.14864</v>
      </c>
      <c r="BG61" s="507">
        <v>91.060820000000007</v>
      </c>
      <c r="BH61" s="507">
        <v>3.1220599999999998</v>
      </c>
      <c r="BI61" s="507">
        <v>28.97034</v>
      </c>
      <c r="BJ61" s="507">
        <v>0.95</v>
      </c>
      <c r="BK61" s="507">
        <v>8.49</v>
      </c>
      <c r="BL61" s="507">
        <v>7.1</v>
      </c>
      <c r="BM61" s="507">
        <v>25.408000000000001</v>
      </c>
      <c r="BN61" s="507">
        <v>143.66302999999999</v>
      </c>
      <c r="BO61" s="507">
        <v>277.59866</v>
      </c>
      <c r="BP61" s="507">
        <v>157.3263</v>
      </c>
      <c r="BQ61" s="507">
        <v>27.638359999999999</v>
      </c>
      <c r="BR61" s="507">
        <v>0</v>
      </c>
      <c r="BS61" s="507">
        <v>276.13</v>
      </c>
      <c r="BT61" s="507">
        <v>14.69815</v>
      </c>
      <c r="BU61" s="504"/>
      <c r="BV61" s="504"/>
      <c r="BW61" s="504"/>
      <c r="BX61" s="504"/>
      <c r="BY61" s="504"/>
      <c r="BZ61" s="504"/>
      <c r="CA61" s="504"/>
      <c r="CB61" s="504"/>
      <c r="CC61" s="504"/>
      <c r="CD61" s="504"/>
      <c r="CE61" s="504"/>
      <c r="CF61" s="504"/>
      <c r="CG61" s="504"/>
      <c r="CH61" s="504"/>
      <c r="CI61" s="504"/>
      <c r="CJ61" s="504"/>
      <c r="CK61" s="504"/>
      <c r="CL61" s="504"/>
      <c r="CM61" s="504"/>
      <c r="CN61" s="504"/>
      <c r="CO61" s="504"/>
      <c r="CP61" s="504"/>
      <c r="CQ61" s="504"/>
      <c r="CR61" s="504"/>
      <c r="CS61" s="504"/>
      <c r="CT61" s="504"/>
      <c r="CU61" s="504"/>
      <c r="CV61" s="504"/>
      <c r="CW61" s="504"/>
      <c r="CX61" s="504"/>
    </row>
    <row r="62" spans="1:102" s="25" customFormat="1" ht="15.75" x14ac:dyDescent="0.25">
      <c r="A62" s="3"/>
      <c r="B62" s="505">
        <v>0.875</v>
      </c>
      <c r="C62" s="506">
        <v>26.890409999999999</v>
      </c>
      <c r="D62" s="507">
        <v>3.7639999999999998</v>
      </c>
      <c r="E62" s="507">
        <v>0</v>
      </c>
      <c r="F62" s="507">
        <v>13.291</v>
      </c>
      <c r="G62" s="507">
        <v>27.35</v>
      </c>
      <c r="H62" s="507">
        <v>0</v>
      </c>
      <c r="I62" s="507">
        <v>0</v>
      </c>
      <c r="J62" s="507">
        <v>12.94</v>
      </c>
      <c r="K62" s="507">
        <v>28.01802</v>
      </c>
      <c r="L62" s="507">
        <v>10.87251</v>
      </c>
      <c r="M62" s="507">
        <v>13.212339999999999</v>
      </c>
      <c r="N62" s="507">
        <v>5.3</v>
      </c>
      <c r="O62" s="507">
        <v>12.21</v>
      </c>
      <c r="P62" s="507">
        <v>5.2069999999999999</v>
      </c>
      <c r="Q62" s="507">
        <v>0</v>
      </c>
      <c r="R62" s="507">
        <v>18.646460000000001</v>
      </c>
      <c r="S62" s="507">
        <v>0</v>
      </c>
      <c r="T62" s="507">
        <v>7.5911</v>
      </c>
      <c r="U62" s="507">
        <v>14.71321</v>
      </c>
      <c r="V62" s="507">
        <v>12.16234</v>
      </c>
      <c r="W62" s="507">
        <v>16.739999999999998</v>
      </c>
      <c r="X62" s="507">
        <v>1.6180000000000001</v>
      </c>
      <c r="Y62" s="507">
        <v>1.7669999999999999</v>
      </c>
      <c r="Z62" s="507">
        <v>35.341009999999997</v>
      </c>
      <c r="AA62" s="507">
        <v>4.0848199999999997</v>
      </c>
      <c r="AB62" s="507">
        <v>6.6486999999999998</v>
      </c>
      <c r="AC62" s="507">
        <v>0</v>
      </c>
      <c r="AD62" s="507">
        <v>50.002389999999998</v>
      </c>
      <c r="AE62" s="507">
        <v>0</v>
      </c>
      <c r="AF62" s="507">
        <v>127.0753</v>
      </c>
      <c r="AG62" s="507">
        <v>11.3</v>
      </c>
      <c r="AH62" s="507">
        <v>160.30000000000001</v>
      </c>
      <c r="AI62" s="507">
        <v>9.6231200000000001</v>
      </c>
      <c r="AJ62" s="507">
        <v>8.94</v>
      </c>
      <c r="AK62" s="507">
        <v>14.774800000000001</v>
      </c>
      <c r="AL62" s="507">
        <v>47.874949999999998</v>
      </c>
      <c r="AM62" s="507">
        <v>0.1</v>
      </c>
      <c r="AN62" s="507">
        <v>72.077259999999995</v>
      </c>
      <c r="AO62" s="507">
        <v>33.273119999999999</v>
      </c>
      <c r="AP62" s="507">
        <v>12.43573</v>
      </c>
      <c r="AQ62" s="507">
        <v>10.12041</v>
      </c>
      <c r="AR62" s="507">
        <v>4.4947900000000001</v>
      </c>
      <c r="AS62" s="507">
        <v>0</v>
      </c>
      <c r="AT62" s="507">
        <v>16.120999999999999</v>
      </c>
      <c r="AU62" s="507">
        <v>0</v>
      </c>
      <c r="AV62" s="507">
        <v>10.079000000000001</v>
      </c>
      <c r="AW62" s="507">
        <v>20</v>
      </c>
      <c r="AX62" s="507">
        <v>0</v>
      </c>
      <c r="AY62" s="507">
        <v>5.5359699999999998</v>
      </c>
      <c r="AZ62" s="507">
        <v>8.9369999999999994</v>
      </c>
      <c r="BA62" s="507">
        <v>16.184000000000001</v>
      </c>
      <c r="BB62" s="507">
        <v>5.78</v>
      </c>
      <c r="BC62" s="507">
        <v>50.002389999999998</v>
      </c>
      <c r="BD62" s="507">
        <v>136.96598</v>
      </c>
      <c r="BE62" s="507">
        <v>3.9157600000000001</v>
      </c>
      <c r="BF62" s="507">
        <v>116.9881</v>
      </c>
      <c r="BG62" s="507">
        <v>90.407269999999997</v>
      </c>
      <c r="BH62" s="507">
        <v>6.7347700000000001</v>
      </c>
      <c r="BI62" s="507">
        <v>29.188890000000001</v>
      </c>
      <c r="BJ62" s="507">
        <v>0.94</v>
      </c>
      <c r="BK62" s="507">
        <v>8.85</v>
      </c>
      <c r="BL62" s="507">
        <v>8.0500000000000007</v>
      </c>
      <c r="BM62" s="507">
        <v>25.530390000000001</v>
      </c>
      <c r="BN62" s="507">
        <v>148.71938</v>
      </c>
      <c r="BO62" s="507">
        <v>282.97861</v>
      </c>
      <c r="BP62" s="507">
        <v>163.27042</v>
      </c>
      <c r="BQ62" s="507">
        <v>28.306270000000001</v>
      </c>
      <c r="BR62" s="507">
        <v>0</v>
      </c>
      <c r="BS62" s="507">
        <v>282.82</v>
      </c>
      <c r="BT62" s="507">
        <v>19.839310000000001</v>
      </c>
      <c r="BU62" s="504"/>
      <c r="BV62" s="504"/>
      <c r="BW62" s="504"/>
      <c r="BX62" s="504"/>
      <c r="BY62" s="504"/>
      <c r="BZ62" s="504"/>
      <c r="CA62" s="504"/>
      <c r="CB62" s="504"/>
      <c r="CC62" s="504"/>
      <c r="CD62" s="504"/>
      <c r="CE62" s="504"/>
      <c r="CF62" s="504"/>
      <c r="CG62" s="504"/>
      <c r="CH62" s="504"/>
      <c r="CI62" s="504"/>
      <c r="CJ62" s="504"/>
      <c r="CK62" s="504"/>
      <c r="CL62" s="504"/>
      <c r="CM62" s="504"/>
      <c r="CN62" s="504"/>
      <c r="CO62" s="504"/>
      <c r="CP62" s="504"/>
      <c r="CQ62" s="504"/>
      <c r="CR62" s="504"/>
      <c r="CS62" s="504"/>
      <c r="CT62" s="504"/>
      <c r="CU62" s="504"/>
      <c r="CV62" s="504"/>
      <c r="CW62" s="504"/>
      <c r="CX62" s="504"/>
    </row>
    <row r="63" spans="1:102" s="25" customFormat="1" ht="15.75" x14ac:dyDescent="0.25">
      <c r="A63" s="3"/>
      <c r="B63" s="505">
        <v>0.89583333333333337</v>
      </c>
      <c r="C63" s="506">
        <v>26.03088</v>
      </c>
      <c r="D63" s="507">
        <v>4.03</v>
      </c>
      <c r="E63" s="507">
        <v>0</v>
      </c>
      <c r="F63" s="507">
        <v>13.548</v>
      </c>
      <c r="G63" s="507">
        <v>27.728000000000002</v>
      </c>
      <c r="H63" s="507">
        <v>0</v>
      </c>
      <c r="I63" s="507">
        <v>0</v>
      </c>
      <c r="J63" s="507">
        <v>13.3</v>
      </c>
      <c r="K63" s="507">
        <v>27.286819999999999</v>
      </c>
      <c r="L63" s="507">
        <v>10.442449999999999</v>
      </c>
      <c r="M63" s="507">
        <v>16.695720000000001</v>
      </c>
      <c r="N63" s="507">
        <v>5.4</v>
      </c>
      <c r="O63" s="507">
        <v>14</v>
      </c>
      <c r="P63" s="507">
        <v>4.5620000000000003</v>
      </c>
      <c r="Q63" s="507">
        <v>0</v>
      </c>
      <c r="R63" s="507">
        <v>18.59348</v>
      </c>
      <c r="S63" s="507">
        <v>0</v>
      </c>
      <c r="T63" s="507">
        <v>8.4637600000000006</v>
      </c>
      <c r="U63" s="507">
        <v>15.324400000000001</v>
      </c>
      <c r="V63" s="507">
        <v>13.954689999999999</v>
      </c>
      <c r="W63" s="507">
        <v>16.89</v>
      </c>
      <c r="X63" s="507">
        <v>2.536</v>
      </c>
      <c r="Y63" s="507">
        <v>1.893</v>
      </c>
      <c r="Z63" s="507">
        <v>35.441209999999998</v>
      </c>
      <c r="AA63" s="507">
        <v>4.1258100000000004</v>
      </c>
      <c r="AB63" s="507">
        <v>6.2854200000000002</v>
      </c>
      <c r="AC63" s="507">
        <v>0</v>
      </c>
      <c r="AD63" s="507">
        <v>49.329050000000002</v>
      </c>
      <c r="AE63" s="507">
        <v>0</v>
      </c>
      <c r="AF63" s="507">
        <v>129.95132000000001</v>
      </c>
      <c r="AG63" s="507">
        <v>12.54</v>
      </c>
      <c r="AH63" s="507">
        <v>160.1</v>
      </c>
      <c r="AI63" s="507">
        <v>10.03491</v>
      </c>
      <c r="AJ63" s="507">
        <v>9.35</v>
      </c>
      <c r="AK63" s="507">
        <v>14.354279999999999</v>
      </c>
      <c r="AL63" s="507">
        <v>48.64705</v>
      </c>
      <c r="AM63" s="507">
        <v>0.1</v>
      </c>
      <c r="AN63" s="507">
        <v>110.90304999999999</v>
      </c>
      <c r="AO63" s="507">
        <v>33.867190000000001</v>
      </c>
      <c r="AP63" s="507">
        <v>12.9518</v>
      </c>
      <c r="AQ63" s="507">
        <v>10.10638</v>
      </c>
      <c r="AR63" s="507">
        <v>4.5519800000000004</v>
      </c>
      <c r="AS63" s="507">
        <v>0</v>
      </c>
      <c r="AT63" s="507">
        <v>16.396100000000001</v>
      </c>
      <c r="AU63" s="507">
        <v>0</v>
      </c>
      <c r="AV63" s="507">
        <v>10.026</v>
      </c>
      <c r="AW63" s="507">
        <v>20</v>
      </c>
      <c r="AX63" s="507">
        <v>0</v>
      </c>
      <c r="AY63" s="507">
        <v>5.3626100000000001</v>
      </c>
      <c r="AZ63" s="507">
        <v>8.7379999999999995</v>
      </c>
      <c r="BA63" s="507">
        <v>17.315999999999999</v>
      </c>
      <c r="BB63" s="507">
        <v>5.38</v>
      </c>
      <c r="BC63" s="507">
        <v>49.329050000000002</v>
      </c>
      <c r="BD63" s="507">
        <v>138.83559</v>
      </c>
      <c r="BE63" s="507">
        <v>4.0063800000000001</v>
      </c>
      <c r="BF63" s="507">
        <v>116.54304999999999</v>
      </c>
      <c r="BG63" s="507">
        <v>91.587509999999995</v>
      </c>
      <c r="BH63" s="507">
        <v>6.8400100000000004</v>
      </c>
      <c r="BI63" s="507">
        <v>29.13888</v>
      </c>
      <c r="BJ63" s="507">
        <v>0.91</v>
      </c>
      <c r="BK63" s="507">
        <v>9.36</v>
      </c>
      <c r="BL63" s="507">
        <v>7.48</v>
      </c>
      <c r="BM63" s="507">
        <v>25.32649</v>
      </c>
      <c r="BN63" s="507">
        <v>151.22798</v>
      </c>
      <c r="BO63" s="507">
        <v>284.45303000000001</v>
      </c>
      <c r="BP63" s="507">
        <v>161.73878999999999</v>
      </c>
      <c r="BQ63" s="507">
        <v>28.52692</v>
      </c>
      <c r="BR63" s="507">
        <v>0</v>
      </c>
      <c r="BS63" s="507">
        <v>288.02999999999997</v>
      </c>
      <c r="BT63" s="507">
        <v>21.206510000000002</v>
      </c>
      <c r="BU63" s="504"/>
      <c r="BV63" s="504"/>
      <c r="BW63" s="504"/>
      <c r="BX63" s="504"/>
      <c r="BY63" s="504"/>
      <c r="BZ63" s="504"/>
      <c r="CA63" s="504"/>
      <c r="CB63" s="504"/>
      <c r="CC63" s="504"/>
      <c r="CD63" s="504"/>
      <c r="CE63" s="504"/>
      <c r="CF63" s="504"/>
      <c r="CG63" s="504"/>
      <c r="CH63" s="504"/>
      <c r="CI63" s="504"/>
      <c r="CJ63" s="504"/>
      <c r="CK63" s="504"/>
      <c r="CL63" s="504"/>
      <c r="CM63" s="504"/>
      <c r="CN63" s="504"/>
      <c r="CO63" s="504"/>
      <c r="CP63" s="504"/>
      <c r="CQ63" s="504"/>
      <c r="CR63" s="504"/>
      <c r="CS63" s="504"/>
      <c r="CT63" s="504"/>
      <c r="CU63" s="504"/>
      <c r="CV63" s="504"/>
      <c r="CW63" s="504"/>
      <c r="CX63" s="504"/>
    </row>
    <row r="64" spans="1:102" s="25" customFormat="1" ht="15.75" x14ac:dyDescent="0.25">
      <c r="A64" s="3"/>
      <c r="B64" s="505">
        <v>0.91666666666666663</v>
      </c>
      <c r="C64" s="506">
        <v>33.186450000000001</v>
      </c>
      <c r="D64" s="507">
        <v>4.2169999999999996</v>
      </c>
      <c r="E64" s="507">
        <v>0</v>
      </c>
      <c r="F64" s="507">
        <v>13.587999999999999</v>
      </c>
      <c r="G64" s="507">
        <v>27.66</v>
      </c>
      <c r="H64" s="507">
        <v>0</v>
      </c>
      <c r="I64" s="507">
        <v>0</v>
      </c>
      <c r="J64" s="507">
        <v>13.33</v>
      </c>
      <c r="K64" s="507">
        <v>26.88307</v>
      </c>
      <c r="L64" s="507">
        <v>10.36219</v>
      </c>
      <c r="M64" s="507">
        <v>32.309370000000001</v>
      </c>
      <c r="N64" s="507">
        <v>5.3</v>
      </c>
      <c r="O64" s="507">
        <v>13.82</v>
      </c>
      <c r="P64" s="507">
        <v>4.54</v>
      </c>
      <c r="Q64" s="507">
        <v>0</v>
      </c>
      <c r="R64" s="507">
        <v>21.833649999999999</v>
      </c>
      <c r="S64" s="507">
        <v>0</v>
      </c>
      <c r="T64" s="507">
        <v>8.4906400000000009</v>
      </c>
      <c r="U64" s="507">
        <v>16.4163</v>
      </c>
      <c r="V64" s="507">
        <v>14.56776</v>
      </c>
      <c r="W64" s="507">
        <v>16.73</v>
      </c>
      <c r="X64" s="507">
        <v>2.5590000000000002</v>
      </c>
      <c r="Y64" s="507">
        <v>1.913</v>
      </c>
      <c r="Z64" s="507">
        <v>34.23892</v>
      </c>
      <c r="AA64" s="507">
        <v>3.9547300000000001</v>
      </c>
      <c r="AB64" s="507">
        <v>6.4416700000000002</v>
      </c>
      <c r="AC64" s="507">
        <v>0</v>
      </c>
      <c r="AD64" s="507">
        <v>48.617069999999998</v>
      </c>
      <c r="AE64" s="507">
        <v>0</v>
      </c>
      <c r="AF64" s="507">
        <v>130.06152</v>
      </c>
      <c r="AG64" s="507">
        <v>12.49</v>
      </c>
      <c r="AH64" s="507">
        <v>158.80000000000001</v>
      </c>
      <c r="AI64" s="507">
        <v>10.251899999999999</v>
      </c>
      <c r="AJ64" s="507">
        <v>9.5500000000000007</v>
      </c>
      <c r="AK64" s="507">
        <v>14.608180000000001</v>
      </c>
      <c r="AL64" s="507">
        <v>49.8384</v>
      </c>
      <c r="AM64" s="507">
        <v>1.85</v>
      </c>
      <c r="AN64" s="507">
        <v>121.88117</v>
      </c>
      <c r="AO64" s="507">
        <v>35.082889999999999</v>
      </c>
      <c r="AP64" s="507">
        <v>13.42914</v>
      </c>
      <c r="AQ64" s="507">
        <v>10.16051</v>
      </c>
      <c r="AR64" s="507">
        <v>4.8660199999999998</v>
      </c>
      <c r="AS64" s="507">
        <v>0</v>
      </c>
      <c r="AT64" s="507">
        <v>16.216259999999998</v>
      </c>
      <c r="AU64" s="507">
        <v>0</v>
      </c>
      <c r="AV64" s="507">
        <v>11.287000000000001</v>
      </c>
      <c r="AW64" s="507">
        <v>20</v>
      </c>
      <c r="AX64" s="507">
        <v>0</v>
      </c>
      <c r="AY64" s="507">
        <v>5.4690399999999997</v>
      </c>
      <c r="AZ64" s="507">
        <v>8.8759999999999994</v>
      </c>
      <c r="BA64" s="507">
        <v>19.172000000000001</v>
      </c>
      <c r="BB64" s="507">
        <v>2.99</v>
      </c>
      <c r="BC64" s="507">
        <v>48.617069999999998</v>
      </c>
      <c r="BD64" s="507">
        <v>137.64769999999999</v>
      </c>
      <c r="BE64" s="507">
        <v>3.9445399999999999</v>
      </c>
      <c r="BF64" s="507">
        <v>114.91176</v>
      </c>
      <c r="BG64" s="507">
        <v>92.191879999999998</v>
      </c>
      <c r="BH64" s="507">
        <v>9.3034599999999994</v>
      </c>
      <c r="BI64" s="507">
        <v>29.308669999999999</v>
      </c>
      <c r="BJ64" s="507">
        <v>0.91</v>
      </c>
      <c r="BK64" s="507">
        <v>10.55</v>
      </c>
      <c r="BL64" s="507">
        <v>7.47</v>
      </c>
      <c r="BM64" s="507">
        <v>25.445820000000001</v>
      </c>
      <c r="BN64" s="507">
        <v>149.26167000000001</v>
      </c>
      <c r="BO64" s="507">
        <v>289.26772999999997</v>
      </c>
      <c r="BP64" s="507">
        <v>163.36246</v>
      </c>
      <c r="BQ64" s="507">
        <v>28.631789999999999</v>
      </c>
      <c r="BR64" s="507">
        <v>0</v>
      </c>
      <c r="BS64" s="507">
        <v>287.07</v>
      </c>
      <c r="BT64" s="507">
        <v>28.796530000000001</v>
      </c>
      <c r="BU64" s="504"/>
      <c r="BV64" s="504"/>
      <c r="BW64" s="504"/>
      <c r="BX64" s="504"/>
      <c r="BY64" s="504"/>
      <c r="BZ64" s="504"/>
      <c r="CA64" s="504"/>
      <c r="CB64" s="504"/>
      <c r="CC64" s="504"/>
      <c r="CD64" s="504"/>
      <c r="CE64" s="504"/>
      <c r="CF64" s="504"/>
      <c r="CG64" s="504"/>
      <c r="CH64" s="504"/>
      <c r="CI64" s="504"/>
      <c r="CJ64" s="504"/>
      <c r="CK64" s="504"/>
      <c r="CL64" s="504"/>
      <c r="CM64" s="504"/>
      <c r="CN64" s="504"/>
      <c r="CO64" s="504"/>
      <c r="CP64" s="504"/>
      <c r="CQ64" s="504"/>
      <c r="CR64" s="504"/>
      <c r="CS64" s="504"/>
      <c r="CT64" s="504"/>
      <c r="CU64" s="504"/>
      <c r="CV64" s="504"/>
      <c r="CW64" s="504"/>
      <c r="CX64" s="504"/>
    </row>
    <row r="65" spans="1:102" s="25" customFormat="1" ht="15.75" x14ac:dyDescent="0.25">
      <c r="A65" s="3"/>
      <c r="B65" s="505">
        <v>0.9375</v>
      </c>
      <c r="C65" s="506">
        <v>39.475749999999998</v>
      </c>
      <c r="D65" s="507">
        <v>4.1109999999999998</v>
      </c>
      <c r="E65" s="507">
        <v>0</v>
      </c>
      <c r="F65" s="507">
        <v>12.792999999999999</v>
      </c>
      <c r="G65" s="507">
        <v>27.271999999999998</v>
      </c>
      <c r="H65" s="507">
        <v>0</v>
      </c>
      <c r="I65" s="507">
        <v>0</v>
      </c>
      <c r="J65" s="507">
        <v>13.38</v>
      </c>
      <c r="K65" s="507">
        <v>25.998200000000001</v>
      </c>
      <c r="L65" s="507">
        <v>10.7515</v>
      </c>
      <c r="M65" s="507">
        <v>49.60689</v>
      </c>
      <c r="N65" s="507">
        <v>5.4</v>
      </c>
      <c r="O65" s="507">
        <v>12.83</v>
      </c>
      <c r="P65" s="507">
        <v>4.6749999999999998</v>
      </c>
      <c r="Q65" s="507">
        <v>0</v>
      </c>
      <c r="R65" s="507">
        <v>121.69807</v>
      </c>
      <c r="S65" s="507">
        <v>0</v>
      </c>
      <c r="T65" s="507">
        <v>8.5256699999999999</v>
      </c>
      <c r="U65" s="507">
        <v>16.72513</v>
      </c>
      <c r="V65" s="507">
        <v>14.8695</v>
      </c>
      <c r="W65" s="507">
        <v>16.7</v>
      </c>
      <c r="X65" s="507">
        <v>2.609</v>
      </c>
      <c r="Y65" s="507">
        <v>1.8</v>
      </c>
      <c r="Z65" s="507">
        <v>34.358849999999997</v>
      </c>
      <c r="AA65" s="507">
        <v>3.9614600000000002</v>
      </c>
      <c r="AB65" s="507">
        <v>6.4734100000000003</v>
      </c>
      <c r="AC65" s="507">
        <v>0</v>
      </c>
      <c r="AD65" s="507">
        <v>49.760530000000003</v>
      </c>
      <c r="AE65" s="507">
        <v>0</v>
      </c>
      <c r="AF65" s="507">
        <v>129.93939</v>
      </c>
      <c r="AG65" s="507">
        <v>12.21</v>
      </c>
      <c r="AH65" s="507">
        <v>157.9</v>
      </c>
      <c r="AI65" s="507">
        <v>10.22626</v>
      </c>
      <c r="AJ65" s="507">
        <v>10.33</v>
      </c>
      <c r="AK65" s="507">
        <v>14.571669999999999</v>
      </c>
      <c r="AL65" s="507">
        <v>50.65596</v>
      </c>
      <c r="AM65" s="507">
        <v>3.08</v>
      </c>
      <c r="AN65" s="507">
        <v>121.37096</v>
      </c>
      <c r="AO65" s="507">
        <v>36.056730000000002</v>
      </c>
      <c r="AP65" s="507">
        <v>14.504759999999999</v>
      </c>
      <c r="AQ65" s="507">
        <v>10.14597</v>
      </c>
      <c r="AR65" s="507">
        <v>4.8366400000000001</v>
      </c>
      <c r="AS65" s="507">
        <v>0</v>
      </c>
      <c r="AT65" s="507">
        <v>16.007239999999999</v>
      </c>
      <c r="AU65" s="507">
        <v>0</v>
      </c>
      <c r="AV65" s="507">
        <v>16.754999999999999</v>
      </c>
      <c r="AW65" s="507">
        <v>20</v>
      </c>
      <c r="AX65" s="507">
        <v>0</v>
      </c>
      <c r="AY65" s="507">
        <v>5.4534900000000004</v>
      </c>
      <c r="AZ65" s="507">
        <v>8.5069999999999997</v>
      </c>
      <c r="BA65" s="507">
        <v>22.213999999999999</v>
      </c>
      <c r="BB65" s="507">
        <v>29.72</v>
      </c>
      <c r="BC65" s="507">
        <v>49.760530000000003</v>
      </c>
      <c r="BD65" s="507">
        <v>137.26691</v>
      </c>
      <c r="BE65" s="507">
        <v>3.83819</v>
      </c>
      <c r="BF65" s="507">
        <v>116.83874</v>
      </c>
      <c r="BG65" s="507">
        <v>93.953090000000003</v>
      </c>
      <c r="BH65" s="507">
        <v>22.680689999999998</v>
      </c>
      <c r="BI65" s="507">
        <v>29.61618</v>
      </c>
      <c r="BJ65" s="507">
        <v>0.92</v>
      </c>
      <c r="BK65" s="507">
        <v>10.64</v>
      </c>
      <c r="BL65" s="507">
        <v>7.1</v>
      </c>
      <c r="BM65" s="507">
        <v>25.464580000000002</v>
      </c>
      <c r="BN65" s="507">
        <v>152.96768</v>
      </c>
      <c r="BO65" s="507">
        <v>287.79570000000001</v>
      </c>
      <c r="BP65" s="507">
        <v>161.43218999999999</v>
      </c>
      <c r="BQ65" s="507">
        <v>28.77037</v>
      </c>
      <c r="BR65" s="507">
        <v>0</v>
      </c>
      <c r="BS65" s="507">
        <v>289.12</v>
      </c>
      <c r="BT65" s="507">
        <v>35.843859999999999</v>
      </c>
      <c r="BU65" s="504"/>
      <c r="BV65" s="504"/>
      <c r="BW65" s="504"/>
      <c r="BX65" s="504"/>
      <c r="BY65" s="504"/>
      <c r="BZ65" s="504"/>
      <c r="CA65" s="504"/>
      <c r="CB65" s="504"/>
      <c r="CC65" s="504"/>
      <c r="CD65" s="504"/>
      <c r="CE65" s="504"/>
      <c r="CF65" s="504"/>
      <c r="CG65" s="504"/>
      <c r="CH65" s="504"/>
      <c r="CI65" s="504"/>
      <c r="CJ65" s="504"/>
      <c r="CK65" s="504"/>
      <c r="CL65" s="504"/>
      <c r="CM65" s="504"/>
      <c r="CN65" s="504"/>
      <c r="CO65" s="504"/>
      <c r="CP65" s="504"/>
      <c r="CQ65" s="504"/>
      <c r="CR65" s="504"/>
      <c r="CS65" s="504"/>
      <c r="CT65" s="504"/>
      <c r="CU65" s="504"/>
      <c r="CV65" s="504"/>
      <c r="CW65" s="504"/>
      <c r="CX65" s="504"/>
    </row>
    <row r="66" spans="1:102" s="25" customFormat="1" ht="15.75" x14ac:dyDescent="0.25">
      <c r="A66" s="3"/>
      <c r="B66" s="505">
        <v>0.95833333333333337</v>
      </c>
      <c r="C66" s="506">
        <v>45.159100000000002</v>
      </c>
      <c r="D66" s="507">
        <v>4.1909999999999998</v>
      </c>
      <c r="E66" s="507">
        <v>0</v>
      </c>
      <c r="F66" s="507">
        <v>13.256</v>
      </c>
      <c r="G66" s="507">
        <v>27.603999999999999</v>
      </c>
      <c r="H66" s="507">
        <v>0</v>
      </c>
      <c r="I66" s="507">
        <v>0</v>
      </c>
      <c r="J66" s="507">
        <v>13.33</v>
      </c>
      <c r="K66" s="507">
        <v>25.750060000000001</v>
      </c>
      <c r="L66" s="507">
        <v>11.52749</v>
      </c>
      <c r="M66" s="507">
        <v>39.844389999999997</v>
      </c>
      <c r="N66" s="507">
        <v>5.2</v>
      </c>
      <c r="O66" s="507">
        <v>12.51</v>
      </c>
      <c r="P66" s="507">
        <v>4.8310000000000004</v>
      </c>
      <c r="Q66" s="507">
        <v>0</v>
      </c>
      <c r="R66" s="507">
        <v>130.63013000000001</v>
      </c>
      <c r="S66" s="507">
        <v>0</v>
      </c>
      <c r="T66" s="507">
        <v>8.2744999999999997</v>
      </c>
      <c r="U66" s="507">
        <v>16.149439999999998</v>
      </c>
      <c r="V66" s="507">
        <v>15.027189999999999</v>
      </c>
      <c r="W66" s="507">
        <v>16.559999999999999</v>
      </c>
      <c r="X66" s="507">
        <v>2.6269999999999998</v>
      </c>
      <c r="Y66" s="507">
        <v>2.0030000000000001</v>
      </c>
      <c r="Z66" s="507">
        <v>33.270249999999997</v>
      </c>
      <c r="AA66" s="507">
        <v>3.9545699999999999</v>
      </c>
      <c r="AB66" s="507">
        <v>6.3238599999999998</v>
      </c>
      <c r="AC66" s="507">
        <v>0</v>
      </c>
      <c r="AD66" s="507">
        <v>50.297339999999998</v>
      </c>
      <c r="AE66" s="507">
        <v>0</v>
      </c>
      <c r="AF66" s="507">
        <v>128.72074000000001</v>
      </c>
      <c r="AG66" s="507">
        <v>11.88</v>
      </c>
      <c r="AH66" s="507">
        <v>159.9</v>
      </c>
      <c r="AI66" s="507">
        <v>10.02805</v>
      </c>
      <c r="AJ66" s="507">
        <v>10.29</v>
      </c>
      <c r="AK66" s="507">
        <v>14.659280000000001</v>
      </c>
      <c r="AL66" s="507">
        <v>51.345370000000003</v>
      </c>
      <c r="AM66" s="507">
        <v>3.09</v>
      </c>
      <c r="AN66" s="507">
        <v>121.33394</v>
      </c>
      <c r="AO66" s="507">
        <v>35.761989999999997</v>
      </c>
      <c r="AP66" s="507">
        <v>14.030799999999999</v>
      </c>
      <c r="AQ66" s="507">
        <v>10.043430000000001</v>
      </c>
      <c r="AR66" s="507">
        <v>4.8610800000000003</v>
      </c>
      <c r="AS66" s="507">
        <v>0</v>
      </c>
      <c r="AT66" s="507">
        <v>15.805910000000001</v>
      </c>
      <c r="AU66" s="507">
        <v>0</v>
      </c>
      <c r="AV66" s="507">
        <v>19.905000000000001</v>
      </c>
      <c r="AW66" s="507">
        <v>20</v>
      </c>
      <c r="AX66" s="507">
        <v>0</v>
      </c>
      <c r="AY66" s="507">
        <v>5.37561</v>
      </c>
      <c r="AZ66" s="507">
        <v>8.9589999999999996</v>
      </c>
      <c r="BA66" s="507">
        <v>23.137</v>
      </c>
      <c r="BB66" s="507">
        <v>37.4</v>
      </c>
      <c r="BC66" s="507">
        <v>50.297339999999998</v>
      </c>
      <c r="BD66" s="507">
        <v>137.34558000000001</v>
      </c>
      <c r="BE66" s="507">
        <v>3.86971</v>
      </c>
      <c r="BF66" s="507">
        <v>116.29783999999999</v>
      </c>
      <c r="BG66" s="507">
        <v>93.785129999999995</v>
      </c>
      <c r="BH66" s="507">
        <v>22.750109999999999</v>
      </c>
      <c r="BI66" s="507">
        <v>29.47157</v>
      </c>
      <c r="BJ66" s="507">
        <v>0.89</v>
      </c>
      <c r="BK66" s="507">
        <v>10.6</v>
      </c>
      <c r="BL66" s="507">
        <v>6.76</v>
      </c>
      <c r="BM66" s="507">
        <v>25.16508</v>
      </c>
      <c r="BN66" s="507">
        <v>122.30033</v>
      </c>
      <c r="BO66" s="507">
        <v>287.78867000000002</v>
      </c>
      <c r="BP66" s="507">
        <v>162.26429999999999</v>
      </c>
      <c r="BQ66" s="507">
        <v>29.373889999999999</v>
      </c>
      <c r="BR66" s="507">
        <v>0</v>
      </c>
      <c r="BS66" s="507">
        <v>288.38</v>
      </c>
      <c r="BT66" s="507">
        <v>36.376579999999997</v>
      </c>
      <c r="BU66" s="504"/>
      <c r="BV66" s="504"/>
      <c r="BW66" s="504"/>
      <c r="BX66" s="504"/>
      <c r="BY66" s="504"/>
      <c r="BZ66" s="504"/>
      <c r="CA66" s="504"/>
      <c r="CB66" s="504"/>
      <c r="CC66" s="504"/>
      <c r="CD66" s="504"/>
      <c r="CE66" s="504"/>
      <c r="CF66" s="504"/>
      <c r="CG66" s="504"/>
      <c r="CH66" s="504"/>
      <c r="CI66" s="504"/>
      <c r="CJ66" s="504"/>
      <c r="CK66" s="504"/>
      <c r="CL66" s="504"/>
      <c r="CM66" s="504"/>
      <c r="CN66" s="504"/>
      <c r="CO66" s="504"/>
      <c r="CP66" s="504"/>
      <c r="CQ66" s="504"/>
      <c r="CR66" s="504"/>
      <c r="CS66" s="504"/>
      <c r="CT66" s="504"/>
      <c r="CU66" s="504"/>
      <c r="CV66" s="504"/>
      <c r="CW66" s="504"/>
      <c r="CX66" s="504"/>
    </row>
    <row r="67" spans="1:102" s="25" customFormat="1" ht="15.75" x14ac:dyDescent="0.25">
      <c r="A67" s="3"/>
      <c r="B67" s="505">
        <v>0.97916666666666663</v>
      </c>
      <c r="C67" s="506">
        <v>48.208179999999999</v>
      </c>
      <c r="D67" s="507">
        <v>4.0940000000000003</v>
      </c>
      <c r="E67" s="507">
        <v>0</v>
      </c>
      <c r="F67" s="507">
        <v>13.634</v>
      </c>
      <c r="G67" s="507">
        <v>27.504000000000001</v>
      </c>
      <c r="H67" s="507">
        <v>0</v>
      </c>
      <c r="I67" s="507">
        <v>0</v>
      </c>
      <c r="J67" s="507">
        <v>13.19</v>
      </c>
      <c r="K67" s="507">
        <v>25.437539999999998</v>
      </c>
      <c r="L67" s="507">
        <v>13.69383</v>
      </c>
      <c r="M67" s="507">
        <v>15.85647</v>
      </c>
      <c r="N67" s="507">
        <v>5.2</v>
      </c>
      <c r="O67" s="507">
        <v>13.53</v>
      </c>
      <c r="P67" s="507">
        <v>4.867</v>
      </c>
      <c r="Q67" s="507">
        <v>0</v>
      </c>
      <c r="R67" s="507">
        <v>118.83959</v>
      </c>
      <c r="S67" s="507">
        <v>0</v>
      </c>
      <c r="T67" s="507">
        <v>7.41249</v>
      </c>
      <c r="U67" s="507">
        <v>16.07056</v>
      </c>
      <c r="V67" s="507">
        <v>13.85848</v>
      </c>
      <c r="W67" s="507">
        <v>16.739999999999998</v>
      </c>
      <c r="X67" s="507">
        <v>2.5979999999999999</v>
      </c>
      <c r="Y67" s="507">
        <v>1.8959999999999999</v>
      </c>
      <c r="Z67" s="507">
        <v>31.32978</v>
      </c>
      <c r="AA67" s="507">
        <v>3.8564400000000001</v>
      </c>
      <c r="AB67" s="507">
        <v>6.2389200000000002</v>
      </c>
      <c r="AC67" s="507">
        <v>0</v>
      </c>
      <c r="AD67" s="507">
        <v>49.957430000000002</v>
      </c>
      <c r="AE67" s="507">
        <v>0</v>
      </c>
      <c r="AF67" s="507">
        <v>128.62084999999999</v>
      </c>
      <c r="AG67" s="507">
        <v>12.09</v>
      </c>
      <c r="AH67" s="507">
        <v>159.30000000000001</v>
      </c>
      <c r="AI67" s="507">
        <v>10.30498</v>
      </c>
      <c r="AJ67" s="507">
        <v>10.46</v>
      </c>
      <c r="AK67" s="507">
        <v>15.02908</v>
      </c>
      <c r="AL67" s="507">
        <v>51.099400000000003</v>
      </c>
      <c r="AM67" s="507">
        <v>3.1</v>
      </c>
      <c r="AN67" s="507">
        <v>122.17726</v>
      </c>
      <c r="AO67" s="507">
        <v>35.592460000000003</v>
      </c>
      <c r="AP67" s="507">
        <v>14.436199999999999</v>
      </c>
      <c r="AQ67" s="507">
        <v>10.11862</v>
      </c>
      <c r="AR67" s="507">
        <v>4.8827100000000003</v>
      </c>
      <c r="AS67" s="507">
        <v>0</v>
      </c>
      <c r="AT67" s="507">
        <v>14.38273</v>
      </c>
      <c r="AU67" s="507">
        <v>0</v>
      </c>
      <c r="AV67" s="507">
        <v>19.724</v>
      </c>
      <c r="AW67" s="507">
        <v>20</v>
      </c>
      <c r="AX67" s="507">
        <v>0</v>
      </c>
      <c r="AY67" s="507">
        <v>5.6108599999999997</v>
      </c>
      <c r="AZ67" s="507">
        <v>9.0519999999999996</v>
      </c>
      <c r="BA67" s="507">
        <v>23.736999999999998</v>
      </c>
      <c r="BB67" s="507">
        <v>36.32</v>
      </c>
      <c r="BC67" s="507">
        <v>49.957430000000002</v>
      </c>
      <c r="BD67" s="507">
        <v>140.14170999999999</v>
      </c>
      <c r="BE67" s="507">
        <v>3.8976099999999998</v>
      </c>
      <c r="BF67" s="507">
        <v>115.40109</v>
      </c>
      <c r="BG67" s="507">
        <v>93.359780000000001</v>
      </c>
      <c r="BH67" s="507">
        <v>22.58004</v>
      </c>
      <c r="BI67" s="507">
        <v>30.171199999999999</v>
      </c>
      <c r="BJ67" s="507">
        <v>0.89</v>
      </c>
      <c r="BK67" s="507">
        <v>10.97</v>
      </c>
      <c r="BL67" s="507">
        <v>7.15</v>
      </c>
      <c r="BM67" s="507">
        <v>25.41039</v>
      </c>
      <c r="BN67" s="507">
        <v>136.41041999999999</v>
      </c>
      <c r="BO67" s="507">
        <v>290.81</v>
      </c>
      <c r="BP67" s="507">
        <v>161.65627000000001</v>
      </c>
      <c r="BQ67" s="507">
        <v>29.087990000000001</v>
      </c>
      <c r="BR67" s="507">
        <v>0</v>
      </c>
      <c r="BS67" s="507">
        <v>286.41000000000003</v>
      </c>
      <c r="BT67" s="507">
        <v>36.381909999999998</v>
      </c>
      <c r="BU67" s="504"/>
      <c r="BV67" s="504"/>
      <c r="BW67" s="504"/>
      <c r="BX67" s="504"/>
      <c r="BY67" s="504"/>
      <c r="BZ67" s="504"/>
      <c r="CA67" s="504"/>
      <c r="CB67" s="504"/>
      <c r="CC67" s="504"/>
      <c r="CD67" s="504"/>
      <c r="CE67" s="504"/>
      <c r="CF67" s="504"/>
      <c r="CG67" s="504"/>
      <c r="CH67" s="504"/>
      <c r="CI67" s="504"/>
      <c r="CJ67" s="504"/>
      <c r="CK67" s="504"/>
      <c r="CL67" s="504"/>
      <c r="CM67" s="504"/>
      <c r="CN67" s="504"/>
      <c r="CO67" s="504"/>
      <c r="CP67" s="504"/>
      <c r="CQ67" s="504"/>
      <c r="CR67" s="504"/>
      <c r="CS67" s="504"/>
      <c r="CT67" s="504"/>
      <c r="CU67" s="504"/>
      <c r="CV67" s="504"/>
      <c r="CW67" s="504"/>
      <c r="CX67" s="504"/>
    </row>
    <row r="68" spans="1:102" s="25" customFormat="1" ht="15.75" x14ac:dyDescent="0.25">
      <c r="A68" s="3"/>
      <c r="B68" s="508">
        <v>0</v>
      </c>
      <c r="C68" s="509">
        <v>45.037100000000002</v>
      </c>
      <c r="D68" s="510">
        <v>3.609</v>
      </c>
      <c r="E68" s="510">
        <v>0</v>
      </c>
      <c r="F68" s="510">
        <v>12.776</v>
      </c>
      <c r="G68" s="510">
        <v>27.436</v>
      </c>
      <c r="H68" s="510">
        <v>0</v>
      </c>
      <c r="I68" s="510">
        <v>0</v>
      </c>
      <c r="J68" s="510">
        <v>13.45</v>
      </c>
      <c r="K68" s="510">
        <v>25.179819999999999</v>
      </c>
      <c r="L68" s="510">
        <v>14.194269999999999</v>
      </c>
      <c r="M68" s="510">
        <v>32.238639999999997</v>
      </c>
      <c r="N68" s="510">
        <v>5.4</v>
      </c>
      <c r="O68" s="510">
        <v>13.55</v>
      </c>
      <c r="P68" s="510">
        <v>5.4569999999999999</v>
      </c>
      <c r="Q68" s="510">
        <v>0</v>
      </c>
      <c r="R68" s="510">
        <v>75.436340000000001</v>
      </c>
      <c r="S68" s="510">
        <v>0</v>
      </c>
      <c r="T68" s="510">
        <v>7.6672099999999999</v>
      </c>
      <c r="U68" s="510">
        <v>16.777229999999999</v>
      </c>
      <c r="V68" s="510">
        <v>14.621930000000001</v>
      </c>
      <c r="W68" s="510">
        <v>16.38</v>
      </c>
      <c r="X68" s="510">
        <v>2.3849999999999998</v>
      </c>
      <c r="Y68" s="510">
        <v>1.1910000000000001</v>
      </c>
      <c r="Z68" s="510">
        <v>32.187359999999998</v>
      </c>
      <c r="AA68" s="510">
        <v>3.8369499999999999</v>
      </c>
      <c r="AB68" s="510">
        <v>6.27067</v>
      </c>
      <c r="AC68" s="510">
        <v>0</v>
      </c>
      <c r="AD68" s="510">
        <v>48.982320000000001</v>
      </c>
      <c r="AE68" s="510">
        <v>0</v>
      </c>
      <c r="AF68" s="510">
        <v>129.45607000000001</v>
      </c>
      <c r="AG68" s="510">
        <v>11.86</v>
      </c>
      <c r="AH68" s="510">
        <v>161.4</v>
      </c>
      <c r="AI68" s="510">
        <v>10.540620000000001</v>
      </c>
      <c r="AJ68" s="510">
        <v>10.199999999999999</v>
      </c>
      <c r="AK68" s="510">
        <v>14.63382</v>
      </c>
      <c r="AL68" s="510">
        <v>50.70138</v>
      </c>
      <c r="AM68" s="510">
        <v>3.15</v>
      </c>
      <c r="AN68" s="510">
        <v>120.39003</v>
      </c>
      <c r="AO68" s="510">
        <v>35.727110000000003</v>
      </c>
      <c r="AP68" s="510">
        <v>14.42229</v>
      </c>
      <c r="AQ68" s="510">
        <v>10.079660000000001</v>
      </c>
      <c r="AR68" s="510">
        <v>4.9056499999999996</v>
      </c>
      <c r="AS68" s="510">
        <v>0</v>
      </c>
      <c r="AT68" s="510">
        <v>14.48137</v>
      </c>
      <c r="AU68" s="510">
        <v>0</v>
      </c>
      <c r="AV68" s="510">
        <v>19.738</v>
      </c>
      <c r="AW68" s="510">
        <v>20</v>
      </c>
      <c r="AX68" s="510">
        <v>0</v>
      </c>
      <c r="AY68" s="510">
        <v>5.3986200000000002</v>
      </c>
      <c r="AZ68" s="510">
        <v>8.8979999999999997</v>
      </c>
      <c r="BA68" s="510">
        <v>30.358000000000001</v>
      </c>
      <c r="BB68" s="510">
        <v>41.79</v>
      </c>
      <c r="BC68" s="510">
        <v>48.982320000000001</v>
      </c>
      <c r="BD68" s="510">
        <v>141.66785999999999</v>
      </c>
      <c r="BE68" s="510">
        <v>3.8813499999999999</v>
      </c>
      <c r="BF68" s="510">
        <v>114.85979</v>
      </c>
      <c r="BG68" s="510">
        <v>92.369619999999998</v>
      </c>
      <c r="BH68" s="510">
        <v>22.61833</v>
      </c>
      <c r="BI68" s="510">
        <v>29.519469999999998</v>
      </c>
      <c r="BJ68" s="510">
        <v>0.85</v>
      </c>
      <c r="BK68" s="510">
        <v>11.07</v>
      </c>
      <c r="BL68" s="510">
        <v>7.03</v>
      </c>
      <c r="BM68" s="510">
        <v>25.163650000000001</v>
      </c>
      <c r="BN68" s="510">
        <v>151.892</v>
      </c>
      <c r="BO68" s="510">
        <v>293.85225000000003</v>
      </c>
      <c r="BP68" s="510">
        <v>158.21366</v>
      </c>
      <c r="BQ68" s="510">
        <v>29.683879999999998</v>
      </c>
      <c r="BR68" s="510">
        <v>0</v>
      </c>
      <c r="BS68" s="510">
        <v>286.08999999999997</v>
      </c>
      <c r="BT68" s="510">
        <v>36.209710000000001</v>
      </c>
      <c r="BU68" s="504"/>
      <c r="BV68" s="504"/>
      <c r="BW68" s="504"/>
      <c r="BX68" s="504"/>
      <c r="BY68" s="504"/>
      <c r="BZ68" s="504"/>
      <c r="CA68" s="504"/>
      <c r="CB68" s="504"/>
      <c r="CC68" s="504"/>
      <c r="CD68" s="504"/>
      <c r="CE68" s="504"/>
      <c r="CF68" s="504"/>
      <c r="CG68" s="504"/>
      <c r="CH68" s="504"/>
      <c r="CI68" s="504"/>
      <c r="CJ68" s="504"/>
      <c r="CK68" s="504"/>
      <c r="CL68" s="504"/>
      <c r="CM68" s="504"/>
      <c r="CN68" s="504"/>
      <c r="CO68" s="504"/>
      <c r="CP68" s="504"/>
      <c r="CQ68" s="504"/>
      <c r="CR68" s="504"/>
      <c r="CS68" s="504"/>
      <c r="CT68" s="504"/>
      <c r="CU68" s="504"/>
      <c r="CV68" s="504"/>
      <c r="CW68" s="504"/>
      <c r="CX68" s="504"/>
    </row>
    <row r="69" spans="1:102" s="514" customFormat="1" ht="34.5" customHeight="1" x14ac:dyDescent="0.2">
      <c r="A69" s="3"/>
      <c r="B69" s="511" t="s">
        <v>579</v>
      </c>
      <c r="C69" s="512">
        <f>SUM(C21:C68)/2</f>
        <v>1032.4139250000003</v>
      </c>
      <c r="D69" s="513">
        <f t="shared" ref="D69:BT69" si="0">SUM(D21:D68)/2</f>
        <v>84.091000000000037</v>
      </c>
      <c r="E69" s="513">
        <f t="shared" si="0"/>
        <v>0</v>
      </c>
      <c r="F69" s="513">
        <f t="shared" si="0"/>
        <v>304.45499999999998</v>
      </c>
      <c r="G69" s="513">
        <f t="shared" si="0"/>
        <v>661.79599999999982</v>
      </c>
      <c r="H69" s="513">
        <f t="shared" si="0"/>
        <v>0</v>
      </c>
      <c r="I69" s="513">
        <f t="shared" si="0"/>
        <v>0</v>
      </c>
      <c r="J69" s="513">
        <f t="shared" si="0"/>
        <v>311.745</v>
      </c>
      <c r="K69" s="513">
        <f t="shared" si="0"/>
        <v>625.75722999999994</v>
      </c>
      <c r="L69" s="513">
        <f t="shared" si="0"/>
        <v>314.88456500000012</v>
      </c>
      <c r="M69" s="513">
        <f t="shared" si="0"/>
        <v>594.51289500000007</v>
      </c>
      <c r="N69" s="513">
        <f t="shared" si="0"/>
        <v>131.45000000000002</v>
      </c>
      <c r="O69" s="513">
        <f t="shared" ref="O69:P69" si="1">SUM(O21:O68)/2</f>
        <v>326.87500000000006</v>
      </c>
      <c r="P69" s="513">
        <f t="shared" si="1"/>
        <v>66.227000000000004</v>
      </c>
      <c r="Q69" s="513">
        <f t="shared" si="0"/>
        <v>0</v>
      </c>
      <c r="R69" s="513">
        <f t="shared" si="0"/>
        <v>2123.0642849999999</v>
      </c>
      <c r="S69" s="513">
        <f t="shared" si="0"/>
        <v>0</v>
      </c>
      <c r="T69" s="513">
        <f t="shared" si="0"/>
        <v>202.010065</v>
      </c>
      <c r="U69" s="513">
        <f t="shared" si="0"/>
        <v>355.55661499999997</v>
      </c>
      <c r="V69" s="513">
        <f t="shared" si="0"/>
        <v>335.06009</v>
      </c>
      <c r="W69" s="513">
        <f t="shared" si="0"/>
        <v>376.27500000000003</v>
      </c>
      <c r="X69" s="513">
        <f t="shared" si="0"/>
        <v>50.970499999999994</v>
      </c>
      <c r="Y69" s="513">
        <f t="shared" si="0"/>
        <v>44.4465</v>
      </c>
      <c r="Z69" s="513">
        <f t="shared" si="0"/>
        <v>872.59263499999997</v>
      </c>
      <c r="AA69" s="513">
        <f t="shared" si="0"/>
        <v>93.222840000000005</v>
      </c>
      <c r="AB69" s="513">
        <f t="shared" si="0"/>
        <v>140.52735999999999</v>
      </c>
      <c r="AC69" s="513">
        <f t="shared" si="0"/>
        <v>0</v>
      </c>
      <c r="AD69" s="513">
        <f t="shared" si="0"/>
        <v>1121.8515650000002</v>
      </c>
      <c r="AE69" s="513">
        <f t="shared" si="0"/>
        <v>0</v>
      </c>
      <c r="AF69" s="513">
        <f t="shared" si="0"/>
        <v>2938.7475100000001</v>
      </c>
      <c r="AG69" s="513">
        <f t="shared" si="0"/>
        <v>249.72499999999997</v>
      </c>
      <c r="AH69" s="513">
        <f t="shared" si="0"/>
        <v>3702.8999999999992</v>
      </c>
      <c r="AI69" s="513">
        <f t="shared" si="0"/>
        <v>235.28600500000002</v>
      </c>
      <c r="AJ69" s="513">
        <f t="shared" si="0"/>
        <v>225.86499999999995</v>
      </c>
      <c r="AK69" s="513">
        <f t="shared" si="0"/>
        <v>347.23418999999996</v>
      </c>
      <c r="AL69" s="513">
        <f t="shared" si="0"/>
        <v>1141.9046149999999</v>
      </c>
      <c r="AM69" s="513">
        <f t="shared" si="0"/>
        <v>62.264999999999972</v>
      </c>
      <c r="AN69" s="513">
        <f t="shared" si="0"/>
        <v>3916.2991699999998</v>
      </c>
      <c r="AO69" s="513">
        <f t="shared" si="0"/>
        <v>806.19508499999972</v>
      </c>
      <c r="AP69" s="513">
        <f t="shared" si="0"/>
        <v>327.21017500000011</v>
      </c>
      <c r="AQ69" s="513">
        <f t="shared" si="0"/>
        <v>213.30042</v>
      </c>
      <c r="AR69" s="513">
        <f t="shared" si="0"/>
        <v>109.212315</v>
      </c>
      <c r="AS69" s="513">
        <f t="shared" si="0"/>
        <v>0</v>
      </c>
      <c r="AT69" s="513">
        <f t="shared" si="0"/>
        <v>476.72908500000005</v>
      </c>
      <c r="AU69" s="513">
        <f t="shared" si="0"/>
        <v>0</v>
      </c>
      <c r="AV69" s="513">
        <f t="shared" si="0"/>
        <v>427.67349999999999</v>
      </c>
      <c r="AW69" s="513">
        <f t="shared" si="0"/>
        <v>488.30000000000018</v>
      </c>
      <c r="AX69" s="513">
        <f t="shared" si="0"/>
        <v>0</v>
      </c>
      <c r="AY69" s="513">
        <f t="shared" si="0"/>
        <v>129.76959000000002</v>
      </c>
      <c r="AZ69" s="513">
        <f t="shared" si="0"/>
        <v>208.602</v>
      </c>
      <c r="BA69" s="513">
        <f t="shared" si="0"/>
        <v>588.78549999999996</v>
      </c>
      <c r="BB69" s="513">
        <f t="shared" si="0"/>
        <v>920.65500000000009</v>
      </c>
      <c r="BC69" s="513">
        <f t="shared" si="0"/>
        <v>1121.8515650000002</v>
      </c>
      <c r="BD69" s="513">
        <f t="shared" si="0"/>
        <v>3238.6754999999989</v>
      </c>
      <c r="BE69" s="513">
        <f t="shared" si="0"/>
        <v>91.605719999999991</v>
      </c>
      <c r="BF69" s="513">
        <f t="shared" si="0"/>
        <v>2777.3874600000008</v>
      </c>
      <c r="BG69" s="513">
        <f t="shared" si="0"/>
        <v>2111.0142650000003</v>
      </c>
      <c r="BH69" s="513">
        <f t="shared" si="0"/>
        <v>460.73864000000015</v>
      </c>
      <c r="BI69" s="513">
        <f t="shared" si="0"/>
        <v>627.88782999999978</v>
      </c>
      <c r="BJ69" s="513">
        <f t="shared" si="0"/>
        <v>18.850000000000001</v>
      </c>
      <c r="BK69" s="513">
        <f t="shared" si="0"/>
        <v>227.9200000000001</v>
      </c>
      <c r="BL69" s="513">
        <f t="shared" si="0"/>
        <v>169.03500000000003</v>
      </c>
      <c r="BM69" s="513">
        <f t="shared" si="0"/>
        <v>606.32106999999985</v>
      </c>
      <c r="BN69" s="513">
        <f t="shared" si="0"/>
        <v>2764.4736599999997</v>
      </c>
      <c r="BO69" s="513">
        <f t="shared" si="0"/>
        <v>6351.9158849999994</v>
      </c>
      <c r="BP69" s="513">
        <f t="shared" si="0"/>
        <v>3751.124475000001</v>
      </c>
      <c r="BQ69" s="513">
        <f t="shared" si="0"/>
        <v>681.02617000000009</v>
      </c>
      <c r="BR69" s="513">
        <f t="shared" si="0"/>
        <v>0</v>
      </c>
      <c r="BS69" s="513">
        <f t="shared" si="0"/>
        <v>6579.4250000000002</v>
      </c>
      <c r="BT69" s="513">
        <f t="shared" si="0"/>
        <v>792.10102500000016</v>
      </c>
    </row>
    <row r="70" spans="1:102" s="338" customFormat="1" ht="12.75" x14ac:dyDescent="0.2">
      <c r="B70" s="515"/>
      <c r="C70" s="515"/>
      <c r="D70" s="515"/>
      <c r="E70" s="515"/>
      <c r="F70" s="515"/>
      <c r="G70" s="515"/>
      <c r="H70" s="515"/>
      <c r="I70" s="515">
        <v>3017</v>
      </c>
      <c r="J70" s="515"/>
      <c r="K70" s="515"/>
      <c r="L70" s="515"/>
      <c r="M70" s="515"/>
      <c r="N70" s="515"/>
      <c r="O70" s="515"/>
      <c r="P70" s="515"/>
      <c r="Q70" s="515"/>
      <c r="R70" s="515">
        <v>3018</v>
      </c>
      <c r="S70" s="515"/>
      <c r="T70" s="515">
        <v>3016</v>
      </c>
      <c r="U70" s="515">
        <v>3025</v>
      </c>
      <c r="V70" s="515"/>
      <c r="W70" s="515"/>
      <c r="X70" s="515"/>
      <c r="Y70" s="515">
        <v>3029</v>
      </c>
      <c r="Z70" s="515"/>
      <c r="AA70" s="515"/>
      <c r="AB70" s="515"/>
      <c r="AC70" s="515"/>
      <c r="AD70" s="515"/>
      <c r="AE70" s="515"/>
      <c r="AF70" s="515"/>
      <c r="AG70" s="515"/>
      <c r="AH70" s="515"/>
      <c r="AI70" s="515"/>
      <c r="AJ70" s="515"/>
      <c r="AK70" s="515"/>
      <c r="AL70" s="515"/>
      <c r="AM70" s="515"/>
      <c r="AN70" s="515"/>
      <c r="AO70" s="515"/>
      <c r="AP70" s="515"/>
      <c r="AQ70" s="515"/>
      <c r="AR70" s="515"/>
      <c r="AS70" s="515"/>
      <c r="AT70" s="515"/>
      <c r="AU70" s="515"/>
      <c r="AV70" s="515">
        <v>3020</v>
      </c>
      <c r="AW70" s="515"/>
      <c r="AX70" s="515"/>
      <c r="AY70" s="515"/>
      <c r="AZ70" s="515"/>
      <c r="BA70" s="515">
        <v>3024</v>
      </c>
      <c r="BB70" s="515"/>
      <c r="BC70" s="515"/>
      <c r="BD70" s="515"/>
      <c r="BE70" s="515"/>
      <c r="BF70" s="515"/>
      <c r="BG70" s="515"/>
      <c r="BH70" s="515"/>
      <c r="BI70" s="515">
        <v>3023</v>
      </c>
      <c r="BJ70" s="515">
        <v>3023</v>
      </c>
      <c r="BK70" s="515">
        <v>3023</v>
      </c>
      <c r="BL70" s="515">
        <v>3021</v>
      </c>
      <c r="BM70" s="515"/>
      <c r="BN70" s="515">
        <v>3015</v>
      </c>
      <c r="BO70" s="515">
        <v>3019</v>
      </c>
      <c r="BP70" s="515"/>
      <c r="BQ70" s="515"/>
      <c r="BR70" s="515"/>
      <c r="BS70" s="515"/>
      <c r="BT70" s="515"/>
      <c r="BU70" s="338">
        <v>5000</v>
      </c>
    </row>
    <row r="71" spans="1:102" s="89" customFormat="1" x14ac:dyDescent="0.2"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</row>
    <row r="72" spans="1:102" ht="15.75" x14ac:dyDescent="0.25">
      <c r="B72" s="516" t="s">
        <v>791</v>
      </c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</row>
    <row r="73" spans="1:102" ht="15.75" x14ac:dyDescent="0.25">
      <c r="B73" s="516" t="s">
        <v>792</v>
      </c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</row>
    <row r="74" spans="1:102" ht="15.75" x14ac:dyDescent="0.25">
      <c r="B74" s="51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</row>
    <row r="75" spans="1:102" ht="12.75" x14ac:dyDescent="0.2">
      <c r="B75" s="517"/>
      <c r="C75" s="926" t="s">
        <v>793</v>
      </c>
      <c r="D75" s="92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</row>
    <row r="76" spans="1:102" ht="12.75" x14ac:dyDescent="0.2">
      <c r="B76" s="519"/>
      <c r="C76" s="519"/>
      <c r="D76" s="519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</row>
    <row r="77" spans="1:102" x14ac:dyDescent="0.2"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</row>
    <row r="78" spans="1:102" x14ac:dyDescent="0.2"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</row>
    <row r="79" spans="1:102" x14ac:dyDescent="0.2"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</row>
  </sheetData>
  <mergeCells count="6">
    <mergeCell ref="C75:D75"/>
    <mergeCell ref="B10:G10"/>
    <mergeCell ref="B19:B20"/>
    <mergeCell ref="C19:Q19"/>
    <mergeCell ref="R19:BC19"/>
    <mergeCell ref="BD19:BT19"/>
  </mergeCells>
  <conditionalFormatting sqref="C21:BT68">
    <cfRule type="cellIs" dxfId="12" priority="1" operator="equal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EE296-4F13-4649-A1A3-C0F0C2772FA8}">
  <dimension ref="A1:O75"/>
  <sheetViews>
    <sheetView zoomScale="85" zoomScaleNormal="85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baseColWidth="10" defaultColWidth="7.5703125" defaultRowHeight="11.25" x14ac:dyDescent="0.2"/>
  <cols>
    <col min="1" max="1" width="2.85546875" style="3" customWidth="1"/>
    <col min="2" max="2" width="17.28515625" style="3" customWidth="1"/>
    <col min="3" max="3" width="15.5703125" style="3" customWidth="1"/>
    <col min="4" max="4" width="15.85546875" style="3" customWidth="1"/>
    <col min="5" max="14" width="18.5703125" style="3" customWidth="1"/>
    <col min="15" max="16384" width="7.5703125" style="3"/>
  </cols>
  <sheetData>
    <row r="1" spans="1:15" x14ac:dyDescent="0.2">
      <c r="A1" s="520"/>
      <c r="B1" s="520"/>
      <c r="C1" s="520"/>
      <c r="D1" s="520"/>
      <c r="E1" s="520"/>
      <c r="F1" s="520"/>
      <c r="G1" s="520"/>
      <c r="H1" s="520"/>
      <c r="I1" s="520"/>
      <c r="J1" s="520"/>
      <c r="K1" s="520"/>
    </row>
    <row r="2" spans="1:15" x14ac:dyDescent="0.2">
      <c r="A2" s="520"/>
      <c r="B2" s="520"/>
      <c r="C2" s="520"/>
      <c r="D2" s="520"/>
      <c r="E2" s="520"/>
      <c r="F2" s="520"/>
      <c r="G2" s="520"/>
      <c r="H2" s="520"/>
      <c r="I2" s="520"/>
      <c r="J2" s="520"/>
      <c r="K2" s="520"/>
    </row>
    <row r="3" spans="1:15" x14ac:dyDescent="0.2">
      <c r="A3" s="520"/>
      <c r="B3" s="520"/>
      <c r="C3" s="520"/>
      <c r="D3" s="520"/>
      <c r="E3" s="520"/>
      <c r="F3" s="520"/>
      <c r="G3" s="520"/>
      <c r="H3" s="520"/>
      <c r="I3" s="520"/>
      <c r="J3" s="520"/>
      <c r="K3" s="520"/>
    </row>
    <row r="4" spans="1:15" x14ac:dyDescent="0.2">
      <c r="A4" s="520"/>
      <c r="B4" s="520"/>
      <c r="C4" s="520"/>
      <c r="D4" s="520"/>
      <c r="E4" s="520"/>
      <c r="F4" s="520"/>
      <c r="G4" s="520"/>
      <c r="H4" s="520"/>
      <c r="I4" s="520"/>
      <c r="J4" s="520"/>
      <c r="K4" s="520"/>
    </row>
    <row r="5" spans="1:15" x14ac:dyDescent="0.2">
      <c r="A5" s="520"/>
      <c r="B5" s="520"/>
      <c r="C5" s="520"/>
      <c r="D5" s="520"/>
      <c r="E5" s="149"/>
      <c r="F5" s="149"/>
      <c r="G5" s="149"/>
      <c r="H5" s="149"/>
      <c r="I5" s="520"/>
      <c r="J5" s="520"/>
      <c r="K5" s="520"/>
    </row>
    <row r="6" spans="1:15" x14ac:dyDescent="0.2">
      <c r="A6" s="520"/>
      <c r="B6" s="520"/>
      <c r="C6" s="520"/>
      <c r="D6" s="520"/>
      <c r="E6" s="520"/>
      <c r="F6" s="520"/>
      <c r="G6" s="520"/>
      <c r="H6" s="520"/>
      <c r="I6" s="520"/>
      <c r="J6" s="520"/>
      <c r="K6" s="520"/>
    </row>
    <row r="7" spans="1:15" x14ac:dyDescent="0.2">
      <c r="A7" s="520"/>
      <c r="B7" s="520"/>
      <c r="C7" s="520"/>
      <c r="D7" s="520"/>
      <c r="E7" s="520"/>
      <c r="F7" s="520"/>
      <c r="G7" s="520"/>
      <c r="H7" s="520"/>
      <c r="I7" s="520"/>
      <c r="J7" s="520"/>
      <c r="K7" s="520"/>
    </row>
    <row r="8" spans="1:15" ht="23.25" x14ac:dyDescent="0.35">
      <c r="A8" s="520"/>
      <c r="B8" s="917">
        <v>45218</v>
      </c>
      <c r="C8" s="917"/>
      <c r="D8" s="917"/>
      <c r="E8" s="917"/>
      <c r="F8" s="917"/>
      <c r="G8" s="917"/>
      <c r="H8" s="520"/>
      <c r="I8" s="520"/>
      <c r="J8" s="520"/>
      <c r="K8" s="520"/>
    </row>
    <row r="9" spans="1:15" ht="23.25" x14ac:dyDescent="0.35">
      <c r="A9" s="520"/>
      <c r="B9" s="151" t="s">
        <v>794</v>
      </c>
      <c r="C9" s="151"/>
      <c r="D9" s="151"/>
      <c r="H9" s="520"/>
      <c r="I9" s="520"/>
      <c r="J9" s="520"/>
      <c r="K9" s="520"/>
    </row>
    <row r="10" spans="1:15" s="60" customFormat="1" ht="24" customHeight="1" x14ac:dyDescent="0.4">
      <c r="A10" s="521"/>
      <c r="B10" s="522"/>
      <c r="C10" s="521">
        <v>9808</v>
      </c>
      <c r="D10" s="521"/>
      <c r="E10" s="521">
        <v>3004</v>
      </c>
      <c r="F10" s="521">
        <v>3005</v>
      </c>
      <c r="G10" s="521">
        <v>3006</v>
      </c>
      <c r="H10" s="521">
        <v>3007</v>
      </c>
      <c r="I10" s="521">
        <v>3008</v>
      </c>
      <c r="J10" s="521">
        <v>3009</v>
      </c>
      <c r="K10" s="521">
        <v>3010</v>
      </c>
      <c r="L10" s="60">
        <v>3012</v>
      </c>
      <c r="M10" s="60">
        <v>3013</v>
      </c>
      <c r="N10" s="60">
        <v>3014</v>
      </c>
      <c r="O10" s="60">
        <v>5000</v>
      </c>
    </row>
    <row r="11" spans="1:15" ht="22.5" customHeight="1" x14ac:dyDescent="0.2">
      <c r="A11" s="520"/>
      <c r="B11" s="927" t="s">
        <v>718</v>
      </c>
      <c r="C11" s="929" t="s">
        <v>604</v>
      </c>
      <c r="D11" s="930"/>
      <c r="E11" s="931" t="s">
        <v>595</v>
      </c>
      <c r="F11" s="932"/>
      <c r="G11" s="932"/>
      <c r="H11" s="933" t="s">
        <v>795</v>
      </c>
      <c r="I11" s="932"/>
      <c r="J11" s="932"/>
      <c r="K11" s="932"/>
      <c r="L11" s="932"/>
      <c r="M11" s="932"/>
      <c r="N11" s="934"/>
    </row>
    <row r="12" spans="1:15" ht="25.5" x14ac:dyDescent="0.2">
      <c r="A12" s="520"/>
      <c r="B12" s="928"/>
      <c r="C12" s="523" t="s">
        <v>796</v>
      </c>
      <c r="D12" s="523" t="s">
        <v>696</v>
      </c>
      <c r="E12" s="523" t="s">
        <v>178</v>
      </c>
      <c r="F12" s="523" t="s">
        <v>797</v>
      </c>
      <c r="G12" s="524" t="s">
        <v>180</v>
      </c>
      <c r="H12" s="525" t="s">
        <v>798</v>
      </c>
      <c r="I12" s="523" t="s">
        <v>799</v>
      </c>
      <c r="J12" s="523" t="s">
        <v>800</v>
      </c>
      <c r="K12" s="523" t="s">
        <v>801</v>
      </c>
      <c r="L12" s="523" t="s">
        <v>802</v>
      </c>
      <c r="M12" s="523" t="s">
        <v>803</v>
      </c>
      <c r="N12" s="526" t="s">
        <v>804</v>
      </c>
    </row>
    <row r="13" spans="1:15" x14ac:dyDescent="0.2">
      <c r="A13" s="520"/>
      <c r="B13" s="527">
        <v>2.0833333333333332E-2</v>
      </c>
      <c r="C13" s="528">
        <v>0</v>
      </c>
      <c r="D13" s="528">
        <f>+E13+F13+G13</f>
        <v>6278.9050000000007</v>
      </c>
      <c r="E13" s="529">
        <v>889.35200000000009</v>
      </c>
      <c r="F13" s="529">
        <v>3726.1940000000004</v>
      </c>
      <c r="G13" s="530">
        <v>1663.3589999999999</v>
      </c>
      <c r="H13" s="531">
        <v>98.551000000000016</v>
      </c>
      <c r="I13" s="529">
        <v>1348.4589999999998</v>
      </c>
      <c r="J13" s="532"/>
      <c r="K13" s="529">
        <v>-2.0470000000000184</v>
      </c>
      <c r="L13" s="533">
        <v>323.39</v>
      </c>
      <c r="M13" s="533">
        <v>1339.9690000000001</v>
      </c>
      <c r="N13" s="533">
        <v>237.113</v>
      </c>
    </row>
    <row r="14" spans="1:15" x14ac:dyDescent="0.2">
      <c r="A14" s="520"/>
      <c r="B14" s="534">
        <v>4.1666666666666664E-2</v>
      </c>
      <c r="C14" s="535">
        <v>0</v>
      </c>
      <c r="D14" s="535">
        <f t="shared" ref="D14:D60" si="0">+E14+F14+G14</f>
        <v>6178.5380000000005</v>
      </c>
      <c r="E14" s="536">
        <v>844.69899999999984</v>
      </c>
      <c r="F14" s="536">
        <v>3673.6870000000008</v>
      </c>
      <c r="G14" s="537">
        <v>1660.152</v>
      </c>
      <c r="H14" s="538">
        <v>93.197999999999993</v>
      </c>
      <c r="I14" s="536">
        <v>1301.1409999999998</v>
      </c>
      <c r="J14" s="539"/>
      <c r="K14" s="536">
        <v>-1.6400000000000041</v>
      </c>
      <c r="L14" s="540">
        <v>314.71600000000001</v>
      </c>
      <c r="M14" s="540">
        <v>1345.4360000000001</v>
      </c>
      <c r="N14" s="540">
        <v>231.88300000000004</v>
      </c>
    </row>
    <row r="15" spans="1:15" x14ac:dyDescent="0.2">
      <c r="A15" s="520"/>
      <c r="B15" s="534">
        <v>6.25E-2</v>
      </c>
      <c r="C15" s="535">
        <v>0</v>
      </c>
      <c r="D15" s="535">
        <f t="shared" si="0"/>
        <v>6040.8959999999997</v>
      </c>
      <c r="E15" s="536">
        <v>848.69099999999992</v>
      </c>
      <c r="F15" s="536">
        <v>3513.4430000000002</v>
      </c>
      <c r="G15" s="537">
        <v>1678.7619999999999</v>
      </c>
      <c r="H15" s="538">
        <v>88.382000000000005</v>
      </c>
      <c r="I15" s="536">
        <v>1279.7789999999998</v>
      </c>
      <c r="J15" s="539"/>
      <c r="K15" s="536">
        <v>7.5450000000000053</v>
      </c>
      <c r="L15" s="540">
        <v>314.04100000000005</v>
      </c>
      <c r="M15" s="540">
        <v>1364.721</v>
      </c>
      <c r="N15" s="540">
        <v>227.11400000000003</v>
      </c>
    </row>
    <row r="16" spans="1:15" x14ac:dyDescent="0.2">
      <c r="A16" s="520"/>
      <c r="B16" s="534">
        <v>8.3333333333333329E-2</v>
      </c>
      <c r="C16" s="535">
        <v>0</v>
      </c>
      <c r="D16" s="535">
        <f t="shared" si="0"/>
        <v>5944.8860000000013</v>
      </c>
      <c r="E16" s="536">
        <v>819.99099999999999</v>
      </c>
      <c r="F16" s="536">
        <v>3475.5640000000012</v>
      </c>
      <c r="G16" s="537">
        <v>1649.3309999999999</v>
      </c>
      <c r="H16" s="538">
        <v>89.154000000000011</v>
      </c>
      <c r="I16" s="536">
        <v>1242.3509999999999</v>
      </c>
      <c r="J16" s="539"/>
      <c r="K16" s="536">
        <v>10.528000000000016</v>
      </c>
      <c r="L16" s="540">
        <v>312.02799999999996</v>
      </c>
      <c r="M16" s="540">
        <v>1337.3029999999999</v>
      </c>
      <c r="N16" s="540">
        <v>225.19700000000003</v>
      </c>
    </row>
    <row r="17" spans="1:14" x14ac:dyDescent="0.2">
      <c r="A17" s="520"/>
      <c r="B17" s="534">
        <v>0.10416666666666667</v>
      </c>
      <c r="C17" s="535">
        <v>0</v>
      </c>
      <c r="D17" s="535">
        <f t="shared" si="0"/>
        <v>5910.8360000000002</v>
      </c>
      <c r="E17" s="536">
        <v>828.19</v>
      </c>
      <c r="F17" s="536">
        <v>3457.3110000000001</v>
      </c>
      <c r="G17" s="537">
        <v>1625.335</v>
      </c>
      <c r="H17" s="538">
        <v>97.256</v>
      </c>
      <c r="I17" s="536">
        <v>1232.9230000000002</v>
      </c>
      <c r="J17" s="539"/>
      <c r="K17" s="536">
        <v>9.6280000000000179</v>
      </c>
      <c r="L17" s="540">
        <v>308.74600000000004</v>
      </c>
      <c r="M17" s="540">
        <v>1316.5889999999999</v>
      </c>
      <c r="N17" s="540">
        <v>223.52900000000002</v>
      </c>
    </row>
    <row r="18" spans="1:14" x14ac:dyDescent="0.2">
      <c r="A18" s="520"/>
      <c r="B18" s="534">
        <v>0.125</v>
      </c>
      <c r="C18" s="535">
        <v>0</v>
      </c>
      <c r="D18" s="535">
        <f t="shared" si="0"/>
        <v>5943.1320000000005</v>
      </c>
      <c r="E18" s="536">
        <v>793.16200000000003</v>
      </c>
      <c r="F18" s="536">
        <v>3524.2150000000001</v>
      </c>
      <c r="G18" s="537">
        <v>1625.7549999999999</v>
      </c>
      <c r="H18" s="538">
        <v>99.547000000000011</v>
      </c>
      <c r="I18" s="536">
        <v>1217.6210000000001</v>
      </c>
      <c r="J18" s="539"/>
      <c r="K18" s="536">
        <v>-21.226999999999979</v>
      </c>
      <c r="L18" s="540">
        <v>312.30099999999999</v>
      </c>
      <c r="M18" s="540">
        <v>1313.454</v>
      </c>
      <c r="N18" s="540">
        <v>220.666</v>
      </c>
    </row>
    <row r="19" spans="1:14" x14ac:dyDescent="0.2">
      <c r="A19" s="520"/>
      <c r="B19" s="534">
        <v>0.14583333333333334</v>
      </c>
      <c r="C19" s="535">
        <v>0</v>
      </c>
      <c r="D19" s="535">
        <f t="shared" si="0"/>
        <v>5951.1370000000006</v>
      </c>
      <c r="E19" s="536">
        <v>792.98099999999988</v>
      </c>
      <c r="F19" s="536">
        <v>3516.0280000000012</v>
      </c>
      <c r="G19" s="537">
        <v>1642.1279999999999</v>
      </c>
      <c r="H19" s="538">
        <v>98.72</v>
      </c>
      <c r="I19" s="536">
        <v>1216.8710000000001</v>
      </c>
      <c r="J19" s="539"/>
      <c r="K19" s="536">
        <v>-42.954000000000015</v>
      </c>
      <c r="L19" s="540">
        <v>314.33500000000004</v>
      </c>
      <c r="M19" s="540">
        <v>1327.7929999999999</v>
      </c>
      <c r="N19" s="540">
        <v>225.45699999999999</v>
      </c>
    </row>
    <row r="20" spans="1:14" x14ac:dyDescent="0.2">
      <c r="A20" s="520"/>
      <c r="B20" s="534">
        <v>0.16666666666666666</v>
      </c>
      <c r="C20" s="535">
        <v>0</v>
      </c>
      <c r="D20" s="535">
        <f t="shared" si="0"/>
        <v>5960.7530000000006</v>
      </c>
      <c r="E20" s="536">
        <v>806.54899999999998</v>
      </c>
      <c r="F20" s="536">
        <v>3499.2870000000012</v>
      </c>
      <c r="G20" s="537">
        <v>1654.9169999999999</v>
      </c>
      <c r="H20" s="538">
        <v>97.198999999999984</v>
      </c>
      <c r="I20" s="536">
        <v>1222.047</v>
      </c>
      <c r="J20" s="539"/>
      <c r="K20" s="536">
        <v>-59.937999999999981</v>
      </c>
      <c r="L20" s="540">
        <v>309.54699999999997</v>
      </c>
      <c r="M20" s="540">
        <v>1345.37</v>
      </c>
      <c r="N20" s="540">
        <v>228.773</v>
      </c>
    </row>
    <row r="21" spans="1:14" x14ac:dyDescent="0.2">
      <c r="A21" s="520"/>
      <c r="B21" s="534">
        <v>0.1875</v>
      </c>
      <c r="C21" s="535">
        <v>0</v>
      </c>
      <c r="D21" s="535">
        <f t="shared" si="0"/>
        <v>5955.732</v>
      </c>
      <c r="E21" s="536">
        <v>802.63300000000004</v>
      </c>
      <c r="F21" s="536">
        <v>3504.3389999999999</v>
      </c>
      <c r="G21" s="537">
        <v>1648.7599999999998</v>
      </c>
      <c r="H21" s="538">
        <v>99.707000000000008</v>
      </c>
      <c r="I21" s="536">
        <v>1224.1759999999999</v>
      </c>
      <c r="J21" s="539"/>
      <c r="K21" s="536">
        <v>-97.775000000000006</v>
      </c>
      <c r="L21" s="540">
        <v>312.88300000000004</v>
      </c>
      <c r="M21" s="540">
        <v>1335.8769999999997</v>
      </c>
      <c r="N21" s="540">
        <v>228.97800000000001</v>
      </c>
    </row>
    <row r="22" spans="1:14" x14ac:dyDescent="0.2">
      <c r="A22" s="520"/>
      <c r="B22" s="534">
        <v>0.20833333333333334</v>
      </c>
      <c r="C22" s="535">
        <v>0</v>
      </c>
      <c r="D22" s="535">
        <f t="shared" si="0"/>
        <v>6057.0499999999993</v>
      </c>
      <c r="E22" s="536">
        <v>802.61199999999997</v>
      </c>
      <c r="F22" s="536">
        <v>3587.8769999999995</v>
      </c>
      <c r="G22" s="537">
        <v>1666.5610000000001</v>
      </c>
      <c r="H22" s="538">
        <v>95.944000000000017</v>
      </c>
      <c r="I22" s="536">
        <v>1232.7469999999998</v>
      </c>
      <c r="J22" s="539"/>
      <c r="K22" s="536">
        <v>-121.29899999999998</v>
      </c>
      <c r="L22" s="540">
        <v>319.33299999999997</v>
      </c>
      <c r="M22" s="540">
        <v>1347.2280000000001</v>
      </c>
      <c r="N22" s="540">
        <v>236.20600000000002</v>
      </c>
    </row>
    <row r="23" spans="1:14" x14ac:dyDescent="0.2">
      <c r="A23" s="520"/>
      <c r="B23" s="534">
        <v>0.22916666666666666</v>
      </c>
      <c r="C23" s="535">
        <v>0</v>
      </c>
      <c r="D23" s="535">
        <f t="shared" si="0"/>
        <v>6201.6369999999997</v>
      </c>
      <c r="E23" s="536">
        <v>839.27899999999988</v>
      </c>
      <c r="F23" s="536">
        <v>3706.3889999999997</v>
      </c>
      <c r="G23" s="537">
        <v>1655.9690000000001</v>
      </c>
      <c r="H23" s="538">
        <v>96.418999999999997</v>
      </c>
      <c r="I23" s="536">
        <v>1320.9809999999998</v>
      </c>
      <c r="J23" s="539"/>
      <c r="K23" s="536">
        <v>-155.87700000000001</v>
      </c>
      <c r="L23" s="540">
        <v>312.66100000000006</v>
      </c>
      <c r="M23" s="540">
        <v>1343.308</v>
      </c>
      <c r="N23" s="540">
        <v>233.98600000000005</v>
      </c>
    </row>
    <row r="24" spans="1:14" x14ac:dyDescent="0.2">
      <c r="A24" s="520"/>
      <c r="B24" s="534">
        <v>0.25</v>
      </c>
      <c r="C24" s="535">
        <v>0</v>
      </c>
      <c r="D24" s="535">
        <f t="shared" si="0"/>
        <v>6182.6509999999989</v>
      </c>
      <c r="E24" s="536">
        <v>872.09099999999989</v>
      </c>
      <c r="F24" s="536">
        <v>3653.2499999999986</v>
      </c>
      <c r="G24" s="537">
        <v>1657.3100000000002</v>
      </c>
      <c r="H24" s="538">
        <v>97.456000000000003</v>
      </c>
      <c r="I24" s="536">
        <v>1345.057</v>
      </c>
      <c r="J24" s="539"/>
      <c r="K24" s="536">
        <v>-117.48300000000003</v>
      </c>
      <c r="L24" s="540">
        <v>309.86999999999995</v>
      </c>
      <c r="M24" s="540">
        <v>1347.4400000000003</v>
      </c>
      <c r="N24" s="540">
        <v>234.68000000000006</v>
      </c>
    </row>
    <row r="25" spans="1:14" x14ac:dyDescent="0.2">
      <c r="A25" s="520"/>
      <c r="B25" s="534">
        <v>0.27083333333333331</v>
      </c>
      <c r="C25" s="535">
        <v>0</v>
      </c>
      <c r="D25" s="535">
        <f t="shared" si="0"/>
        <v>6354.7870000000003</v>
      </c>
      <c r="E25" s="536">
        <v>894.55</v>
      </c>
      <c r="F25" s="536">
        <v>3775.1419999999998</v>
      </c>
      <c r="G25" s="537">
        <v>1685.095</v>
      </c>
      <c r="H25" s="538">
        <v>101.997</v>
      </c>
      <c r="I25" s="536">
        <v>1450.3</v>
      </c>
      <c r="J25" s="539"/>
      <c r="K25" s="536">
        <v>-116.48099999999999</v>
      </c>
      <c r="L25" s="540">
        <v>319.94099999999997</v>
      </c>
      <c r="M25" s="540">
        <v>1365.154</v>
      </c>
      <c r="N25" s="540">
        <v>241.458</v>
      </c>
    </row>
    <row r="26" spans="1:14" x14ac:dyDescent="0.2">
      <c r="A26" s="520"/>
      <c r="B26" s="534">
        <v>0.29166666666666669</v>
      </c>
      <c r="C26" s="535">
        <v>0</v>
      </c>
      <c r="D26" s="535">
        <f t="shared" si="0"/>
        <v>6506.704999999999</v>
      </c>
      <c r="E26" s="536">
        <v>916.46899999999994</v>
      </c>
      <c r="F26" s="536">
        <v>3892.5759999999991</v>
      </c>
      <c r="G26" s="537">
        <v>1697.66</v>
      </c>
      <c r="H26" s="538">
        <v>104.78500000000001</v>
      </c>
      <c r="I26" s="536">
        <v>1510.126</v>
      </c>
      <c r="J26" s="539"/>
      <c r="K26" s="536">
        <v>-116.55199999999999</v>
      </c>
      <c r="L26" s="540">
        <v>323.11700000000002</v>
      </c>
      <c r="M26" s="540">
        <v>1374.5430000000001</v>
      </c>
      <c r="N26" s="540">
        <v>245.727</v>
      </c>
    </row>
    <row r="27" spans="1:14" x14ac:dyDescent="0.2">
      <c r="A27" s="520"/>
      <c r="B27" s="534">
        <v>0.3125</v>
      </c>
      <c r="C27" s="535">
        <v>0</v>
      </c>
      <c r="D27" s="535">
        <f t="shared" si="0"/>
        <v>6681.6369999999997</v>
      </c>
      <c r="E27" s="536">
        <v>923.31599999999992</v>
      </c>
      <c r="F27" s="536">
        <v>4062.9650000000001</v>
      </c>
      <c r="G27" s="537">
        <v>1695.356</v>
      </c>
      <c r="H27" s="538">
        <v>103.78500000000001</v>
      </c>
      <c r="I27" s="536">
        <v>1527.442</v>
      </c>
      <c r="J27" s="539"/>
      <c r="K27" s="536">
        <v>-68.76100000000001</v>
      </c>
      <c r="L27" s="540">
        <v>335.54</v>
      </c>
      <c r="M27" s="540">
        <v>1359.816</v>
      </c>
      <c r="N27" s="540">
        <v>239.11500000000004</v>
      </c>
    </row>
    <row r="28" spans="1:14" x14ac:dyDescent="0.2">
      <c r="A28" s="520"/>
      <c r="B28" s="534">
        <v>0.33333333333333331</v>
      </c>
      <c r="C28" s="535">
        <v>0</v>
      </c>
      <c r="D28" s="535">
        <f t="shared" si="0"/>
        <v>6726.2649999999994</v>
      </c>
      <c r="E28" s="536">
        <v>937.93000000000006</v>
      </c>
      <c r="F28" s="536">
        <v>4082.5099999999993</v>
      </c>
      <c r="G28" s="537">
        <v>1705.8249999999998</v>
      </c>
      <c r="H28" s="538">
        <v>106.48150000000001</v>
      </c>
      <c r="I28" s="536">
        <v>1521.2809999999999</v>
      </c>
      <c r="J28" s="539"/>
      <c r="K28" s="536">
        <v>-163.18400000000003</v>
      </c>
      <c r="L28" s="540">
        <v>334.40300000000002</v>
      </c>
      <c r="M28" s="540">
        <v>1371.4219999999998</v>
      </c>
      <c r="N28" s="540">
        <v>247.32200000000006</v>
      </c>
    </row>
    <row r="29" spans="1:14" x14ac:dyDescent="0.2">
      <c r="A29" s="520"/>
      <c r="B29" s="534">
        <v>0.35416666666666669</v>
      </c>
      <c r="C29" s="535">
        <v>0</v>
      </c>
      <c r="D29" s="535">
        <f t="shared" si="0"/>
        <v>6905.3340000000007</v>
      </c>
      <c r="E29" s="536">
        <v>968.62599999999986</v>
      </c>
      <c r="F29" s="536">
        <v>4209.8690000000006</v>
      </c>
      <c r="G29" s="537">
        <v>1726.8390000000002</v>
      </c>
      <c r="H29" s="538">
        <v>107.62599999999999</v>
      </c>
      <c r="I29" s="536">
        <v>1568.7410000000002</v>
      </c>
      <c r="J29" s="539"/>
      <c r="K29" s="536">
        <v>-146.99199999999999</v>
      </c>
      <c r="L29" s="540">
        <v>343.16</v>
      </c>
      <c r="M29" s="540">
        <v>1383.6790000000001</v>
      </c>
      <c r="N29" s="540">
        <v>255.21800000000005</v>
      </c>
    </row>
    <row r="30" spans="1:14" x14ac:dyDescent="0.2">
      <c r="A30" s="520"/>
      <c r="B30" s="534">
        <v>0.375</v>
      </c>
      <c r="C30" s="535">
        <v>0</v>
      </c>
      <c r="D30" s="535">
        <f t="shared" si="0"/>
        <v>7148.5109999999995</v>
      </c>
      <c r="E30" s="536">
        <v>1005.7770000000002</v>
      </c>
      <c r="F30" s="536">
        <v>4366.3149999999996</v>
      </c>
      <c r="G30" s="537">
        <v>1776.4190000000001</v>
      </c>
      <c r="H30" s="538">
        <v>109.12799999999999</v>
      </c>
      <c r="I30" s="536">
        <v>1615.9300000000003</v>
      </c>
      <c r="J30" s="539"/>
      <c r="K30" s="536">
        <v>-116.72999999999999</v>
      </c>
      <c r="L30" s="540">
        <v>331.42300000000006</v>
      </c>
      <c r="M30" s="540">
        <v>1444.9960000000001</v>
      </c>
      <c r="N30" s="540">
        <v>253.56700000000001</v>
      </c>
    </row>
    <row r="31" spans="1:14" x14ac:dyDescent="0.2">
      <c r="A31" s="520"/>
      <c r="B31" s="534">
        <v>0.39583333333333331</v>
      </c>
      <c r="C31" s="535">
        <v>0</v>
      </c>
      <c r="D31" s="535">
        <f t="shared" si="0"/>
        <v>7104.4379999999983</v>
      </c>
      <c r="E31" s="536">
        <v>1014.893</v>
      </c>
      <c r="F31" s="536">
        <v>4333.753999999999</v>
      </c>
      <c r="G31" s="537">
        <v>1755.7909999999997</v>
      </c>
      <c r="H31" s="538">
        <v>109.18100000000001</v>
      </c>
      <c r="I31" s="536">
        <v>1633.5530000000003</v>
      </c>
      <c r="J31" s="539"/>
      <c r="K31" s="536">
        <v>-95.705999999999989</v>
      </c>
      <c r="L31" s="540">
        <v>328.44199999999995</v>
      </c>
      <c r="M31" s="540">
        <v>1427.3489999999997</v>
      </c>
      <c r="N31" s="540">
        <v>254.822</v>
      </c>
    </row>
    <row r="32" spans="1:14" x14ac:dyDescent="0.2">
      <c r="A32" s="520"/>
      <c r="B32" s="534">
        <v>0.41666666666666669</v>
      </c>
      <c r="C32" s="535">
        <v>0</v>
      </c>
      <c r="D32" s="535">
        <f t="shared" si="0"/>
        <v>7117.0859999999993</v>
      </c>
      <c r="E32" s="536">
        <v>1030.694</v>
      </c>
      <c r="F32" s="536">
        <v>4348.6880000000001</v>
      </c>
      <c r="G32" s="537">
        <v>1737.704</v>
      </c>
      <c r="H32" s="538">
        <v>113.92100000000001</v>
      </c>
      <c r="I32" s="536">
        <v>1639.8579999999999</v>
      </c>
      <c r="J32" s="539"/>
      <c r="K32" s="536">
        <v>-101.62100000000001</v>
      </c>
      <c r="L32" s="540">
        <v>335.66399999999999</v>
      </c>
      <c r="M32" s="540">
        <v>1402.04</v>
      </c>
      <c r="N32" s="540">
        <v>253.18800000000002</v>
      </c>
    </row>
    <row r="33" spans="1:14" x14ac:dyDescent="0.2">
      <c r="A33" s="520"/>
      <c r="B33" s="534">
        <v>0.4375</v>
      </c>
      <c r="C33" s="535">
        <v>0</v>
      </c>
      <c r="D33" s="535">
        <f t="shared" si="0"/>
        <v>7158.5320000000002</v>
      </c>
      <c r="E33" s="536">
        <v>1027.548</v>
      </c>
      <c r="F33" s="536">
        <v>4386.0470000000005</v>
      </c>
      <c r="G33" s="537">
        <v>1744.9369999999999</v>
      </c>
      <c r="H33" s="538">
        <v>116.441</v>
      </c>
      <c r="I33" s="536">
        <v>1653.3909999999996</v>
      </c>
      <c r="J33" s="539"/>
      <c r="K33" s="536">
        <v>-91.628</v>
      </c>
      <c r="L33" s="540">
        <v>333.762</v>
      </c>
      <c r="M33" s="540">
        <v>1411.175</v>
      </c>
      <c r="N33" s="540">
        <v>255.84899999999999</v>
      </c>
    </row>
    <row r="34" spans="1:14" x14ac:dyDescent="0.2">
      <c r="A34" s="520"/>
      <c r="B34" s="534">
        <v>0.45833333333333331</v>
      </c>
      <c r="C34" s="535">
        <v>0</v>
      </c>
      <c r="D34" s="535">
        <f t="shared" si="0"/>
        <v>7380.732</v>
      </c>
      <c r="E34" s="536">
        <v>1095.0250000000001</v>
      </c>
      <c r="F34" s="536">
        <v>4484.1509999999998</v>
      </c>
      <c r="G34" s="537">
        <v>1801.556</v>
      </c>
      <c r="H34" s="538">
        <v>117.547</v>
      </c>
      <c r="I34" s="536">
        <v>1665.1190000000001</v>
      </c>
      <c r="J34" s="539"/>
      <c r="K34" s="536">
        <v>-58.887000000000008</v>
      </c>
      <c r="L34" s="540">
        <v>346.79</v>
      </c>
      <c r="M34" s="540">
        <v>1454.7660000000001</v>
      </c>
      <c r="N34" s="540">
        <v>258.90000000000003</v>
      </c>
    </row>
    <row r="35" spans="1:14" x14ac:dyDescent="0.2">
      <c r="A35" s="520"/>
      <c r="B35" s="534">
        <v>0.47916666666666669</v>
      </c>
      <c r="C35" s="535">
        <v>0</v>
      </c>
      <c r="D35" s="535">
        <f t="shared" si="0"/>
        <v>7426.9880000000003</v>
      </c>
      <c r="E35" s="536">
        <v>1066.6010000000001</v>
      </c>
      <c r="F35" s="536">
        <v>4551.9169999999995</v>
      </c>
      <c r="G35" s="537">
        <v>1808.47</v>
      </c>
      <c r="H35" s="538">
        <v>125.07600000000002</v>
      </c>
      <c r="I35" s="536">
        <v>1666.1020000000005</v>
      </c>
      <c r="J35" s="539">
        <v>209.30500000000001</v>
      </c>
      <c r="K35" s="536">
        <v>-39.923000000000009</v>
      </c>
      <c r="L35" s="540">
        <v>357.89400000000001</v>
      </c>
      <c r="M35" s="540">
        <v>1450.576</v>
      </c>
      <c r="N35" s="540">
        <v>259.58700000000005</v>
      </c>
    </row>
    <row r="36" spans="1:14" x14ac:dyDescent="0.2">
      <c r="A36" s="520"/>
      <c r="B36" s="534">
        <v>0.5</v>
      </c>
      <c r="C36" s="535">
        <v>0</v>
      </c>
      <c r="D36" s="535">
        <f t="shared" si="0"/>
        <v>7336.8030000000017</v>
      </c>
      <c r="E36" s="536">
        <v>1055.646</v>
      </c>
      <c r="F36" s="536">
        <v>4539.2840000000024</v>
      </c>
      <c r="G36" s="537">
        <v>1741.8729999999998</v>
      </c>
      <c r="H36" s="538">
        <v>124.15300000000002</v>
      </c>
      <c r="I36" s="536">
        <v>1627.4380000000003</v>
      </c>
      <c r="J36" s="539">
        <v>204.93599999999998</v>
      </c>
      <c r="K36" s="536">
        <v>-8.1070000000000135</v>
      </c>
      <c r="L36" s="540">
        <v>325.988</v>
      </c>
      <c r="M36" s="540">
        <v>1415.8849999999998</v>
      </c>
      <c r="N36" s="540">
        <v>252.26599999999999</v>
      </c>
    </row>
    <row r="37" spans="1:14" x14ac:dyDescent="0.2">
      <c r="A37" s="520"/>
      <c r="B37" s="534">
        <v>0.52083333333333337</v>
      </c>
      <c r="C37" s="535">
        <v>0</v>
      </c>
      <c r="D37" s="535">
        <f t="shared" si="0"/>
        <v>7223.2620000000006</v>
      </c>
      <c r="E37" s="536">
        <v>1069.818</v>
      </c>
      <c r="F37" s="536">
        <v>4447.3640000000005</v>
      </c>
      <c r="G37" s="537">
        <v>1706.08</v>
      </c>
      <c r="H37" s="538">
        <v>114.13800000000001</v>
      </c>
      <c r="I37" s="536">
        <v>1622.9520000000002</v>
      </c>
      <c r="J37" s="539"/>
      <c r="K37" s="536">
        <v>-8.092000000000013</v>
      </c>
      <c r="L37" s="540">
        <v>321.44299999999998</v>
      </c>
      <c r="M37" s="540">
        <v>1384.6369999999999</v>
      </c>
      <c r="N37" s="540">
        <v>246.95699999999999</v>
      </c>
    </row>
    <row r="38" spans="1:14" x14ac:dyDescent="0.2">
      <c r="A38" s="520"/>
      <c r="B38" s="534">
        <v>0.54166666666666663</v>
      </c>
      <c r="C38" s="535">
        <v>0</v>
      </c>
      <c r="D38" s="535">
        <f t="shared" si="0"/>
        <v>7175.5100000000011</v>
      </c>
      <c r="E38" s="536">
        <v>1031.9259999999999</v>
      </c>
      <c r="F38" s="536">
        <v>4406.8740000000016</v>
      </c>
      <c r="G38" s="537">
        <v>1736.7100000000003</v>
      </c>
      <c r="H38" s="538">
        <v>109.75099999999998</v>
      </c>
      <c r="I38" s="536">
        <v>1643.826</v>
      </c>
      <c r="J38" s="539"/>
      <c r="K38" s="536">
        <v>-40.14800000000001</v>
      </c>
      <c r="L38" s="540">
        <v>314.39200000000005</v>
      </c>
      <c r="M38" s="540">
        <v>1422.3180000000002</v>
      </c>
      <c r="N38" s="540">
        <v>247.83600000000001</v>
      </c>
    </row>
    <row r="39" spans="1:14" x14ac:dyDescent="0.2">
      <c r="A39" s="520"/>
      <c r="B39" s="534">
        <v>0.5625</v>
      </c>
      <c r="C39" s="535">
        <v>0</v>
      </c>
      <c r="D39" s="535">
        <f t="shared" si="0"/>
        <v>7277.4139999999998</v>
      </c>
      <c r="E39" s="536">
        <v>1030.8574999999998</v>
      </c>
      <c r="F39" s="536">
        <v>4478.1624999999995</v>
      </c>
      <c r="G39" s="537">
        <v>1768.394</v>
      </c>
      <c r="H39" s="538">
        <v>112.86799999999999</v>
      </c>
      <c r="I39" s="536">
        <v>1639.662</v>
      </c>
      <c r="J39" s="539"/>
      <c r="K39" s="536">
        <v>-41.064999999999998</v>
      </c>
      <c r="L39" s="540">
        <v>322.76800000000009</v>
      </c>
      <c r="M39" s="540">
        <v>1445.626</v>
      </c>
      <c r="N39" s="540">
        <v>253.60800000000003</v>
      </c>
    </row>
    <row r="40" spans="1:14" x14ac:dyDescent="0.2">
      <c r="A40" s="520"/>
      <c r="B40" s="534">
        <v>0.58333333333333337</v>
      </c>
      <c r="C40" s="535">
        <v>0</v>
      </c>
      <c r="D40" s="535">
        <f t="shared" si="0"/>
        <v>7246.2580000000007</v>
      </c>
      <c r="E40" s="536">
        <v>1033.796</v>
      </c>
      <c r="F40" s="536">
        <v>4454.1590000000006</v>
      </c>
      <c r="G40" s="537">
        <v>1758.3029999999999</v>
      </c>
      <c r="H40" s="538">
        <v>112.435</v>
      </c>
      <c r="I40" s="536">
        <v>1637.8449999999993</v>
      </c>
      <c r="J40" s="539"/>
      <c r="K40" s="536">
        <v>-53.40100000000001</v>
      </c>
      <c r="L40" s="540">
        <v>314.983</v>
      </c>
      <c r="M40" s="540">
        <v>1443.32</v>
      </c>
      <c r="N40" s="540">
        <v>257.48300000000006</v>
      </c>
    </row>
    <row r="41" spans="1:14" x14ac:dyDescent="0.2">
      <c r="A41" s="520"/>
      <c r="B41" s="534">
        <v>0.60416666666666663</v>
      </c>
      <c r="C41" s="535">
        <v>0</v>
      </c>
      <c r="D41" s="535">
        <f t="shared" si="0"/>
        <v>7398.1200000000008</v>
      </c>
      <c r="E41" s="536">
        <v>1098.9059999999997</v>
      </c>
      <c r="F41" s="536">
        <v>4519.8720000000003</v>
      </c>
      <c r="G41" s="537">
        <v>1779.3420000000001</v>
      </c>
      <c r="H41" s="538">
        <v>115.15299999999999</v>
      </c>
      <c r="I41" s="536">
        <v>1684.809</v>
      </c>
      <c r="J41" s="539"/>
      <c r="K41" s="536">
        <v>-111.16300000000001</v>
      </c>
      <c r="L41" s="540">
        <v>319.00000000000006</v>
      </c>
      <c r="M41" s="540">
        <v>1460.3420000000001</v>
      </c>
      <c r="N41" s="540">
        <v>286.65700000000004</v>
      </c>
    </row>
    <row r="42" spans="1:14" x14ac:dyDescent="0.2">
      <c r="A42" s="520"/>
      <c r="B42" s="534">
        <v>0.625</v>
      </c>
      <c r="C42" s="535">
        <v>0</v>
      </c>
      <c r="D42" s="535">
        <f t="shared" si="0"/>
        <v>7418.5000000000018</v>
      </c>
      <c r="E42" s="536">
        <v>1089.8</v>
      </c>
      <c r="F42" s="536">
        <v>4552.4480000000021</v>
      </c>
      <c r="G42" s="537">
        <v>1776.2519999999997</v>
      </c>
      <c r="H42" s="538">
        <v>111.80549999999999</v>
      </c>
      <c r="I42" s="536">
        <v>1670.2469999999998</v>
      </c>
      <c r="J42" s="539"/>
      <c r="K42" s="536">
        <v>-107.901</v>
      </c>
      <c r="L42" s="540">
        <v>317.39699999999999</v>
      </c>
      <c r="M42" s="540">
        <v>1458.8549999999998</v>
      </c>
      <c r="N42" s="540">
        <v>275.71099999999996</v>
      </c>
    </row>
    <row r="43" spans="1:14" x14ac:dyDescent="0.2">
      <c r="A43" s="520"/>
      <c r="B43" s="534">
        <v>0.64583333333333337</v>
      </c>
      <c r="C43" s="535">
        <v>0</v>
      </c>
      <c r="D43" s="535">
        <f t="shared" si="0"/>
        <v>7349.1690000000035</v>
      </c>
      <c r="E43" s="536">
        <v>1053.6579999999999</v>
      </c>
      <c r="F43" s="536">
        <v>4513.2580000000034</v>
      </c>
      <c r="G43" s="537">
        <v>1782.2530000000002</v>
      </c>
      <c r="H43" s="538">
        <v>111.607</v>
      </c>
      <c r="I43" s="536">
        <v>1684.3550000000002</v>
      </c>
      <c r="J43" s="539"/>
      <c r="K43" s="536">
        <v>-122.58600000000004</v>
      </c>
      <c r="L43" s="540">
        <v>320.58100000000002</v>
      </c>
      <c r="M43" s="540">
        <v>1461.672</v>
      </c>
      <c r="N43" s="540">
        <v>283.06100000000004</v>
      </c>
    </row>
    <row r="44" spans="1:14" x14ac:dyDescent="0.2">
      <c r="A44" s="520"/>
      <c r="B44" s="534">
        <v>0.66666666666666663</v>
      </c>
      <c r="C44" s="535">
        <v>0</v>
      </c>
      <c r="D44" s="535">
        <f t="shared" si="0"/>
        <v>7442.1799999999994</v>
      </c>
      <c r="E44" s="536">
        <v>1080.9169999999999</v>
      </c>
      <c r="F44" s="536">
        <v>4547.9089999999997</v>
      </c>
      <c r="G44" s="537">
        <v>1813.354</v>
      </c>
      <c r="H44" s="538">
        <v>109.09700000000001</v>
      </c>
      <c r="I44" s="536">
        <v>1703.489</v>
      </c>
      <c r="J44" s="539"/>
      <c r="K44" s="536">
        <v>-120.378</v>
      </c>
      <c r="L44" s="540">
        <v>333.66300000000001</v>
      </c>
      <c r="M44" s="540">
        <v>1479.691</v>
      </c>
      <c r="N44" s="540">
        <v>299.43800000000005</v>
      </c>
    </row>
    <row r="45" spans="1:14" x14ac:dyDescent="0.2">
      <c r="A45" s="520"/>
      <c r="B45" s="534">
        <v>0.6875</v>
      </c>
      <c r="C45" s="535">
        <v>0</v>
      </c>
      <c r="D45" s="535">
        <f t="shared" si="0"/>
        <v>7244.2389999999996</v>
      </c>
      <c r="E45" s="536">
        <v>1050.1999999999998</v>
      </c>
      <c r="F45" s="536">
        <v>4391.9530000000004</v>
      </c>
      <c r="G45" s="537">
        <v>1802.0859999999998</v>
      </c>
      <c r="H45" s="538">
        <v>110.37050000000001</v>
      </c>
      <c r="I45" s="536">
        <v>1681.097</v>
      </c>
      <c r="J45" s="539"/>
      <c r="K45" s="536">
        <v>-171.39000000000001</v>
      </c>
      <c r="L45" s="540">
        <v>331.67650000000003</v>
      </c>
      <c r="M45" s="540">
        <v>1470.4094999999998</v>
      </c>
      <c r="N45" s="540">
        <v>297.41300000000001</v>
      </c>
    </row>
    <row r="46" spans="1:14" x14ac:dyDescent="0.2">
      <c r="A46" s="520"/>
      <c r="B46" s="534">
        <v>0.70833333333333337</v>
      </c>
      <c r="C46" s="535">
        <v>0</v>
      </c>
      <c r="D46" s="535">
        <f t="shared" si="0"/>
        <v>7199.7780000000002</v>
      </c>
      <c r="E46" s="536">
        <v>1057.954</v>
      </c>
      <c r="F46" s="536">
        <v>4336.9040000000005</v>
      </c>
      <c r="G46" s="537">
        <v>1804.92</v>
      </c>
      <c r="H46" s="538">
        <v>115.02500000000001</v>
      </c>
      <c r="I46" s="536">
        <v>1684.5529999999997</v>
      </c>
      <c r="J46" s="539"/>
      <c r="K46" s="536">
        <v>-191.59100000000001</v>
      </c>
      <c r="L46" s="540">
        <v>340.60599999999999</v>
      </c>
      <c r="M46" s="540">
        <v>1464.3140000000001</v>
      </c>
      <c r="N46" s="540">
        <v>297.48699999999997</v>
      </c>
    </row>
    <row r="47" spans="1:14" x14ac:dyDescent="0.2">
      <c r="A47" s="520"/>
      <c r="B47" s="534">
        <v>0.72916666666666663</v>
      </c>
      <c r="C47" s="535">
        <v>0</v>
      </c>
      <c r="D47" s="535">
        <f t="shared" si="0"/>
        <v>7158.3529999999992</v>
      </c>
      <c r="E47" s="536">
        <v>1000.734</v>
      </c>
      <c r="F47" s="536">
        <v>4333.0879999999988</v>
      </c>
      <c r="G47" s="537">
        <v>1824.5309999999999</v>
      </c>
      <c r="H47" s="538">
        <v>113.667</v>
      </c>
      <c r="I47" s="536">
        <v>1697.5949999999996</v>
      </c>
      <c r="J47" s="539"/>
      <c r="K47" s="536">
        <v>-199.88300000000001</v>
      </c>
      <c r="L47" s="540">
        <v>348.46799999999996</v>
      </c>
      <c r="M47" s="540">
        <v>1476.0630000000001</v>
      </c>
      <c r="N47" s="540">
        <v>294.88800000000003</v>
      </c>
    </row>
    <row r="48" spans="1:14" x14ac:dyDescent="0.2">
      <c r="A48" s="520"/>
      <c r="B48" s="534">
        <v>0.75</v>
      </c>
      <c r="C48" s="535">
        <v>0</v>
      </c>
      <c r="D48" s="535">
        <f t="shared" si="0"/>
        <v>7034.2480000000005</v>
      </c>
      <c r="E48" s="536">
        <v>993.27400000000011</v>
      </c>
      <c r="F48" s="536">
        <v>4178.473</v>
      </c>
      <c r="G48" s="537">
        <v>1862.501</v>
      </c>
      <c r="H48" s="538">
        <v>112.727</v>
      </c>
      <c r="I48" s="536">
        <v>1569.287</v>
      </c>
      <c r="J48" s="539"/>
      <c r="K48" s="536">
        <v>-181.059</v>
      </c>
      <c r="L48" s="540">
        <v>388.86500000000001</v>
      </c>
      <c r="M48" s="540">
        <v>1473.636</v>
      </c>
      <c r="N48" s="540">
        <v>306.22800000000001</v>
      </c>
    </row>
    <row r="49" spans="1:14" x14ac:dyDescent="0.2">
      <c r="A49" s="520"/>
      <c r="B49" s="534">
        <v>0.77083333333333337</v>
      </c>
      <c r="C49" s="535">
        <v>0</v>
      </c>
      <c r="D49" s="535">
        <f t="shared" si="0"/>
        <v>7307.9150000000027</v>
      </c>
      <c r="E49" s="536">
        <v>1060.0910000000001</v>
      </c>
      <c r="F49" s="536">
        <v>4389.3740000000016</v>
      </c>
      <c r="G49" s="537">
        <v>1858.4500000000003</v>
      </c>
      <c r="H49" s="538">
        <v>113.08199999999999</v>
      </c>
      <c r="I49" s="536">
        <v>1665.1280000000002</v>
      </c>
      <c r="J49" s="539"/>
      <c r="K49" s="536">
        <v>-169.834</v>
      </c>
      <c r="L49" s="540">
        <v>392.61</v>
      </c>
      <c r="M49" s="540">
        <v>1465.8400000000001</v>
      </c>
      <c r="N49" s="540">
        <v>299.27600000000001</v>
      </c>
    </row>
    <row r="50" spans="1:14" x14ac:dyDescent="0.2">
      <c r="A50" s="520"/>
      <c r="B50" s="534">
        <v>0.79166666666666663</v>
      </c>
      <c r="C50" s="535">
        <v>0</v>
      </c>
      <c r="D50" s="535">
        <f t="shared" si="0"/>
        <v>7332.95</v>
      </c>
      <c r="E50" s="536">
        <v>1091.972</v>
      </c>
      <c r="F50" s="536">
        <v>4363.9549999999999</v>
      </c>
      <c r="G50" s="537">
        <v>1877.0230000000001</v>
      </c>
      <c r="H50" s="538">
        <v>113.79549999999999</v>
      </c>
      <c r="I50" s="536">
        <v>1650.2899999999997</v>
      </c>
      <c r="J50" s="539"/>
      <c r="K50" s="536">
        <v>-174.202</v>
      </c>
      <c r="L50" s="540">
        <v>398.77900000000005</v>
      </c>
      <c r="M50" s="540">
        <v>1478.2440000000001</v>
      </c>
      <c r="N50" s="540">
        <v>300.298</v>
      </c>
    </row>
    <row r="51" spans="1:14" x14ac:dyDescent="0.2">
      <c r="A51" s="520"/>
      <c r="B51" s="534">
        <v>0.8125</v>
      </c>
      <c r="C51" s="535">
        <v>0</v>
      </c>
      <c r="D51" s="535">
        <f t="shared" si="0"/>
        <v>7345.2510000000002</v>
      </c>
      <c r="E51" s="536">
        <v>1081.2879999999998</v>
      </c>
      <c r="F51" s="536">
        <v>4371.7300000000005</v>
      </c>
      <c r="G51" s="537">
        <v>1892.2330000000002</v>
      </c>
      <c r="H51" s="538">
        <v>115.90800000000002</v>
      </c>
      <c r="I51" s="536">
        <v>1637.9</v>
      </c>
      <c r="J51" s="539"/>
      <c r="K51" s="536">
        <v>-187.65600000000003</v>
      </c>
      <c r="L51" s="540">
        <v>399.29</v>
      </c>
      <c r="M51" s="540">
        <v>1492.9430000000002</v>
      </c>
      <c r="N51" s="540">
        <v>301.28499999999997</v>
      </c>
    </row>
    <row r="52" spans="1:14" x14ac:dyDescent="0.2">
      <c r="A52" s="520"/>
      <c r="B52" s="534">
        <v>0.83333333333333337</v>
      </c>
      <c r="C52" s="535">
        <v>0</v>
      </c>
      <c r="D52" s="535">
        <f t="shared" si="0"/>
        <v>7320.9310000000005</v>
      </c>
      <c r="E52" s="536">
        <v>1077.0029999999999</v>
      </c>
      <c r="F52" s="536">
        <v>4369.6660000000011</v>
      </c>
      <c r="G52" s="537">
        <v>1874.2619999999999</v>
      </c>
      <c r="H52" s="538">
        <v>115.68</v>
      </c>
      <c r="I52" s="536">
        <v>1636.991</v>
      </c>
      <c r="J52" s="539"/>
      <c r="K52" s="536">
        <v>-188.80999999999997</v>
      </c>
      <c r="L52" s="540">
        <v>367.02300000000002</v>
      </c>
      <c r="M52" s="540">
        <v>1507.239</v>
      </c>
      <c r="N52" s="540">
        <v>304.47500000000002</v>
      </c>
    </row>
    <row r="53" spans="1:14" x14ac:dyDescent="0.2">
      <c r="A53" s="520"/>
      <c r="B53" s="534">
        <v>0.85416666666666663</v>
      </c>
      <c r="C53" s="535">
        <v>0</v>
      </c>
      <c r="D53" s="535">
        <f t="shared" si="0"/>
        <v>7337.3210000000017</v>
      </c>
      <c r="E53" s="536">
        <v>1056.6979999999999</v>
      </c>
      <c r="F53" s="536">
        <v>4399.2810000000009</v>
      </c>
      <c r="G53" s="537">
        <v>1881.3420000000001</v>
      </c>
      <c r="H53" s="538">
        <v>115.715</v>
      </c>
      <c r="I53" s="536">
        <v>1639.8749999999995</v>
      </c>
      <c r="J53" s="539"/>
      <c r="K53" s="536">
        <v>-167.53099999999998</v>
      </c>
      <c r="L53" s="540">
        <v>367.27100000000002</v>
      </c>
      <c r="M53" s="540">
        <v>1514.0710000000001</v>
      </c>
      <c r="N53" s="540">
        <v>304.40300000000002</v>
      </c>
    </row>
    <row r="54" spans="1:14" x14ac:dyDescent="0.2">
      <c r="A54" s="520"/>
      <c r="B54" s="534">
        <v>0.875</v>
      </c>
      <c r="C54" s="535">
        <v>0</v>
      </c>
      <c r="D54" s="535">
        <f t="shared" si="0"/>
        <v>7286.9420000000009</v>
      </c>
      <c r="E54" s="536">
        <v>1056.4279999999999</v>
      </c>
      <c r="F54" s="536">
        <v>4328.9080000000013</v>
      </c>
      <c r="G54" s="537">
        <v>1901.606</v>
      </c>
      <c r="H54" s="538">
        <v>108.79600000000002</v>
      </c>
      <c r="I54" s="536">
        <v>1656.739</v>
      </c>
      <c r="J54" s="539"/>
      <c r="K54" s="536">
        <v>-140.65800000000002</v>
      </c>
      <c r="L54" s="540">
        <v>364.64900000000006</v>
      </c>
      <c r="M54" s="540">
        <v>1536.9569999999999</v>
      </c>
      <c r="N54" s="540">
        <v>298.67600000000004</v>
      </c>
    </row>
    <row r="55" spans="1:14" x14ac:dyDescent="0.2">
      <c r="A55" s="520"/>
      <c r="B55" s="534">
        <v>0.89583333333333337</v>
      </c>
      <c r="C55" s="535">
        <v>0</v>
      </c>
      <c r="D55" s="535">
        <f t="shared" si="0"/>
        <v>7207.6019999999999</v>
      </c>
      <c r="E55" s="536">
        <v>1027.6030000000001</v>
      </c>
      <c r="F55" s="536">
        <v>4283.2489999999998</v>
      </c>
      <c r="G55" s="537">
        <v>1896.75</v>
      </c>
      <c r="H55" s="538">
        <v>80.03</v>
      </c>
      <c r="I55" s="536">
        <v>1618.4270000000001</v>
      </c>
      <c r="J55" s="539"/>
      <c r="K55" s="536">
        <v>-125.878</v>
      </c>
      <c r="L55" s="540">
        <v>363.81600000000003</v>
      </c>
      <c r="M55" s="540">
        <v>1532.934</v>
      </c>
      <c r="N55" s="540">
        <v>300.303</v>
      </c>
    </row>
    <row r="56" spans="1:14" x14ac:dyDescent="0.2">
      <c r="A56" s="520"/>
      <c r="B56" s="534">
        <v>0.91666666666666663</v>
      </c>
      <c r="C56" s="535">
        <v>0</v>
      </c>
      <c r="D56" s="535">
        <f t="shared" si="0"/>
        <v>7119.6010000000006</v>
      </c>
      <c r="E56" s="536">
        <v>1020.4710000000001</v>
      </c>
      <c r="F56" s="536">
        <v>4200.8990000000003</v>
      </c>
      <c r="G56" s="537">
        <v>1898.231</v>
      </c>
      <c r="H56" s="538">
        <v>88.093999999999994</v>
      </c>
      <c r="I56" s="536">
        <v>1575.0740000000001</v>
      </c>
      <c r="J56" s="539"/>
      <c r="K56" s="536">
        <v>-136.108</v>
      </c>
      <c r="L56" s="540">
        <v>374.26800000000003</v>
      </c>
      <c r="M56" s="540">
        <v>1523.963</v>
      </c>
      <c r="N56" s="540">
        <v>283.63200000000001</v>
      </c>
    </row>
    <row r="57" spans="1:14" x14ac:dyDescent="0.2">
      <c r="A57" s="520"/>
      <c r="B57" s="534">
        <v>0.9375</v>
      </c>
      <c r="C57" s="535">
        <v>0</v>
      </c>
      <c r="D57" s="535">
        <f t="shared" si="0"/>
        <v>7080.6359999999995</v>
      </c>
      <c r="E57" s="536">
        <v>963.00200000000007</v>
      </c>
      <c r="F57" s="536">
        <v>4237.9329999999991</v>
      </c>
      <c r="G57" s="537">
        <v>1879.701</v>
      </c>
      <c r="H57" s="538">
        <v>61.106000000000009</v>
      </c>
      <c r="I57" s="536">
        <v>1548.8369999999998</v>
      </c>
      <c r="J57" s="539"/>
      <c r="K57" s="536">
        <v>-135.28799999999998</v>
      </c>
      <c r="L57" s="540">
        <v>366.83499999999998</v>
      </c>
      <c r="M57" s="540">
        <v>1512.866</v>
      </c>
      <c r="N57" s="540">
        <v>268.92500000000001</v>
      </c>
    </row>
    <row r="58" spans="1:14" x14ac:dyDescent="0.2">
      <c r="A58" s="520"/>
      <c r="B58" s="534">
        <v>0.95833333333333337</v>
      </c>
      <c r="C58" s="535">
        <v>0</v>
      </c>
      <c r="D58" s="535">
        <f t="shared" si="0"/>
        <v>6810.5510000000004</v>
      </c>
      <c r="E58" s="536">
        <v>954.12900000000002</v>
      </c>
      <c r="F58" s="536">
        <v>4051.0090000000009</v>
      </c>
      <c r="G58" s="537">
        <v>1805.4129999999998</v>
      </c>
      <c r="H58" s="538">
        <v>74.708000000000013</v>
      </c>
      <c r="I58" s="536">
        <v>1475.432</v>
      </c>
      <c r="J58" s="539"/>
      <c r="K58" s="536">
        <v>-129.09899999999999</v>
      </c>
      <c r="L58" s="540">
        <v>353.99899999999997</v>
      </c>
      <c r="M58" s="540">
        <v>1451.4139999999998</v>
      </c>
      <c r="N58" s="540">
        <v>258.32899999999995</v>
      </c>
    </row>
    <row r="59" spans="1:14" x14ac:dyDescent="0.2">
      <c r="A59" s="520"/>
      <c r="B59" s="534">
        <v>0.97916666666666663</v>
      </c>
      <c r="C59" s="535">
        <v>0</v>
      </c>
      <c r="D59" s="535">
        <f t="shared" si="0"/>
        <v>6558.491</v>
      </c>
      <c r="E59" s="536">
        <v>897.2</v>
      </c>
      <c r="F59" s="536">
        <v>3849.527</v>
      </c>
      <c r="G59" s="537">
        <v>1811.7640000000001</v>
      </c>
      <c r="H59" s="538">
        <v>84.231999999999999</v>
      </c>
      <c r="I59" s="536">
        <v>1435.8989999999999</v>
      </c>
      <c r="J59" s="539"/>
      <c r="K59" s="536">
        <v>-141.72199999999998</v>
      </c>
      <c r="L59" s="540">
        <v>331.32499999999999</v>
      </c>
      <c r="M59" s="540">
        <v>1480.4390000000001</v>
      </c>
      <c r="N59" s="540">
        <v>250.54499999999999</v>
      </c>
    </row>
    <row r="60" spans="1:14" x14ac:dyDescent="0.2">
      <c r="A60" s="520"/>
      <c r="B60" s="534">
        <v>1</v>
      </c>
      <c r="C60" s="535">
        <v>0</v>
      </c>
      <c r="D60" s="535">
        <f t="shared" si="0"/>
        <v>6498.1640000000016</v>
      </c>
      <c r="E60" s="536">
        <v>881.41499999999985</v>
      </c>
      <c r="F60" s="536">
        <v>3818.9670000000015</v>
      </c>
      <c r="G60" s="537">
        <v>1797.7819999999999</v>
      </c>
      <c r="H60" s="538">
        <v>79.691000000000003</v>
      </c>
      <c r="I60" s="536">
        <v>1386.306</v>
      </c>
      <c r="J60" s="539"/>
      <c r="K60" s="536">
        <v>-129.12299999999999</v>
      </c>
      <c r="L60" s="540">
        <v>332.44900000000001</v>
      </c>
      <c r="M60" s="540">
        <v>1465.3329999999999</v>
      </c>
      <c r="N60" s="540">
        <v>241.38</v>
      </c>
    </row>
    <row r="61" spans="1:14" ht="17.25" customHeight="1" x14ac:dyDescent="0.2">
      <c r="A61" s="520"/>
      <c r="B61" s="541" t="s">
        <v>805</v>
      </c>
      <c r="C61" s="542">
        <v>0</v>
      </c>
      <c r="D61" s="542">
        <f>+MAX(D13:D60)</f>
        <v>7442.1799999999994</v>
      </c>
      <c r="E61" s="543">
        <v>1098.9059999999997</v>
      </c>
      <c r="F61" s="543">
        <v>4552.4480000000021</v>
      </c>
      <c r="G61" s="543">
        <v>1901.606</v>
      </c>
      <c r="H61" s="543">
        <v>125.07600000000002</v>
      </c>
      <c r="I61" s="543">
        <v>1703.489</v>
      </c>
      <c r="J61" s="543">
        <v>209.30500000000001</v>
      </c>
      <c r="K61" s="543">
        <v>10.528000000000016</v>
      </c>
      <c r="L61" s="543">
        <v>399.29</v>
      </c>
      <c r="M61" s="543">
        <v>1536.9569999999999</v>
      </c>
      <c r="N61" s="543">
        <v>306.22800000000001</v>
      </c>
    </row>
    <row r="62" spans="1:14" ht="17.25" customHeight="1" x14ac:dyDescent="0.2">
      <c r="A62" s="520"/>
      <c r="B62" s="541" t="s">
        <v>806</v>
      </c>
      <c r="C62" s="542">
        <v>0</v>
      </c>
      <c r="D62" s="542">
        <f>+MIN(D13:D60)</f>
        <v>5910.8360000000002</v>
      </c>
      <c r="E62" s="543">
        <v>792.98099999999988</v>
      </c>
      <c r="F62" s="543">
        <v>3457.3110000000001</v>
      </c>
      <c r="G62" s="543">
        <v>1625.335</v>
      </c>
      <c r="H62" s="543">
        <v>61.106000000000009</v>
      </c>
      <c r="I62" s="543">
        <v>1216.8710000000001</v>
      </c>
      <c r="J62" s="543">
        <v>204.93599999999998</v>
      </c>
      <c r="K62" s="543">
        <v>-199.88300000000001</v>
      </c>
      <c r="L62" s="543">
        <v>308.74600000000004</v>
      </c>
      <c r="M62" s="543">
        <v>1313.454</v>
      </c>
      <c r="N62" s="543">
        <v>220.666</v>
      </c>
    </row>
    <row r="63" spans="1:14" ht="17.25" customHeight="1" x14ac:dyDescent="0.2">
      <c r="A63" s="520"/>
      <c r="B63" s="544" t="s">
        <v>807</v>
      </c>
      <c r="C63" s="545">
        <v>0</v>
      </c>
      <c r="D63" s="545">
        <f>+AVERAGE(D13:D60)</f>
        <v>6850.5699374999995</v>
      </c>
      <c r="E63" s="546">
        <v>971.5926145833331</v>
      </c>
      <c r="F63" s="546">
        <v>4118.6617604166668</v>
      </c>
      <c r="G63" s="546">
        <v>1760.3155625000002</v>
      </c>
      <c r="H63" s="546">
        <v>103.98200000000001</v>
      </c>
      <c r="I63" s="546">
        <v>1523.1260208333333</v>
      </c>
      <c r="J63" s="546">
        <v>207.12049999999999</v>
      </c>
      <c r="K63" s="546">
        <v>-101.90993749999997</v>
      </c>
      <c r="L63" s="546">
        <v>336.79440625000007</v>
      </c>
      <c r="M63" s="546">
        <v>1423.5211562499999</v>
      </c>
      <c r="N63" s="546">
        <v>261.01864583333332</v>
      </c>
    </row>
    <row r="64" spans="1:14" s="550" customFormat="1" ht="16.5" customHeight="1" x14ac:dyDescent="0.2">
      <c r="A64" s="547"/>
      <c r="B64" s="544" t="s">
        <v>808</v>
      </c>
      <c r="C64" s="548">
        <f>SUM(C13:C60)/2</f>
        <v>0</v>
      </c>
      <c r="D64" s="548">
        <f t="shared" ref="D64:N64" si="1">SUM(D13:D60)/2</f>
        <v>164413.67849999998</v>
      </c>
      <c r="E64" s="549">
        <f t="shared" si="1"/>
        <v>23318.222749999994</v>
      </c>
      <c r="F64" s="549">
        <f t="shared" si="1"/>
        <v>98847.88225000001</v>
      </c>
      <c r="G64" s="549">
        <f t="shared" si="1"/>
        <v>42247.573500000006</v>
      </c>
      <c r="H64" s="549">
        <f t="shared" si="1"/>
        <v>2495.5680000000002</v>
      </c>
      <c r="I64" s="549">
        <f t="shared" si="1"/>
        <v>36555.0245</v>
      </c>
      <c r="J64" s="549">
        <f t="shared" si="1"/>
        <v>207.12049999999999</v>
      </c>
      <c r="K64" s="549">
        <f t="shared" si="1"/>
        <v>-2445.8384999999994</v>
      </c>
      <c r="L64" s="549">
        <f t="shared" si="1"/>
        <v>8083.0657500000016</v>
      </c>
      <c r="M64" s="549">
        <f t="shared" si="1"/>
        <v>34164.507749999997</v>
      </c>
      <c r="N64" s="549">
        <f t="shared" si="1"/>
        <v>6264.4474999999993</v>
      </c>
    </row>
    <row r="65" spans="1:13" ht="18" customHeight="1" x14ac:dyDescent="0.25">
      <c r="A65" s="520"/>
      <c r="B65" s="516" t="s">
        <v>791</v>
      </c>
      <c r="C65" s="516"/>
      <c r="D65" s="516"/>
      <c r="E65" s="520"/>
      <c r="F65" s="520"/>
      <c r="G65" s="520"/>
      <c r="H65" s="520"/>
      <c r="I65" s="551"/>
      <c r="J65" s="520"/>
      <c r="K65" s="520"/>
      <c r="L65" s="520"/>
      <c r="M65" s="520"/>
    </row>
    <row r="66" spans="1:13" ht="18" customHeight="1" x14ac:dyDescent="0.25">
      <c r="A66" s="520"/>
      <c r="B66" s="516" t="s">
        <v>809</v>
      </c>
      <c r="C66" s="516"/>
      <c r="D66" s="516"/>
      <c r="E66" s="520"/>
      <c r="F66" s="520"/>
      <c r="G66" s="520"/>
      <c r="H66" s="520"/>
      <c r="I66" s="551"/>
      <c r="J66" s="520"/>
      <c r="K66" s="520"/>
      <c r="L66" s="520"/>
      <c r="M66" s="520"/>
    </row>
    <row r="67" spans="1:13" ht="18" customHeight="1" x14ac:dyDescent="0.25">
      <c r="A67" s="520"/>
      <c r="B67" s="516"/>
      <c r="C67" s="516"/>
      <c r="D67" s="516"/>
      <c r="E67" s="520"/>
      <c r="F67" s="520"/>
      <c r="G67" s="520"/>
      <c r="H67" s="520"/>
      <c r="I67" s="551"/>
      <c r="J67" s="520"/>
      <c r="K67" s="520"/>
      <c r="L67" s="520"/>
      <c r="M67" s="520"/>
    </row>
    <row r="68" spans="1:13" ht="12.75" x14ac:dyDescent="0.2">
      <c r="A68" s="520"/>
      <c r="B68" s="552"/>
      <c r="C68" s="553"/>
      <c r="D68" s="553"/>
      <c r="E68" s="926" t="s">
        <v>521</v>
      </c>
      <c r="F68" s="926"/>
      <c r="G68" s="520"/>
      <c r="H68" s="520"/>
      <c r="I68" s="520"/>
      <c r="J68" s="520"/>
      <c r="K68" s="520"/>
      <c r="L68" s="520"/>
      <c r="M68" s="520"/>
    </row>
    <row r="69" spans="1:13" ht="12.75" hidden="1" x14ac:dyDescent="0.2">
      <c r="A69" s="520"/>
      <c r="B69" s="519"/>
      <c r="C69" s="519"/>
      <c r="D69" s="519"/>
      <c r="E69" s="519"/>
      <c r="F69" s="519"/>
      <c r="G69" s="520"/>
      <c r="H69" s="520"/>
      <c r="I69" s="520"/>
      <c r="J69" s="520"/>
      <c r="K69" s="520"/>
      <c r="L69" s="520"/>
      <c r="M69" s="520"/>
    </row>
    <row r="70" spans="1:13" ht="12.75" x14ac:dyDescent="0.2">
      <c r="A70" s="520"/>
      <c r="B70" s="517"/>
      <c r="C70" s="554"/>
      <c r="D70" s="554"/>
      <c r="E70" s="926" t="s">
        <v>810</v>
      </c>
      <c r="F70" s="926"/>
      <c r="G70" s="520"/>
      <c r="H70" s="520"/>
      <c r="I70" s="520"/>
      <c r="J70" s="520"/>
      <c r="K70" s="520"/>
      <c r="L70" s="520"/>
      <c r="M70" s="520"/>
    </row>
    <row r="71" spans="1:13" ht="15.75" x14ac:dyDescent="0.25">
      <c r="A71" s="520"/>
      <c r="B71" s="551"/>
      <c r="C71" s="551"/>
      <c r="D71" s="551"/>
      <c r="E71" s="520"/>
      <c r="F71" s="520"/>
      <c r="G71" s="520"/>
      <c r="H71" s="520"/>
      <c r="I71" s="520"/>
      <c r="J71" s="520"/>
      <c r="K71" s="520"/>
      <c r="L71" s="520"/>
      <c r="M71" s="520"/>
    </row>
    <row r="72" spans="1:13" x14ac:dyDescent="0.2">
      <c r="A72" s="520"/>
      <c r="E72" s="520"/>
      <c r="F72" s="520"/>
      <c r="G72" s="520"/>
      <c r="H72" s="520"/>
      <c r="I72" s="520"/>
      <c r="J72" s="520"/>
      <c r="K72" s="520"/>
      <c r="L72" s="520"/>
      <c r="M72" s="520"/>
    </row>
    <row r="73" spans="1:13" x14ac:dyDescent="0.2">
      <c r="A73" s="520"/>
      <c r="E73" s="520"/>
      <c r="F73" s="520"/>
      <c r="G73" s="520"/>
      <c r="H73" s="520"/>
      <c r="I73" s="520"/>
      <c r="J73" s="520"/>
      <c r="K73" s="520"/>
      <c r="L73" s="520"/>
      <c r="M73" s="520"/>
    </row>
    <row r="74" spans="1:13" x14ac:dyDescent="0.2">
      <c r="A74" s="520"/>
      <c r="E74" s="520"/>
      <c r="F74" s="520"/>
      <c r="G74" s="520"/>
      <c r="H74" s="520"/>
      <c r="I74" s="520"/>
      <c r="J74" s="520"/>
      <c r="K74" s="520"/>
      <c r="L74" s="520"/>
      <c r="M74" s="520"/>
    </row>
    <row r="75" spans="1:13" x14ac:dyDescent="0.2">
      <c r="A75" s="520"/>
      <c r="B75" s="520"/>
      <c r="C75" s="520"/>
      <c r="D75" s="520"/>
      <c r="E75" s="520"/>
      <c r="F75" s="520"/>
      <c r="G75" s="520"/>
      <c r="H75" s="520"/>
      <c r="I75" s="520"/>
      <c r="J75" s="520"/>
      <c r="K75" s="520"/>
      <c r="L75" s="520"/>
      <c r="M75" s="520"/>
    </row>
  </sheetData>
  <mergeCells count="7">
    <mergeCell ref="H11:N11"/>
    <mergeCell ref="E68:F68"/>
    <mergeCell ref="E70:F70"/>
    <mergeCell ref="B8:G8"/>
    <mergeCell ref="B11:B12"/>
    <mergeCell ref="C11:D11"/>
    <mergeCell ref="E11:G11"/>
  </mergeCells>
  <conditionalFormatting sqref="C13:N60">
    <cfRule type="containsBlanks" dxfId="11" priority="1">
      <formula>LEN(TRIM(C13))=0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23C33-240B-4D02-88E9-B7046579CAF5}">
  <dimension ref="A1:MO122"/>
  <sheetViews>
    <sheetView showGridLines="0" zoomScale="52" zoomScaleNormal="52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D1"/>
    </sheetView>
  </sheetViews>
  <sheetFormatPr baseColWidth="10" defaultColWidth="7.5703125" defaultRowHeight="11.25" x14ac:dyDescent="0.2"/>
  <cols>
    <col min="1" max="1" width="12.42578125" style="148" customWidth="1"/>
    <col min="2" max="16" width="14.7109375" style="149" customWidth="1"/>
    <col min="17" max="17" width="17.5703125" style="149" customWidth="1"/>
    <col min="18" max="141" width="14.7109375" style="149" customWidth="1"/>
    <col min="142" max="142" width="17.85546875" style="149" customWidth="1"/>
    <col min="143" max="143" width="18.140625" style="149" customWidth="1"/>
    <col min="144" max="144" width="16.85546875" style="149" customWidth="1"/>
    <col min="145" max="145" width="15.85546875" style="149" customWidth="1"/>
    <col min="146" max="155" width="14.7109375" style="149" customWidth="1"/>
    <col min="156" max="156" width="15.5703125" style="149" customWidth="1"/>
    <col min="157" max="183" width="14.7109375" style="149" customWidth="1"/>
    <col min="184" max="188" width="16.42578125" style="149" customWidth="1"/>
    <col min="189" max="191" width="16.140625" style="149" customWidth="1"/>
    <col min="192" max="192" width="17" style="149" customWidth="1"/>
    <col min="193" max="194" width="15.85546875" style="149" customWidth="1"/>
    <col min="195" max="195" width="14.7109375" style="149" customWidth="1"/>
    <col min="196" max="196" width="16.140625" style="149" customWidth="1"/>
    <col min="197" max="198" width="15.5703125" style="149" customWidth="1"/>
    <col min="199" max="220" width="14.7109375" style="149" customWidth="1"/>
    <col min="221" max="221" width="17" style="149" customWidth="1"/>
    <col min="222" max="239" width="14.7109375" style="149" customWidth="1"/>
    <col min="240" max="240" width="19.5703125" style="149" customWidth="1"/>
    <col min="241" max="250" width="14.7109375" style="149" customWidth="1"/>
    <col min="251" max="252" width="14.7109375" style="150" customWidth="1"/>
    <col min="253" max="257" width="14.7109375" style="149" customWidth="1"/>
    <col min="258" max="258" width="14.7109375" style="148" customWidth="1"/>
    <col min="259" max="286" width="14.7109375" style="149" customWidth="1"/>
    <col min="287" max="289" width="16.140625" style="149" customWidth="1"/>
    <col min="290" max="290" width="18.140625" style="149" customWidth="1"/>
    <col min="291" max="296" width="14.7109375" style="149" customWidth="1"/>
    <col min="297" max="301" width="14.7109375" style="149" hidden="1" customWidth="1"/>
    <col min="302" max="302" width="14.28515625" style="149" hidden="1" customWidth="1"/>
    <col min="303" max="310" width="14.28515625" style="149" customWidth="1"/>
    <col min="311" max="311" width="17.85546875" style="149" customWidth="1"/>
    <col min="312" max="328" width="14.28515625" style="149" customWidth="1"/>
    <col min="329" max="329" width="17.42578125" style="149" customWidth="1"/>
    <col min="330" max="330" width="14.28515625" style="149" customWidth="1"/>
    <col min="331" max="344" width="10.140625" style="149" bestFit="1" customWidth="1"/>
    <col min="345" max="16384" width="7.5703125" style="149"/>
  </cols>
  <sheetData>
    <row r="1" spans="1:353" ht="118.5" customHeight="1" x14ac:dyDescent="0.35">
      <c r="A1" s="917">
        <v>45218</v>
      </c>
      <c r="B1" s="917"/>
      <c r="C1" s="917"/>
      <c r="D1" s="917"/>
      <c r="HJ1" s="150"/>
      <c r="HK1" s="150"/>
      <c r="HL1" s="150"/>
      <c r="HM1" s="150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</row>
    <row r="2" spans="1:353" s="555" customFormat="1" ht="24" customHeight="1" x14ac:dyDescent="0.4">
      <c r="B2" s="556">
        <v>9808</v>
      </c>
      <c r="C2" s="556">
        <v>9812</v>
      </c>
      <c r="D2" s="556">
        <v>9505</v>
      </c>
      <c r="E2" s="556">
        <v>9473</v>
      </c>
      <c r="F2" s="556">
        <v>4671</v>
      </c>
      <c r="G2" s="556">
        <v>4676</v>
      </c>
      <c r="H2" s="556">
        <v>4681</v>
      </c>
      <c r="I2" s="556">
        <v>5362</v>
      </c>
      <c r="J2" s="556">
        <v>163</v>
      </c>
      <c r="K2" s="556">
        <v>362</v>
      </c>
      <c r="L2" s="556">
        <v>25198</v>
      </c>
      <c r="M2" s="556">
        <v>25038</v>
      </c>
      <c r="N2" s="556">
        <v>25051</v>
      </c>
      <c r="O2" s="556">
        <v>25187</v>
      </c>
      <c r="P2" s="556">
        <v>25104</v>
      </c>
      <c r="Q2" s="556">
        <v>3431</v>
      </c>
      <c r="R2" s="556">
        <v>155</v>
      </c>
      <c r="S2" s="556">
        <v>194</v>
      </c>
      <c r="T2" s="556">
        <v>8657</v>
      </c>
      <c r="U2" s="556">
        <v>4441</v>
      </c>
      <c r="V2" s="556">
        <v>4435</v>
      </c>
      <c r="W2" s="556">
        <v>4438</v>
      </c>
      <c r="X2" s="556">
        <v>8041</v>
      </c>
      <c r="Y2" s="556">
        <v>8046</v>
      </c>
      <c r="Z2" s="556">
        <v>4208</v>
      </c>
      <c r="AA2" s="556">
        <v>4212</v>
      </c>
      <c r="AB2" s="556">
        <v>8051</v>
      </c>
      <c r="AC2" s="556">
        <v>25210</v>
      </c>
      <c r="AD2" s="556">
        <v>25222</v>
      </c>
      <c r="AE2" s="59">
        <v>5398</v>
      </c>
      <c r="AF2" s="556">
        <v>5386</v>
      </c>
      <c r="AG2" s="556">
        <v>4264</v>
      </c>
      <c r="AH2" s="556">
        <v>4268</v>
      </c>
      <c r="AI2" s="556">
        <v>4256</v>
      </c>
      <c r="AJ2" s="556">
        <v>4231</v>
      </c>
      <c r="AK2" s="556">
        <v>4235</v>
      </c>
      <c r="AL2" s="556">
        <v>3064</v>
      </c>
      <c r="AM2" s="556">
        <v>3079</v>
      </c>
      <c r="AN2" s="556">
        <v>140</v>
      </c>
      <c r="AO2" s="556">
        <v>287</v>
      </c>
      <c r="AP2" s="556">
        <v>4903</v>
      </c>
      <c r="AQ2" s="556">
        <v>366</v>
      </c>
      <c r="AR2" s="556">
        <v>1343</v>
      </c>
      <c r="AS2" s="556">
        <v>348</v>
      </c>
      <c r="AT2" s="556">
        <v>4</v>
      </c>
      <c r="AU2" s="556">
        <v>17</v>
      </c>
      <c r="AV2" s="556">
        <v>191</v>
      </c>
      <c r="AW2" s="556">
        <v>13</v>
      </c>
      <c r="AX2" s="556">
        <v>1210</v>
      </c>
      <c r="AY2" s="556">
        <v>5067</v>
      </c>
      <c r="AZ2" s="556">
        <v>1731</v>
      </c>
      <c r="BA2" s="556">
        <v>1736</v>
      </c>
      <c r="BB2" s="556">
        <v>170</v>
      </c>
      <c r="BC2" s="556">
        <v>9788</v>
      </c>
      <c r="BD2" s="556">
        <v>9791</v>
      </c>
      <c r="BE2" s="556">
        <v>153</v>
      </c>
      <c r="BF2" s="556">
        <v>1245</v>
      </c>
      <c r="BG2" s="556">
        <v>117</v>
      </c>
      <c r="BH2" s="556">
        <v>8524</v>
      </c>
      <c r="BI2" s="556">
        <v>1253</v>
      </c>
      <c r="BJ2" s="556">
        <v>5791</v>
      </c>
      <c r="BK2" s="556">
        <v>5025</v>
      </c>
      <c r="BL2" s="556">
        <v>195</v>
      </c>
      <c r="BM2" s="556">
        <v>5043</v>
      </c>
      <c r="BN2" s="556">
        <v>4482</v>
      </c>
      <c r="BO2" s="556">
        <v>4489</v>
      </c>
      <c r="BP2" s="556">
        <v>1743860</v>
      </c>
      <c r="BQ2" s="556">
        <v>1743786</v>
      </c>
      <c r="BR2" s="556">
        <v>5120</v>
      </c>
      <c r="BS2" s="556">
        <v>3486</v>
      </c>
      <c r="BT2" s="556">
        <v>1414</v>
      </c>
      <c r="BU2" s="556">
        <v>1433</v>
      </c>
      <c r="BV2" s="556">
        <v>1958</v>
      </c>
      <c r="BW2" s="556">
        <v>330</v>
      </c>
      <c r="BX2" s="556">
        <v>316</v>
      </c>
      <c r="BY2" s="556">
        <v>1155</v>
      </c>
      <c r="BZ2" s="556">
        <v>1168</v>
      </c>
      <c r="CA2" s="556">
        <v>1770</v>
      </c>
      <c r="CB2" s="556">
        <v>324</v>
      </c>
      <c r="CC2" s="556">
        <v>175</v>
      </c>
      <c r="CD2" s="556">
        <v>334</v>
      </c>
      <c r="CE2" s="556">
        <v>338</v>
      </c>
      <c r="CF2" s="556">
        <v>6246</v>
      </c>
      <c r="CG2" s="556">
        <v>1741</v>
      </c>
      <c r="CH2" s="556">
        <v>6930</v>
      </c>
      <c r="CI2" s="556">
        <v>6927</v>
      </c>
      <c r="CJ2" s="556">
        <v>9126</v>
      </c>
      <c r="CK2" s="556">
        <v>9123</v>
      </c>
      <c r="CL2" s="556">
        <v>9177</v>
      </c>
      <c r="CM2" s="556">
        <v>128</v>
      </c>
      <c r="CN2" s="556">
        <v>138</v>
      </c>
      <c r="CO2" s="556">
        <v>9497</v>
      </c>
      <c r="CP2" s="556">
        <v>963</v>
      </c>
      <c r="CQ2" s="556">
        <v>973</v>
      </c>
      <c r="CR2" s="556">
        <v>983</v>
      </c>
      <c r="CS2" s="556">
        <v>978</v>
      </c>
      <c r="CT2" s="556">
        <v>968</v>
      </c>
      <c r="CU2" s="556">
        <v>1047</v>
      </c>
      <c r="CV2" s="556">
        <v>4031</v>
      </c>
      <c r="CW2" s="556">
        <v>4034</v>
      </c>
      <c r="CX2" s="556">
        <v>3140</v>
      </c>
      <c r="CY2" s="556">
        <v>3174</v>
      </c>
      <c r="CZ2" s="556">
        <v>3167</v>
      </c>
      <c r="DA2" s="556">
        <v>3163</v>
      </c>
      <c r="DB2" s="556">
        <v>253</v>
      </c>
      <c r="DC2" s="556">
        <v>315</v>
      </c>
      <c r="DD2" s="556">
        <v>263</v>
      </c>
      <c r="DE2" s="556">
        <v>4018</v>
      </c>
      <c r="DF2" s="556">
        <v>4021</v>
      </c>
      <c r="DG2" s="556">
        <v>3241</v>
      </c>
      <c r="DH2" s="556">
        <v>3245</v>
      </c>
      <c r="DI2" s="556">
        <v>1909</v>
      </c>
      <c r="DJ2" s="556">
        <v>1488</v>
      </c>
      <c r="DK2" s="556">
        <v>1484</v>
      </c>
      <c r="DL2" s="556">
        <v>8607</v>
      </c>
      <c r="DM2" s="556">
        <v>8610</v>
      </c>
      <c r="DN2" s="556">
        <v>8617</v>
      </c>
      <c r="DO2" s="556">
        <v>505</v>
      </c>
      <c r="DP2" s="556">
        <v>3216</v>
      </c>
      <c r="DQ2" s="556">
        <v>3220</v>
      </c>
      <c r="DR2" s="556">
        <v>3223</v>
      </c>
      <c r="DS2" s="556">
        <v>1903</v>
      </c>
      <c r="DT2" s="556">
        <v>4078</v>
      </c>
      <c r="DU2" s="556">
        <v>4070</v>
      </c>
      <c r="DV2" s="556">
        <v>1227</v>
      </c>
      <c r="DW2" s="556">
        <v>5843</v>
      </c>
      <c r="DX2" s="556">
        <v>3184</v>
      </c>
      <c r="DY2" s="556">
        <v>3187</v>
      </c>
      <c r="DZ2" s="556">
        <v>9579</v>
      </c>
      <c r="EA2" s="556">
        <v>9582</v>
      </c>
      <c r="EB2" s="556">
        <v>8</v>
      </c>
      <c r="EC2" s="556">
        <v>151</v>
      </c>
      <c r="ED2" s="556">
        <v>9425</v>
      </c>
      <c r="EE2" s="556">
        <v>9429</v>
      </c>
      <c r="EF2" s="556">
        <v>20702</v>
      </c>
      <c r="EG2" s="556">
        <v>800</v>
      </c>
      <c r="EH2" s="556">
        <v>795</v>
      </c>
      <c r="EI2" s="556">
        <v>881</v>
      </c>
      <c r="EJ2" s="556">
        <v>886</v>
      </c>
      <c r="EK2" s="556">
        <v>841</v>
      </c>
      <c r="EL2" s="556">
        <v>21554</v>
      </c>
      <c r="EM2" s="556">
        <v>4460</v>
      </c>
      <c r="EN2" s="556">
        <v>5556</v>
      </c>
      <c r="EO2" s="556">
        <v>3468</v>
      </c>
      <c r="EP2" s="556">
        <v>3466</v>
      </c>
      <c r="EQ2" s="556">
        <v>3468</v>
      </c>
      <c r="ER2" s="556">
        <v>244</v>
      </c>
      <c r="ES2" s="556">
        <v>227</v>
      </c>
      <c r="ET2" s="556">
        <v>4726</v>
      </c>
      <c r="EU2" s="556">
        <v>236</v>
      </c>
      <c r="EV2" s="556">
        <v>254</v>
      </c>
      <c r="EW2" s="556">
        <v>208</v>
      </c>
      <c r="EX2" s="556">
        <v>264</v>
      </c>
      <c r="EY2" s="556">
        <v>4860</v>
      </c>
      <c r="EZ2" s="556">
        <v>4863</v>
      </c>
      <c r="FA2" s="556">
        <v>4866</v>
      </c>
      <c r="FB2" s="556">
        <v>1744</v>
      </c>
      <c r="FC2" s="556">
        <v>1753</v>
      </c>
      <c r="FD2" s="556">
        <v>1764</v>
      </c>
      <c r="FE2" s="556">
        <v>891</v>
      </c>
      <c r="FF2" s="556">
        <v>670</v>
      </c>
      <c r="FG2" s="556">
        <v>809</v>
      </c>
      <c r="FH2" s="556">
        <v>814</v>
      </c>
      <c r="FI2" s="556">
        <v>285</v>
      </c>
      <c r="FJ2" s="556">
        <v>319</v>
      </c>
      <c r="FK2" s="556">
        <v>261</v>
      </c>
      <c r="FL2" s="556">
        <v>5494</v>
      </c>
      <c r="FM2" s="556">
        <v>5499</v>
      </c>
      <c r="FN2" s="556">
        <v>5504</v>
      </c>
      <c r="FO2" s="556">
        <v>211</v>
      </c>
      <c r="FP2" s="556">
        <v>217</v>
      </c>
      <c r="FQ2" s="556">
        <v>294</v>
      </c>
      <c r="FR2" s="556">
        <v>204</v>
      </c>
      <c r="FS2" s="556">
        <v>225</v>
      </c>
      <c r="FT2" s="556">
        <v>5430</v>
      </c>
      <c r="FU2" s="556">
        <v>6056</v>
      </c>
      <c r="FV2" s="556">
        <v>7045</v>
      </c>
      <c r="FW2" s="556">
        <v>7051</v>
      </c>
      <c r="FX2" s="556">
        <v>7144</v>
      </c>
      <c r="FY2" s="556">
        <v>7066</v>
      </c>
      <c r="FZ2" s="556">
        <v>7055</v>
      </c>
      <c r="GA2" s="556">
        <v>7062</v>
      </c>
      <c r="GB2" s="556">
        <v>6043</v>
      </c>
      <c r="GC2" s="556">
        <v>3521</v>
      </c>
      <c r="GD2" s="556">
        <v>3525</v>
      </c>
      <c r="GE2" s="556">
        <v>3529</v>
      </c>
      <c r="GF2" s="556">
        <v>20307</v>
      </c>
      <c r="GG2" s="556">
        <v>4125</v>
      </c>
      <c r="GH2" s="556">
        <v>6052</v>
      </c>
      <c r="GI2" s="556">
        <v>5435</v>
      </c>
      <c r="GJ2" s="556">
        <v>7019</v>
      </c>
      <c r="GK2" s="556">
        <v>6024</v>
      </c>
      <c r="GL2" s="556">
        <v>5933</v>
      </c>
      <c r="GM2" s="556">
        <v>321</v>
      </c>
      <c r="GN2" s="556">
        <v>8520</v>
      </c>
      <c r="GO2" s="556">
        <v>4768</v>
      </c>
      <c r="GP2" s="556">
        <v>283</v>
      </c>
      <c r="GQ2" s="556">
        <v>172</v>
      </c>
      <c r="GR2" s="556">
        <v>22225</v>
      </c>
      <c r="GS2" s="556">
        <v>7026</v>
      </c>
      <c r="GT2" s="556">
        <v>21743</v>
      </c>
      <c r="GU2" s="556">
        <v>9379</v>
      </c>
      <c r="GV2" s="557">
        <v>231</v>
      </c>
      <c r="GW2" s="556">
        <v>8592</v>
      </c>
      <c r="GX2" s="556">
        <v>4808</v>
      </c>
      <c r="GY2" s="556">
        <v>6005</v>
      </c>
      <c r="GZ2" s="556">
        <v>6028</v>
      </c>
      <c r="HA2" s="556">
        <v>281</v>
      </c>
      <c r="HB2" s="556">
        <v>8511</v>
      </c>
      <c r="HC2" s="556">
        <v>1443</v>
      </c>
      <c r="HD2" s="556">
        <v>246</v>
      </c>
      <c r="HE2" s="556">
        <v>229</v>
      </c>
      <c r="HF2" s="556">
        <v>1439</v>
      </c>
      <c r="HG2" s="556">
        <v>2177</v>
      </c>
      <c r="HH2" s="556">
        <v>2179</v>
      </c>
      <c r="HI2" s="556">
        <v>22516</v>
      </c>
      <c r="HJ2" s="556">
        <v>24279</v>
      </c>
      <c r="HK2" s="556">
        <v>24250</v>
      </c>
      <c r="HL2" s="556">
        <v>24266</v>
      </c>
      <c r="HM2" s="556">
        <v>24255</v>
      </c>
      <c r="HN2" s="556">
        <v>2024</v>
      </c>
      <c r="HO2" s="556">
        <v>2040</v>
      </c>
      <c r="HP2" s="556">
        <v>21351</v>
      </c>
      <c r="HQ2" s="556">
        <v>21356</v>
      </c>
      <c r="HR2" s="556">
        <v>5746</v>
      </c>
      <c r="HS2" s="556">
        <v>5741</v>
      </c>
      <c r="HT2" s="556">
        <v>2023</v>
      </c>
      <c r="HU2" s="556">
        <v>2018</v>
      </c>
      <c r="HV2" s="556">
        <v>2034</v>
      </c>
      <c r="HW2" s="556">
        <v>2036</v>
      </c>
      <c r="HX2" s="556">
        <v>2007</v>
      </c>
      <c r="HY2" s="556">
        <v>2016</v>
      </c>
      <c r="HZ2" s="556">
        <v>413</v>
      </c>
      <c r="IA2" s="556">
        <v>416</v>
      </c>
      <c r="IB2" s="556">
        <v>5987</v>
      </c>
      <c r="IC2" s="556">
        <v>5992</v>
      </c>
      <c r="ID2" s="556">
        <v>2348</v>
      </c>
      <c r="IE2" s="556">
        <v>2352</v>
      </c>
      <c r="IF2" s="556">
        <v>5671</v>
      </c>
      <c r="IG2" s="556">
        <v>2648</v>
      </c>
      <c r="IH2" s="556">
        <v>2647</v>
      </c>
      <c r="II2" s="556">
        <v>2154</v>
      </c>
      <c r="IJ2" s="556">
        <v>2172</v>
      </c>
      <c r="IK2" s="556">
        <v>2168</v>
      </c>
      <c r="IL2" s="556">
        <v>2170</v>
      </c>
      <c r="IM2" s="556">
        <v>2602</v>
      </c>
      <c r="IN2" s="556">
        <v>2618</v>
      </c>
      <c r="IO2" s="556">
        <v>24784</v>
      </c>
      <c r="IP2" s="556">
        <v>5568</v>
      </c>
      <c r="IQ2" s="556">
        <v>24789</v>
      </c>
      <c r="IR2" s="556">
        <v>5582</v>
      </c>
      <c r="IS2" s="556">
        <v>5593</v>
      </c>
      <c r="IT2" s="556">
        <v>5625</v>
      </c>
      <c r="IU2" s="556">
        <v>5634</v>
      </c>
      <c r="IV2" s="556">
        <v>5644</v>
      </c>
      <c r="IW2" s="556">
        <v>24500</v>
      </c>
      <c r="IX2" s="556">
        <v>20959</v>
      </c>
      <c r="IY2" s="556">
        <v>21032</v>
      </c>
      <c r="IZ2" s="556">
        <v>21036</v>
      </c>
      <c r="JA2" s="556">
        <v>20964</v>
      </c>
      <c r="JB2" s="556">
        <v>24377</v>
      </c>
      <c r="JC2" s="556">
        <v>24382</v>
      </c>
      <c r="JD2" s="556">
        <v>24387</v>
      </c>
      <c r="JE2" s="556">
        <v>24372</v>
      </c>
      <c r="JF2" s="556">
        <v>9902</v>
      </c>
      <c r="JG2" s="556">
        <v>1916</v>
      </c>
      <c r="JH2" s="556">
        <v>2054</v>
      </c>
      <c r="JI2" s="556">
        <v>2401</v>
      </c>
      <c r="JJ2" s="556">
        <v>2398</v>
      </c>
      <c r="JK2" s="556">
        <v>2046</v>
      </c>
      <c r="JL2" s="556">
        <v>2135</v>
      </c>
      <c r="JM2" s="556">
        <v>8597</v>
      </c>
      <c r="JN2" s="556">
        <v>2149</v>
      </c>
      <c r="JO2" s="556">
        <v>2138</v>
      </c>
      <c r="JP2" s="556">
        <v>2133</v>
      </c>
      <c r="JQ2" s="556">
        <v>5997</v>
      </c>
      <c r="JR2" s="556">
        <v>4927</v>
      </c>
      <c r="JS2" s="556">
        <v>4931</v>
      </c>
      <c r="JT2" s="556">
        <v>1628</v>
      </c>
      <c r="JU2" s="556">
        <v>1632</v>
      </c>
      <c r="JV2" s="556">
        <v>20894</v>
      </c>
      <c r="JW2" s="556">
        <v>20905</v>
      </c>
      <c r="JX2" s="556">
        <v>20916</v>
      </c>
      <c r="JY2" s="556">
        <v>2146</v>
      </c>
      <c r="JZ2" s="556">
        <v>2165</v>
      </c>
      <c r="KA2" s="556">
        <v>9623</v>
      </c>
      <c r="KB2" s="556">
        <v>5513</v>
      </c>
      <c r="KC2" s="556">
        <v>1677</v>
      </c>
      <c r="KD2" s="556">
        <v>21253</v>
      </c>
      <c r="KE2" s="556">
        <v>21231</v>
      </c>
      <c r="KF2" s="556">
        <v>21226</v>
      </c>
      <c r="KG2" s="556">
        <v>21241</v>
      </c>
      <c r="KH2" s="556">
        <v>21309</v>
      </c>
      <c r="KI2" s="556">
        <v>21304</v>
      </c>
      <c r="KJ2" s="556">
        <v>21321</v>
      </c>
      <c r="KK2" s="556"/>
      <c r="KL2" s="556"/>
      <c r="KM2" s="556"/>
      <c r="KN2" s="556"/>
      <c r="KO2" s="556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</row>
    <row r="3" spans="1:353" ht="24" thickBot="1" x14ac:dyDescent="0.4">
      <c r="A3" s="558" t="s">
        <v>811</v>
      </c>
      <c r="B3" s="558"/>
      <c r="C3" s="558"/>
      <c r="D3" s="558"/>
      <c r="E3" s="558"/>
      <c r="F3" s="558"/>
      <c r="G3" s="558"/>
      <c r="H3" s="558"/>
      <c r="I3" s="558"/>
      <c r="J3" s="558"/>
      <c r="K3" s="558"/>
      <c r="L3" s="558"/>
      <c r="M3" s="558"/>
      <c r="N3" s="558"/>
      <c r="O3" s="558"/>
      <c r="P3" s="558"/>
      <c r="Q3" s="558"/>
      <c r="R3" s="558"/>
      <c r="S3" s="558"/>
      <c r="T3" s="558"/>
      <c r="U3" s="558"/>
      <c r="V3" s="558"/>
      <c r="W3" s="558"/>
      <c r="X3" s="558"/>
      <c r="Y3" s="558"/>
      <c r="Z3" s="558"/>
      <c r="AA3" s="558"/>
      <c r="AB3" s="558"/>
      <c r="AC3" s="558"/>
      <c r="AD3" s="558"/>
      <c r="AE3" s="558"/>
      <c r="AF3" s="558"/>
      <c r="AG3" s="558"/>
      <c r="AH3" s="558"/>
      <c r="AI3" s="558"/>
      <c r="AJ3" s="558"/>
      <c r="AK3" s="558"/>
      <c r="AL3" s="558"/>
      <c r="AM3" s="558"/>
      <c r="AN3" s="558"/>
      <c r="AO3" s="558"/>
      <c r="AP3" s="558"/>
      <c r="AQ3" s="558"/>
      <c r="AR3" s="558"/>
      <c r="AS3" s="558"/>
      <c r="AT3" s="558"/>
      <c r="AU3" s="558"/>
      <c r="AV3" s="558"/>
      <c r="AW3" s="558"/>
      <c r="AX3" s="558"/>
      <c r="AY3" s="558"/>
      <c r="AZ3" s="558"/>
      <c r="BA3" s="558"/>
      <c r="BB3" s="558"/>
      <c r="BC3" s="558"/>
      <c r="BD3" s="558"/>
      <c r="BE3" s="558"/>
      <c r="BF3" s="558"/>
      <c r="BG3" s="558"/>
      <c r="BH3" s="558"/>
      <c r="BI3" s="558"/>
      <c r="BJ3" s="558"/>
      <c r="BK3" s="558"/>
      <c r="BL3" s="558"/>
      <c r="BM3" s="558"/>
      <c r="BN3" s="558"/>
      <c r="BO3" s="558"/>
      <c r="BP3" s="558"/>
      <c r="BQ3" s="558"/>
      <c r="BR3" s="558"/>
      <c r="BS3" s="558"/>
      <c r="BT3" s="558"/>
      <c r="BU3" s="558"/>
      <c r="BV3" s="558"/>
      <c r="BW3" s="558"/>
      <c r="BX3" s="558"/>
      <c r="BY3" s="558"/>
      <c r="BZ3" s="558"/>
      <c r="CA3" s="558"/>
      <c r="CB3" s="558"/>
      <c r="CC3" s="558"/>
      <c r="CD3" s="558"/>
      <c r="CE3" s="558"/>
      <c r="CF3" s="558"/>
      <c r="CG3" s="558"/>
      <c r="CH3" s="558"/>
      <c r="CI3" s="558"/>
      <c r="CJ3" s="558"/>
      <c r="CK3" s="558"/>
      <c r="CL3" s="558"/>
      <c r="CM3" s="558"/>
      <c r="CN3" s="558"/>
      <c r="CO3" s="558"/>
      <c r="CP3" s="558"/>
      <c r="CQ3" s="558"/>
      <c r="CR3" s="558"/>
      <c r="CS3" s="558"/>
      <c r="CT3" s="558"/>
      <c r="CU3" s="558"/>
      <c r="CV3" s="558"/>
      <c r="CW3" s="558"/>
      <c r="CX3" s="558"/>
      <c r="CY3" s="558"/>
      <c r="CZ3" s="558"/>
      <c r="DA3" s="558"/>
      <c r="DB3" s="558"/>
      <c r="DC3" s="558"/>
      <c r="DD3" s="558"/>
      <c r="DE3" s="558"/>
      <c r="DF3" s="558"/>
      <c r="DG3" s="558"/>
      <c r="DH3" s="558"/>
      <c r="DI3" s="558"/>
      <c r="DJ3" s="558"/>
      <c r="DK3" s="558"/>
      <c r="DL3" s="558"/>
      <c r="DM3" s="558"/>
      <c r="DN3" s="558"/>
      <c r="DO3" s="558"/>
      <c r="DP3" s="558"/>
      <c r="DQ3" s="558"/>
      <c r="DR3" s="558"/>
      <c r="DS3" s="558"/>
      <c r="DT3" s="558"/>
      <c r="DU3" s="558"/>
      <c r="DV3" s="558"/>
      <c r="DW3" s="558"/>
      <c r="DX3" s="558"/>
      <c r="DY3" s="558"/>
      <c r="DZ3" s="558"/>
      <c r="EA3" s="558"/>
      <c r="EB3" s="558"/>
      <c r="EC3" s="558"/>
      <c r="ED3" s="558"/>
      <c r="EE3" s="558"/>
      <c r="EF3" s="558"/>
      <c r="EG3" s="558"/>
      <c r="EH3" s="558"/>
      <c r="EI3" s="558"/>
      <c r="EJ3" s="558"/>
      <c r="EK3" s="558"/>
      <c r="EL3" s="558"/>
      <c r="EM3" s="558"/>
      <c r="EN3" s="558"/>
      <c r="EO3" s="558"/>
      <c r="EP3" s="558"/>
      <c r="EQ3" s="558"/>
      <c r="ER3" s="558"/>
      <c r="ES3" s="558"/>
      <c r="ET3" s="558"/>
      <c r="EU3" s="558"/>
      <c r="EV3" s="558"/>
      <c r="EW3" s="558"/>
      <c r="EX3" s="558"/>
      <c r="EY3" s="558"/>
      <c r="EZ3" s="558"/>
      <c r="FA3" s="558"/>
      <c r="FB3" s="558"/>
      <c r="FC3" s="558"/>
      <c r="FD3" s="558"/>
      <c r="FE3" s="558"/>
      <c r="FF3" s="558"/>
      <c r="FG3" s="558"/>
      <c r="FH3" s="558"/>
      <c r="FI3" s="558"/>
      <c r="FJ3" s="558"/>
      <c r="FK3" s="558"/>
      <c r="FL3" s="558"/>
      <c r="FM3" s="558"/>
      <c r="FN3" s="558"/>
      <c r="FO3" s="558"/>
      <c r="FP3" s="558"/>
      <c r="FQ3" s="558"/>
      <c r="FR3" s="558"/>
      <c r="FS3" s="558"/>
      <c r="FT3" s="558"/>
      <c r="FU3" s="558"/>
      <c r="FV3" s="558"/>
      <c r="FW3" s="558"/>
      <c r="FX3" s="558"/>
      <c r="FY3" s="558"/>
      <c r="FZ3" s="558"/>
      <c r="GA3" s="558"/>
      <c r="GB3" s="558"/>
      <c r="GC3" s="558"/>
      <c r="GD3" s="558"/>
      <c r="GE3" s="558"/>
      <c r="GF3" s="558"/>
      <c r="GG3" s="558"/>
      <c r="GH3" s="558"/>
      <c r="GI3" s="558"/>
      <c r="GJ3" s="558"/>
      <c r="GK3" s="558"/>
      <c r="GL3" s="558"/>
      <c r="GM3" s="558"/>
      <c r="GN3" s="558"/>
      <c r="GO3" s="558"/>
      <c r="GP3" s="558"/>
      <c r="GQ3" s="558"/>
      <c r="GR3" s="558"/>
      <c r="GS3" s="558"/>
      <c r="GT3" s="558"/>
      <c r="GU3" s="558"/>
      <c r="GV3" s="558"/>
      <c r="GW3" s="558"/>
      <c r="GX3" s="558"/>
      <c r="GY3" s="558"/>
      <c r="GZ3" s="558"/>
      <c r="HA3" s="558"/>
      <c r="HB3" s="558"/>
      <c r="HC3" s="558"/>
      <c r="HD3" s="558"/>
      <c r="HE3" s="558"/>
      <c r="HF3" s="558"/>
      <c r="HG3" s="558"/>
      <c r="HH3" s="558"/>
      <c r="HI3" s="558"/>
      <c r="HJ3" s="558"/>
      <c r="HK3" s="558"/>
      <c r="HL3" s="558"/>
      <c r="HM3" s="558"/>
      <c r="HN3" s="558"/>
      <c r="HO3" s="558"/>
      <c r="HP3" s="558"/>
      <c r="HQ3" s="558"/>
      <c r="HR3" s="558"/>
      <c r="HS3" s="558"/>
      <c r="HT3" s="558"/>
      <c r="HU3" s="558"/>
      <c r="HV3" s="558"/>
      <c r="HW3" s="558"/>
      <c r="HX3" s="558"/>
      <c r="HY3" s="558"/>
      <c r="HZ3" s="558"/>
      <c r="IA3" s="558"/>
      <c r="IB3" s="558"/>
      <c r="IC3" s="558"/>
      <c r="ID3" s="558"/>
      <c r="IE3" s="558"/>
      <c r="IF3" s="558"/>
      <c r="IG3" s="558"/>
      <c r="IH3" s="558"/>
      <c r="II3" s="558"/>
      <c r="IJ3" s="558"/>
      <c r="IK3" s="558"/>
      <c r="IL3" s="558"/>
      <c r="IM3" s="558"/>
      <c r="IN3" s="558"/>
      <c r="IO3" s="558"/>
      <c r="IP3" s="558"/>
      <c r="IQ3" s="559"/>
      <c r="IR3" s="559"/>
      <c r="IS3" s="558"/>
      <c r="IT3" s="558"/>
      <c r="IU3" s="558"/>
      <c r="IV3" s="558"/>
      <c r="IW3" s="558"/>
      <c r="IX3" s="558"/>
      <c r="IY3" s="558"/>
      <c r="IZ3" s="558"/>
      <c r="JA3" s="558"/>
      <c r="JB3" s="558"/>
      <c r="JC3" s="558"/>
      <c r="JD3" s="558"/>
      <c r="JE3" s="558"/>
      <c r="JF3" s="558"/>
      <c r="JG3" s="558"/>
      <c r="JH3" s="558"/>
      <c r="JI3" s="558"/>
      <c r="JJ3" s="558"/>
      <c r="JK3" s="558"/>
      <c r="JL3" s="558"/>
      <c r="JM3" s="558"/>
      <c r="JN3" s="558"/>
      <c r="JO3" s="558"/>
      <c r="JP3" s="558"/>
      <c r="JQ3" s="558"/>
      <c r="JR3" s="558"/>
      <c r="JS3" s="558"/>
      <c r="JT3" s="558"/>
      <c r="JU3" s="558"/>
      <c r="JV3" s="558"/>
      <c r="JW3" s="558"/>
      <c r="JX3" s="558"/>
      <c r="JY3" s="558"/>
      <c r="JZ3" s="558"/>
      <c r="KA3" s="558"/>
      <c r="KB3" s="558"/>
      <c r="KC3" s="558"/>
      <c r="KD3" s="558"/>
      <c r="KE3" s="558"/>
      <c r="KF3" s="558"/>
      <c r="KG3" s="558"/>
      <c r="KH3" s="558"/>
      <c r="KI3" s="558"/>
      <c r="KJ3" s="558"/>
      <c r="KK3" s="560"/>
      <c r="KL3" s="560"/>
      <c r="KM3" s="560"/>
      <c r="KN3" s="560"/>
      <c r="KO3" s="560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</row>
    <row r="4" spans="1:353" ht="33" customHeight="1" thickBot="1" x14ac:dyDescent="0.3">
      <c r="A4" s="562" t="s">
        <v>812</v>
      </c>
      <c r="B4" s="940" t="s">
        <v>813</v>
      </c>
      <c r="C4" s="941"/>
      <c r="D4" s="941"/>
      <c r="E4" s="564" t="s">
        <v>814</v>
      </c>
      <c r="F4" s="900" t="s">
        <v>815</v>
      </c>
      <c r="G4" s="901"/>
      <c r="H4" s="902"/>
      <c r="I4" s="938" t="s">
        <v>816</v>
      </c>
      <c r="J4" s="939"/>
      <c r="K4" s="940"/>
      <c r="L4" s="565" t="s">
        <v>817</v>
      </c>
      <c r="M4" s="938" t="s">
        <v>818</v>
      </c>
      <c r="N4" s="940"/>
      <c r="O4" s="938" t="s">
        <v>819</v>
      </c>
      <c r="P4" s="940"/>
      <c r="Q4" s="564" t="s">
        <v>820</v>
      </c>
      <c r="R4" s="941" t="s">
        <v>821</v>
      </c>
      <c r="S4" s="941"/>
      <c r="T4" s="941"/>
      <c r="U4" s="941" t="s">
        <v>822</v>
      </c>
      <c r="V4" s="941"/>
      <c r="W4" s="941"/>
      <c r="X4" s="564" t="s">
        <v>823</v>
      </c>
      <c r="Y4" s="564" t="s">
        <v>823</v>
      </c>
      <c r="Z4" s="941" t="s">
        <v>823</v>
      </c>
      <c r="AA4" s="941"/>
      <c r="AB4" s="565" t="s">
        <v>823</v>
      </c>
      <c r="AC4" s="565" t="s">
        <v>823</v>
      </c>
      <c r="AD4" s="565" t="s">
        <v>823</v>
      </c>
      <c r="AE4" s="565" t="s">
        <v>823</v>
      </c>
      <c r="AF4" s="565" t="s">
        <v>823</v>
      </c>
      <c r="AG4" s="941" t="s">
        <v>824</v>
      </c>
      <c r="AH4" s="941"/>
      <c r="AI4" s="941"/>
      <c r="AJ4" s="938" t="s">
        <v>825</v>
      </c>
      <c r="AK4" s="940"/>
      <c r="AL4" s="941" t="s">
        <v>826</v>
      </c>
      <c r="AM4" s="941"/>
      <c r="AN4" s="941" t="s">
        <v>827</v>
      </c>
      <c r="AO4" s="941"/>
      <c r="AP4" s="941"/>
      <c r="AQ4" s="941" t="s">
        <v>828</v>
      </c>
      <c r="AR4" s="941"/>
      <c r="AS4" s="941"/>
      <c r="AT4" s="941"/>
      <c r="AU4" s="941"/>
      <c r="AV4" s="941"/>
      <c r="AW4" s="941"/>
      <c r="AX4" s="564" t="s">
        <v>829</v>
      </c>
      <c r="AY4" s="564" t="s">
        <v>830</v>
      </c>
      <c r="AZ4" s="941" t="s">
        <v>831</v>
      </c>
      <c r="BA4" s="941"/>
      <c r="BB4" s="938" t="s">
        <v>831</v>
      </c>
      <c r="BC4" s="939"/>
      <c r="BD4" s="940"/>
      <c r="BE4" s="941" t="s">
        <v>832</v>
      </c>
      <c r="BF4" s="941"/>
      <c r="BG4" s="941"/>
      <c r="BH4" s="941"/>
      <c r="BI4" s="941"/>
      <c r="BJ4" s="564" t="s">
        <v>833</v>
      </c>
      <c r="BK4" s="941" t="s">
        <v>834</v>
      </c>
      <c r="BL4" s="941"/>
      <c r="BM4" s="938" t="s">
        <v>835</v>
      </c>
      <c r="BN4" s="939"/>
      <c r="BO4" s="940"/>
      <c r="BP4" s="941" t="s">
        <v>836</v>
      </c>
      <c r="BQ4" s="941"/>
      <c r="BR4" s="564" t="s">
        <v>837</v>
      </c>
      <c r="BS4" s="941" t="s">
        <v>838</v>
      </c>
      <c r="BT4" s="941"/>
      <c r="BU4" s="941"/>
      <c r="BV4" s="941"/>
      <c r="BW4" s="941" t="s">
        <v>839</v>
      </c>
      <c r="BX4" s="941"/>
      <c r="BY4" s="938" t="s">
        <v>839</v>
      </c>
      <c r="BZ4" s="939"/>
      <c r="CA4" s="940"/>
      <c r="CB4" s="938" t="s">
        <v>840</v>
      </c>
      <c r="CC4" s="939"/>
      <c r="CD4" s="939"/>
      <c r="CE4" s="940"/>
      <c r="CF4" s="941" t="s">
        <v>841</v>
      </c>
      <c r="CG4" s="941"/>
      <c r="CH4" s="941" t="s">
        <v>840</v>
      </c>
      <c r="CI4" s="941"/>
      <c r="CJ4" s="941" t="s">
        <v>842</v>
      </c>
      <c r="CK4" s="941"/>
      <c r="CL4" s="564" t="s">
        <v>843</v>
      </c>
      <c r="CM4" s="941" t="s">
        <v>844</v>
      </c>
      <c r="CN4" s="941"/>
      <c r="CO4" s="941"/>
      <c r="CP4" s="941" t="s">
        <v>845</v>
      </c>
      <c r="CQ4" s="941"/>
      <c r="CR4" s="941"/>
      <c r="CS4" s="941"/>
      <c r="CT4" s="941"/>
      <c r="CU4" s="564" t="s">
        <v>846</v>
      </c>
      <c r="CV4" s="941" t="s">
        <v>847</v>
      </c>
      <c r="CW4" s="941"/>
      <c r="CX4" s="941" t="s">
        <v>847</v>
      </c>
      <c r="CY4" s="941"/>
      <c r="CZ4" s="941"/>
      <c r="DA4" s="941"/>
      <c r="DB4" s="938" t="s">
        <v>848</v>
      </c>
      <c r="DC4" s="939"/>
      <c r="DD4" s="940"/>
      <c r="DE4" s="938" t="s">
        <v>849</v>
      </c>
      <c r="DF4" s="940"/>
      <c r="DG4" s="941" t="s">
        <v>849</v>
      </c>
      <c r="DH4" s="941"/>
      <c r="DI4" s="564" t="s">
        <v>849</v>
      </c>
      <c r="DJ4" s="938" t="s">
        <v>850</v>
      </c>
      <c r="DK4" s="940"/>
      <c r="DL4" s="941" t="s">
        <v>851</v>
      </c>
      <c r="DM4" s="941"/>
      <c r="DN4" s="941"/>
      <c r="DO4" s="564" t="s">
        <v>852</v>
      </c>
      <c r="DP4" s="941" t="s">
        <v>853</v>
      </c>
      <c r="DQ4" s="941"/>
      <c r="DR4" s="941"/>
      <c r="DS4" s="941"/>
      <c r="DT4" s="941"/>
      <c r="DU4" s="941"/>
      <c r="DV4" s="564" t="s">
        <v>854</v>
      </c>
      <c r="DW4" s="565" t="s">
        <v>855</v>
      </c>
      <c r="DX4" s="938" t="s">
        <v>856</v>
      </c>
      <c r="DY4" s="939"/>
      <c r="DZ4" s="939"/>
      <c r="EA4" s="940"/>
      <c r="EB4" s="938" t="s">
        <v>856</v>
      </c>
      <c r="EC4" s="939"/>
      <c r="ED4" s="939"/>
      <c r="EE4" s="940"/>
      <c r="EF4" s="938" t="s">
        <v>857</v>
      </c>
      <c r="EG4" s="939"/>
      <c r="EH4" s="939"/>
      <c r="EI4" s="940"/>
      <c r="EJ4" s="938" t="s">
        <v>857</v>
      </c>
      <c r="EK4" s="940"/>
      <c r="EL4" s="563" t="s">
        <v>858</v>
      </c>
      <c r="EM4" s="938" t="s">
        <v>859</v>
      </c>
      <c r="EN4" s="940"/>
      <c r="EO4" s="938" t="s">
        <v>860</v>
      </c>
      <c r="EP4" s="939"/>
      <c r="EQ4" s="939"/>
      <c r="ER4" s="939"/>
      <c r="ES4" s="939"/>
      <c r="ET4" s="939"/>
      <c r="EU4" s="939"/>
      <c r="EV4" s="939"/>
      <c r="EW4" s="939"/>
      <c r="EX4" s="940"/>
      <c r="EY4" s="938" t="s">
        <v>861</v>
      </c>
      <c r="EZ4" s="939"/>
      <c r="FA4" s="940"/>
      <c r="FB4" s="900" t="s">
        <v>862</v>
      </c>
      <c r="FC4" s="902"/>
      <c r="FD4" s="941" t="s">
        <v>863</v>
      </c>
      <c r="FE4" s="941"/>
      <c r="FF4" s="941"/>
      <c r="FG4" s="941" t="s">
        <v>864</v>
      </c>
      <c r="FH4" s="941"/>
      <c r="FI4" s="941" t="s">
        <v>865</v>
      </c>
      <c r="FJ4" s="941"/>
      <c r="FK4" s="941"/>
      <c r="FL4" s="941" t="s">
        <v>866</v>
      </c>
      <c r="FM4" s="941"/>
      <c r="FN4" s="941"/>
      <c r="FO4" s="938" t="s">
        <v>867</v>
      </c>
      <c r="FP4" s="939"/>
      <c r="FQ4" s="940"/>
      <c r="FR4" s="941" t="s">
        <v>868</v>
      </c>
      <c r="FS4" s="941"/>
      <c r="FT4" s="941"/>
      <c r="FU4" s="564" t="s">
        <v>869</v>
      </c>
      <c r="FV4" s="941" t="s">
        <v>869</v>
      </c>
      <c r="FW4" s="941"/>
      <c r="FX4" s="564" t="s">
        <v>870</v>
      </c>
      <c r="FY4" s="941" t="s">
        <v>869</v>
      </c>
      <c r="FZ4" s="941"/>
      <c r="GA4" s="941"/>
      <c r="GB4" s="564" t="s">
        <v>869</v>
      </c>
      <c r="GC4" s="938" t="s">
        <v>871</v>
      </c>
      <c r="GD4" s="939"/>
      <c r="GE4" s="939"/>
      <c r="GF4" s="940"/>
      <c r="GG4" s="564" t="s">
        <v>872</v>
      </c>
      <c r="GH4" s="938" t="s">
        <v>873</v>
      </c>
      <c r="GI4" s="940"/>
      <c r="GJ4" s="564" t="s">
        <v>874</v>
      </c>
      <c r="GK4" s="564" t="s">
        <v>875</v>
      </c>
      <c r="GL4" s="564" t="s">
        <v>875</v>
      </c>
      <c r="GM4" s="564" t="s">
        <v>876</v>
      </c>
      <c r="GN4" s="938" t="s">
        <v>877</v>
      </c>
      <c r="GO4" s="939"/>
      <c r="GP4" s="940"/>
      <c r="GQ4" s="938" t="s">
        <v>878</v>
      </c>
      <c r="GR4" s="940"/>
      <c r="GS4" s="564" t="s">
        <v>879</v>
      </c>
      <c r="GT4" s="564" t="s">
        <v>880</v>
      </c>
      <c r="GU4" s="564" t="s">
        <v>881</v>
      </c>
      <c r="GV4" s="564" t="s">
        <v>881</v>
      </c>
      <c r="GW4" s="938" t="s">
        <v>882</v>
      </c>
      <c r="GX4" s="940"/>
      <c r="GY4" s="564" t="s">
        <v>882</v>
      </c>
      <c r="GZ4" s="564" t="s">
        <v>883</v>
      </c>
      <c r="HA4" s="938" t="s">
        <v>877</v>
      </c>
      <c r="HB4" s="940"/>
      <c r="HC4" s="564" t="s">
        <v>884</v>
      </c>
      <c r="HD4" s="938" t="s">
        <v>885</v>
      </c>
      <c r="HE4" s="940"/>
      <c r="HF4" s="564" t="s">
        <v>884</v>
      </c>
      <c r="HG4" s="938" t="s">
        <v>886</v>
      </c>
      <c r="HH4" s="940"/>
      <c r="HI4" s="563" t="s">
        <v>887</v>
      </c>
      <c r="HJ4" s="938" t="s">
        <v>888</v>
      </c>
      <c r="HK4" s="939"/>
      <c r="HL4" s="940"/>
      <c r="HM4" s="566" t="s">
        <v>889</v>
      </c>
      <c r="HN4" s="938" t="s">
        <v>890</v>
      </c>
      <c r="HO4" s="939"/>
      <c r="HP4" s="939"/>
      <c r="HQ4" s="940"/>
      <c r="HR4" s="938" t="s">
        <v>890</v>
      </c>
      <c r="HS4" s="940"/>
      <c r="HT4" s="938" t="s">
        <v>891</v>
      </c>
      <c r="HU4" s="940"/>
      <c r="HV4" s="938" t="s">
        <v>891</v>
      </c>
      <c r="HW4" s="940"/>
      <c r="HX4" s="938" t="s">
        <v>891</v>
      </c>
      <c r="HY4" s="940"/>
      <c r="HZ4" s="938" t="s">
        <v>891</v>
      </c>
      <c r="IA4" s="940"/>
      <c r="IB4" s="938" t="s">
        <v>891</v>
      </c>
      <c r="IC4" s="940"/>
      <c r="ID4" s="564" t="s">
        <v>892</v>
      </c>
      <c r="IE4" s="564" t="s">
        <v>892</v>
      </c>
      <c r="IF4" s="564" t="s">
        <v>893</v>
      </c>
      <c r="IG4" s="938" t="s">
        <v>893</v>
      </c>
      <c r="IH4" s="940"/>
      <c r="II4" s="938" t="s">
        <v>893</v>
      </c>
      <c r="IJ4" s="939"/>
      <c r="IK4" s="939"/>
      <c r="IL4" s="939"/>
      <c r="IM4" s="939"/>
      <c r="IN4" s="940"/>
      <c r="IO4" s="938" t="s">
        <v>894</v>
      </c>
      <c r="IP4" s="939"/>
      <c r="IQ4" s="939"/>
      <c r="IR4" s="939"/>
      <c r="IS4" s="940"/>
      <c r="IT4" s="938" t="s">
        <v>895</v>
      </c>
      <c r="IU4" s="940"/>
      <c r="IV4" s="938" t="s">
        <v>896</v>
      </c>
      <c r="IW4" s="940"/>
      <c r="IX4" s="938" t="s">
        <v>897</v>
      </c>
      <c r="IY4" s="939"/>
      <c r="IZ4" s="939"/>
      <c r="JA4" s="940"/>
      <c r="JB4" s="938" t="s">
        <v>898</v>
      </c>
      <c r="JC4" s="939"/>
      <c r="JD4" s="939"/>
      <c r="JE4" s="940"/>
      <c r="JF4" s="564" t="s">
        <v>899</v>
      </c>
      <c r="JG4" s="938" t="s">
        <v>900</v>
      </c>
      <c r="JH4" s="940"/>
      <c r="JI4" s="938" t="s">
        <v>901</v>
      </c>
      <c r="JJ4" s="940"/>
      <c r="JK4" s="938" t="s">
        <v>902</v>
      </c>
      <c r="JL4" s="939"/>
      <c r="JM4" s="940"/>
      <c r="JN4" s="938" t="s">
        <v>903</v>
      </c>
      <c r="JO4" s="939"/>
      <c r="JP4" s="940"/>
      <c r="JQ4" s="564" t="s">
        <v>903</v>
      </c>
      <c r="JR4" s="938" t="s">
        <v>904</v>
      </c>
      <c r="JS4" s="940"/>
      <c r="JT4" s="938" t="s">
        <v>905</v>
      </c>
      <c r="JU4" s="940"/>
      <c r="JV4" s="938" t="s">
        <v>906</v>
      </c>
      <c r="JW4" s="939"/>
      <c r="JX4" s="940"/>
      <c r="JY4" s="564" t="s">
        <v>907</v>
      </c>
      <c r="JZ4" s="564" t="s">
        <v>908</v>
      </c>
      <c r="KA4" s="564" t="s">
        <v>909</v>
      </c>
      <c r="KB4" s="564" t="s">
        <v>893</v>
      </c>
      <c r="KC4" s="564" t="s">
        <v>910</v>
      </c>
      <c r="KD4" s="564" t="s">
        <v>911</v>
      </c>
      <c r="KE4" s="938" t="s">
        <v>912</v>
      </c>
      <c r="KF4" s="939"/>
      <c r="KG4" s="940"/>
      <c r="KH4" s="938" t="s">
        <v>913</v>
      </c>
      <c r="KI4" s="939"/>
      <c r="KJ4" s="939"/>
      <c r="KK4" s="567"/>
      <c r="KL4" s="568"/>
      <c r="KM4" s="568"/>
      <c r="KN4" s="568"/>
      <c r="KO4" s="568"/>
      <c r="KP4" s="569" t="s">
        <v>914</v>
      </c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</row>
    <row r="5" spans="1:353" ht="27" customHeight="1" thickBot="1" x14ac:dyDescent="0.3">
      <c r="A5" s="570" t="s">
        <v>175</v>
      </c>
      <c r="B5" s="571" t="s">
        <v>915</v>
      </c>
      <c r="C5" s="572" t="s">
        <v>916</v>
      </c>
      <c r="D5" s="572" t="s">
        <v>917</v>
      </c>
      <c r="E5" s="572" t="s">
        <v>918</v>
      </c>
      <c r="F5" s="572" t="s">
        <v>919</v>
      </c>
      <c r="G5" s="572" t="s">
        <v>920</v>
      </c>
      <c r="H5" s="572" t="s">
        <v>921</v>
      </c>
      <c r="I5" s="572" t="s">
        <v>922</v>
      </c>
      <c r="J5" s="572" t="s">
        <v>923</v>
      </c>
      <c r="K5" s="572" t="s">
        <v>924</v>
      </c>
      <c r="L5" s="572" t="s">
        <v>925</v>
      </c>
      <c r="M5" s="573" t="s">
        <v>926</v>
      </c>
      <c r="N5" s="572" t="s">
        <v>927</v>
      </c>
      <c r="O5" s="572" t="s">
        <v>928</v>
      </c>
      <c r="P5" s="572" t="s">
        <v>927</v>
      </c>
      <c r="Q5" s="572" t="s">
        <v>929</v>
      </c>
      <c r="R5" s="572" t="s">
        <v>930</v>
      </c>
      <c r="S5" s="572" t="s">
        <v>931</v>
      </c>
      <c r="T5" s="572" t="s">
        <v>932</v>
      </c>
      <c r="U5" s="572" t="s">
        <v>933</v>
      </c>
      <c r="V5" s="572" t="s">
        <v>934</v>
      </c>
      <c r="W5" s="572" t="s">
        <v>935</v>
      </c>
      <c r="X5" s="572" t="s">
        <v>936</v>
      </c>
      <c r="Y5" s="572" t="s">
        <v>937</v>
      </c>
      <c r="Z5" s="572" t="s">
        <v>938</v>
      </c>
      <c r="AA5" s="572" t="s">
        <v>939</v>
      </c>
      <c r="AB5" s="572" t="s">
        <v>940</v>
      </c>
      <c r="AC5" s="572" t="s">
        <v>925</v>
      </c>
      <c r="AD5" s="572" t="s">
        <v>926</v>
      </c>
      <c r="AE5" s="572" t="s">
        <v>941</v>
      </c>
      <c r="AF5" s="572" t="s">
        <v>942</v>
      </c>
      <c r="AG5" s="573" t="s">
        <v>943</v>
      </c>
      <c r="AH5" s="573" t="s">
        <v>944</v>
      </c>
      <c r="AI5" s="572" t="s">
        <v>945</v>
      </c>
      <c r="AJ5" s="572" t="s">
        <v>943</v>
      </c>
      <c r="AK5" s="572" t="s">
        <v>944</v>
      </c>
      <c r="AL5" s="572" t="s">
        <v>946</v>
      </c>
      <c r="AM5" s="572" t="s">
        <v>947</v>
      </c>
      <c r="AN5" s="572" t="s">
        <v>948</v>
      </c>
      <c r="AO5" s="572" t="s">
        <v>949</v>
      </c>
      <c r="AP5" s="572" t="s">
        <v>950</v>
      </c>
      <c r="AQ5" s="573" t="s">
        <v>951</v>
      </c>
      <c r="AR5" s="573" t="s">
        <v>952</v>
      </c>
      <c r="AS5" s="572" t="s">
        <v>953</v>
      </c>
      <c r="AT5" s="572" t="s">
        <v>954</v>
      </c>
      <c r="AU5" s="572" t="s">
        <v>955</v>
      </c>
      <c r="AV5" s="572" t="s">
        <v>956</v>
      </c>
      <c r="AW5" s="572" t="s">
        <v>957</v>
      </c>
      <c r="AX5" s="572" t="s">
        <v>958</v>
      </c>
      <c r="AY5" s="573" t="s">
        <v>959</v>
      </c>
      <c r="AZ5" s="572" t="s">
        <v>960</v>
      </c>
      <c r="BA5" s="572" t="s">
        <v>961</v>
      </c>
      <c r="BB5" s="572" t="s">
        <v>962</v>
      </c>
      <c r="BC5" s="572" t="s">
        <v>963</v>
      </c>
      <c r="BD5" s="572" t="s">
        <v>964</v>
      </c>
      <c r="BE5" s="572" t="s">
        <v>951</v>
      </c>
      <c r="BF5" s="572" t="s">
        <v>952</v>
      </c>
      <c r="BG5" s="572" t="s">
        <v>965</v>
      </c>
      <c r="BH5" s="572" t="s">
        <v>966</v>
      </c>
      <c r="BI5" s="572" t="s">
        <v>967</v>
      </c>
      <c r="BJ5" s="572" t="s">
        <v>968</v>
      </c>
      <c r="BK5" s="572" t="s">
        <v>969</v>
      </c>
      <c r="BL5" s="572" t="s">
        <v>970</v>
      </c>
      <c r="BM5" s="572" t="s">
        <v>959</v>
      </c>
      <c r="BN5" s="572" t="s">
        <v>971</v>
      </c>
      <c r="BO5" s="572" t="s">
        <v>972</v>
      </c>
      <c r="BP5" s="572" t="s">
        <v>973</v>
      </c>
      <c r="BQ5" s="572" t="s">
        <v>974</v>
      </c>
      <c r="BR5" s="572" t="s">
        <v>975</v>
      </c>
      <c r="BS5" s="572" t="s">
        <v>976</v>
      </c>
      <c r="BT5" s="572" t="s">
        <v>977</v>
      </c>
      <c r="BU5" s="572" t="s">
        <v>975</v>
      </c>
      <c r="BV5" s="572" t="s">
        <v>978</v>
      </c>
      <c r="BW5" s="572" t="s">
        <v>979</v>
      </c>
      <c r="BX5" s="572" t="s">
        <v>980</v>
      </c>
      <c r="BY5" s="572" t="s">
        <v>981</v>
      </c>
      <c r="BZ5" s="572" t="s">
        <v>982</v>
      </c>
      <c r="CA5" s="572" t="s">
        <v>983</v>
      </c>
      <c r="CB5" s="572" t="s">
        <v>984</v>
      </c>
      <c r="CC5" s="572" t="s">
        <v>985</v>
      </c>
      <c r="CD5" s="572" t="s">
        <v>986</v>
      </c>
      <c r="CE5" s="572" t="s">
        <v>987</v>
      </c>
      <c r="CF5" s="572" t="s">
        <v>988</v>
      </c>
      <c r="CG5" s="572" t="s">
        <v>989</v>
      </c>
      <c r="CH5" s="572" t="s">
        <v>990</v>
      </c>
      <c r="CI5" s="572" t="s">
        <v>991</v>
      </c>
      <c r="CJ5" s="572" t="s">
        <v>992</v>
      </c>
      <c r="CK5" s="572" t="s">
        <v>993</v>
      </c>
      <c r="CL5" s="572" t="s">
        <v>994</v>
      </c>
      <c r="CM5" s="572" t="s">
        <v>995</v>
      </c>
      <c r="CN5" s="572" t="s">
        <v>996</v>
      </c>
      <c r="CO5" s="572" t="s">
        <v>997</v>
      </c>
      <c r="CP5" s="572" t="s">
        <v>998</v>
      </c>
      <c r="CQ5" s="572" t="s">
        <v>999</v>
      </c>
      <c r="CR5" s="572" t="s">
        <v>1000</v>
      </c>
      <c r="CS5" s="572" t="s">
        <v>1001</v>
      </c>
      <c r="CT5" s="572" t="s">
        <v>1002</v>
      </c>
      <c r="CU5" s="572" t="s">
        <v>1003</v>
      </c>
      <c r="CV5" s="572" t="s">
        <v>1004</v>
      </c>
      <c r="CW5" s="572" t="s">
        <v>1005</v>
      </c>
      <c r="CX5" s="572" t="s">
        <v>1006</v>
      </c>
      <c r="CY5" s="572" t="s">
        <v>1007</v>
      </c>
      <c r="CZ5" s="572" t="s">
        <v>1008</v>
      </c>
      <c r="DA5" s="572" t="s">
        <v>1009</v>
      </c>
      <c r="DB5" s="572" t="s">
        <v>986</v>
      </c>
      <c r="DC5" s="572" t="s">
        <v>987</v>
      </c>
      <c r="DD5" s="572" t="s">
        <v>1010</v>
      </c>
      <c r="DE5" s="572" t="s">
        <v>1011</v>
      </c>
      <c r="DF5" s="572" t="s">
        <v>1012</v>
      </c>
      <c r="DG5" s="572" t="s">
        <v>1013</v>
      </c>
      <c r="DH5" s="572" t="s">
        <v>1014</v>
      </c>
      <c r="DI5" s="572" t="s">
        <v>750</v>
      </c>
      <c r="DJ5" s="572" t="s">
        <v>1015</v>
      </c>
      <c r="DK5" s="572" t="s">
        <v>1016</v>
      </c>
      <c r="DL5" s="572" t="s">
        <v>1017</v>
      </c>
      <c r="DM5" s="572" t="s">
        <v>1018</v>
      </c>
      <c r="DN5" s="572" t="s">
        <v>1019</v>
      </c>
      <c r="DO5" s="572" t="s">
        <v>1020</v>
      </c>
      <c r="DP5" s="572" t="s">
        <v>964</v>
      </c>
      <c r="DQ5" s="572" t="s">
        <v>1021</v>
      </c>
      <c r="DR5" s="572" t="s">
        <v>1022</v>
      </c>
      <c r="DS5" s="572" t="s">
        <v>1023</v>
      </c>
      <c r="DT5" s="572" t="s">
        <v>1024</v>
      </c>
      <c r="DU5" s="572" t="s">
        <v>1025</v>
      </c>
      <c r="DV5" s="572" t="s">
        <v>1026</v>
      </c>
      <c r="DW5" s="572" t="s">
        <v>1027</v>
      </c>
      <c r="DX5" s="572" t="s">
        <v>1028</v>
      </c>
      <c r="DY5" s="572" t="s">
        <v>1029</v>
      </c>
      <c r="DZ5" s="572" t="s">
        <v>1026</v>
      </c>
      <c r="EA5" s="572" t="s">
        <v>1030</v>
      </c>
      <c r="EB5" s="572" t="s">
        <v>1010</v>
      </c>
      <c r="EC5" s="572" t="s">
        <v>1027</v>
      </c>
      <c r="ED5" s="572" t="s">
        <v>1031</v>
      </c>
      <c r="EE5" s="572" t="s">
        <v>1032</v>
      </c>
      <c r="EF5" s="572" t="s">
        <v>1033</v>
      </c>
      <c r="EG5" s="572" t="s">
        <v>1034</v>
      </c>
      <c r="EH5" s="572" t="s">
        <v>1035</v>
      </c>
      <c r="EI5" s="572" t="s">
        <v>1036</v>
      </c>
      <c r="EJ5" s="572" t="s">
        <v>1037</v>
      </c>
      <c r="EK5" s="572" t="s">
        <v>1038</v>
      </c>
      <c r="EL5" s="572" t="s">
        <v>1039</v>
      </c>
      <c r="EM5" s="572" t="s">
        <v>973</v>
      </c>
      <c r="EN5" s="572" t="s">
        <v>1040</v>
      </c>
      <c r="EO5" s="572" t="s">
        <v>1023</v>
      </c>
      <c r="EP5" s="572" t="s">
        <v>1041</v>
      </c>
      <c r="EQ5" s="572" t="s">
        <v>1042</v>
      </c>
      <c r="ER5" s="572" t="s">
        <v>1043</v>
      </c>
      <c r="ES5" s="572" t="s">
        <v>1044</v>
      </c>
      <c r="ET5" s="572" t="s">
        <v>1045</v>
      </c>
      <c r="EU5" s="572" t="s">
        <v>1046</v>
      </c>
      <c r="EV5" s="572">
        <v>2132</v>
      </c>
      <c r="EW5" s="572" t="s">
        <v>1047</v>
      </c>
      <c r="EX5" s="572" t="s">
        <v>1048</v>
      </c>
      <c r="EY5" s="572" t="s">
        <v>1049</v>
      </c>
      <c r="EZ5" s="572" t="s">
        <v>1050</v>
      </c>
      <c r="FA5" s="572" t="s">
        <v>1051</v>
      </c>
      <c r="FB5" s="572" t="s">
        <v>1052</v>
      </c>
      <c r="FC5" s="572" t="s">
        <v>1053</v>
      </c>
      <c r="FD5" s="572" t="s">
        <v>1054</v>
      </c>
      <c r="FE5" s="572" t="s">
        <v>1055</v>
      </c>
      <c r="FF5" s="572" t="s">
        <v>1056</v>
      </c>
      <c r="FG5" s="572" t="s">
        <v>1038</v>
      </c>
      <c r="FH5" s="572" t="s">
        <v>1043</v>
      </c>
      <c r="FI5" s="572" t="s">
        <v>1057</v>
      </c>
      <c r="FJ5" s="572" t="s">
        <v>1058</v>
      </c>
      <c r="FK5" s="572" t="s">
        <v>1059</v>
      </c>
      <c r="FL5" s="572" t="s">
        <v>1060</v>
      </c>
      <c r="FM5" s="572" t="s">
        <v>1061</v>
      </c>
      <c r="FN5" s="572" t="s">
        <v>1062</v>
      </c>
      <c r="FO5" s="572" t="s">
        <v>979</v>
      </c>
      <c r="FP5" s="572" t="s">
        <v>980</v>
      </c>
      <c r="FQ5" s="572" t="s">
        <v>1063</v>
      </c>
      <c r="FR5" s="572" t="s">
        <v>1031</v>
      </c>
      <c r="FS5" s="572" t="s">
        <v>1032</v>
      </c>
      <c r="FT5" s="572" t="s">
        <v>1064</v>
      </c>
      <c r="FU5" s="572" t="s">
        <v>1065</v>
      </c>
      <c r="FV5" s="573" t="s">
        <v>1066</v>
      </c>
      <c r="FW5" s="572" t="s">
        <v>1067</v>
      </c>
      <c r="FX5" s="572" t="s">
        <v>1068</v>
      </c>
      <c r="FY5" s="572" t="s">
        <v>1069</v>
      </c>
      <c r="FZ5" s="572" t="s">
        <v>1070</v>
      </c>
      <c r="GA5" s="572" t="s">
        <v>1071</v>
      </c>
      <c r="GB5" s="572" t="s">
        <v>983</v>
      </c>
      <c r="GC5" s="572" t="s">
        <v>964</v>
      </c>
      <c r="GD5" s="572" t="s">
        <v>1021</v>
      </c>
      <c r="GE5" s="572" t="s">
        <v>1022</v>
      </c>
      <c r="GF5" s="572" t="s">
        <v>1023</v>
      </c>
      <c r="GG5" s="573" t="s">
        <v>1072</v>
      </c>
      <c r="GH5" s="572" t="s">
        <v>1065</v>
      </c>
      <c r="GI5" s="572" t="s">
        <v>1064</v>
      </c>
      <c r="GJ5" s="572" t="s">
        <v>1073</v>
      </c>
      <c r="GK5" s="573" t="s">
        <v>1074</v>
      </c>
      <c r="GL5" s="572" t="s">
        <v>1075</v>
      </c>
      <c r="GM5" s="572" t="s">
        <v>1076</v>
      </c>
      <c r="GN5" s="572" t="s">
        <v>1077</v>
      </c>
      <c r="GO5" s="572" t="s">
        <v>1078</v>
      </c>
      <c r="GP5" s="572" t="s">
        <v>1079</v>
      </c>
      <c r="GQ5" s="572" t="s">
        <v>1080</v>
      </c>
      <c r="GR5" s="572" t="s">
        <v>1081</v>
      </c>
      <c r="GS5" s="572" t="s">
        <v>1082</v>
      </c>
      <c r="GT5" s="572" t="s">
        <v>1083</v>
      </c>
      <c r="GU5" s="572" t="s">
        <v>1084</v>
      </c>
      <c r="GV5" s="573" t="s">
        <v>1083</v>
      </c>
      <c r="GW5" s="572" t="s">
        <v>1085</v>
      </c>
      <c r="GX5" s="572" t="s">
        <v>1086</v>
      </c>
      <c r="GY5" s="572" t="s">
        <v>1087</v>
      </c>
      <c r="GZ5" s="572" t="s">
        <v>1088</v>
      </c>
      <c r="HA5" s="572" t="s">
        <v>1089</v>
      </c>
      <c r="HB5" s="572" t="s">
        <v>1090</v>
      </c>
      <c r="HC5" s="572" t="s">
        <v>1091</v>
      </c>
      <c r="HD5" s="572" t="s">
        <v>1092</v>
      </c>
      <c r="HE5" s="572" t="s">
        <v>1093</v>
      </c>
      <c r="HF5" s="572" t="s">
        <v>1094</v>
      </c>
      <c r="HG5" s="573" t="s">
        <v>1095</v>
      </c>
      <c r="HH5" s="573" t="s">
        <v>1096</v>
      </c>
      <c r="HI5" s="572" t="s">
        <v>1097</v>
      </c>
      <c r="HJ5" s="572" t="s">
        <v>1098</v>
      </c>
      <c r="HK5" s="572" t="s">
        <v>1099</v>
      </c>
      <c r="HL5" s="572" t="s">
        <v>1100</v>
      </c>
      <c r="HM5" s="572" t="s">
        <v>1040</v>
      </c>
      <c r="HN5" s="573" t="s">
        <v>1095</v>
      </c>
      <c r="HO5" s="573" t="s">
        <v>1096</v>
      </c>
      <c r="HP5" s="572" t="s">
        <v>1101</v>
      </c>
      <c r="HQ5" s="572" t="s">
        <v>1102</v>
      </c>
      <c r="HR5" s="572" t="s">
        <v>1103</v>
      </c>
      <c r="HS5" s="572" t="s">
        <v>1104</v>
      </c>
      <c r="HT5" s="572" t="s">
        <v>1105</v>
      </c>
      <c r="HU5" s="572" t="s">
        <v>1106</v>
      </c>
      <c r="HV5" s="572" t="s">
        <v>1107</v>
      </c>
      <c r="HW5" s="572" t="s">
        <v>1108</v>
      </c>
      <c r="HX5" s="572" t="s">
        <v>1109</v>
      </c>
      <c r="HY5" s="572" t="s">
        <v>1110</v>
      </c>
      <c r="HZ5" s="572" t="s">
        <v>1111</v>
      </c>
      <c r="IA5" s="572" t="s">
        <v>1112</v>
      </c>
      <c r="IB5" s="572" t="s">
        <v>1113</v>
      </c>
      <c r="IC5" s="572" t="s">
        <v>1114</v>
      </c>
      <c r="ID5" s="572" t="s">
        <v>1115</v>
      </c>
      <c r="IE5" s="572" t="s">
        <v>1116</v>
      </c>
      <c r="IF5" s="572" t="s">
        <v>1117</v>
      </c>
      <c r="IG5" s="572" t="s">
        <v>1118</v>
      </c>
      <c r="IH5" s="572" t="s">
        <v>1119</v>
      </c>
      <c r="II5" s="572" t="s">
        <v>1120</v>
      </c>
      <c r="IJ5" s="572" t="s">
        <v>1121</v>
      </c>
      <c r="IK5" s="572" t="s">
        <v>1107</v>
      </c>
      <c r="IL5" s="572" t="s">
        <v>1108</v>
      </c>
      <c r="IM5" s="572" t="s">
        <v>1122</v>
      </c>
      <c r="IN5" s="572" t="s">
        <v>1123</v>
      </c>
      <c r="IO5" s="572" t="s">
        <v>1040</v>
      </c>
      <c r="IP5" s="572" t="s">
        <v>1124</v>
      </c>
      <c r="IQ5" s="573" t="s">
        <v>1125</v>
      </c>
      <c r="IR5" s="573" t="s">
        <v>1126</v>
      </c>
      <c r="IS5" s="574" t="s">
        <v>1127</v>
      </c>
      <c r="IT5" s="572" t="s">
        <v>1126</v>
      </c>
      <c r="IU5" s="572" t="s">
        <v>1128</v>
      </c>
      <c r="IV5" s="572" t="s">
        <v>1129</v>
      </c>
      <c r="IW5" s="572" t="s">
        <v>1130</v>
      </c>
      <c r="IX5" s="573" t="s">
        <v>1128</v>
      </c>
      <c r="IY5" s="572" t="s">
        <v>1131</v>
      </c>
      <c r="IZ5" s="572" t="s">
        <v>1132</v>
      </c>
      <c r="JA5" s="572" t="s">
        <v>1129</v>
      </c>
      <c r="JB5" s="573" t="s">
        <v>1125</v>
      </c>
      <c r="JC5" s="572" t="s">
        <v>1130</v>
      </c>
      <c r="JD5" s="572" t="s">
        <v>1133</v>
      </c>
      <c r="JE5" s="572" t="s">
        <v>1134</v>
      </c>
      <c r="JF5" s="572" t="s">
        <v>1135</v>
      </c>
      <c r="JG5" s="572" t="s">
        <v>1136</v>
      </c>
      <c r="JH5" s="572" t="s">
        <v>1137</v>
      </c>
      <c r="JI5" s="572" t="s">
        <v>1138</v>
      </c>
      <c r="JJ5" s="572" t="s">
        <v>1139</v>
      </c>
      <c r="JK5" s="572" t="s">
        <v>1137</v>
      </c>
      <c r="JL5" s="572" t="s">
        <v>1140</v>
      </c>
      <c r="JM5" s="572" t="s">
        <v>1141</v>
      </c>
      <c r="JN5" s="572" t="s">
        <v>1140</v>
      </c>
      <c r="JO5" s="572" t="s">
        <v>1142</v>
      </c>
      <c r="JP5" s="572" t="s">
        <v>1143</v>
      </c>
      <c r="JQ5" s="572" t="s">
        <v>1144</v>
      </c>
      <c r="JR5" s="572" t="s">
        <v>963</v>
      </c>
      <c r="JS5" s="572" t="s">
        <v>964</v>
      </c>
      <c r="JT5" s="572" t="s">
        <v>963</v>
      </c>
      <c r="JU5" s="572" t="s">
        <v>964</v>
      </c>
      <c r="JV5" s="572" t="s">
        <v>1145</v>
      </c>
      <c r="JW5" s="572" t="s">
        <v>1146</v>
      </c>
      <c r="JX5" s="572" t="s">
        <v>1147</v>
      </c>
      <c r="JY5" s="572" t="s">
        <v>1148</v>
      </c>
      <c r="JZ5" s="572" t="s">
        <v>1121</v>
      </c>
      <c r="KA5" s="572" t="s">
        <v>1149</v>
      </c>
      <c r="KB5" s="572" t="s">
        <v>1150</v>
      </c>
      <c r="KC5" s="572" t="s">
        <v>963</v>
      </c>
      <c r="KD5" s="572" t="s">
        <v>1151</v>
      </c>
      <c r="KE5" s="572" t="s">
        <v>1152</v>
      </c>
      <c r="KF5" s="572" t="s">
        <v>1101</v>
      </c>
      <c r="KG5" s="572" t="s">
        <v>1153</v>
      </c>
      <c r="KH5" s="572" t="s">
        <v>1152</v>
      </c>
      <c r="KI5" s="572" t="s">
        <v>1102</v>
      </c>
      <c r="KJ5" s="572" t="s">
        <v>1154</v>
      </c>
      <c r="KK5" s="575"/>
      <c r="KL5" s="575"/>
      <c r="KM5" s="575"/>
      <c r="KN5" s="575"/>
      <c r="KO5" s="575"/>
      <c r="KP5" s="576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</row>
    <row r="6" spans="1:353" ht="15.75" x14ac:dyDescent="0.25">
      <c r="A6" s="577">
        <v>2.0833333333333332E-2</v>
      </c>
      <c r="B6" s="578">
        <v>0</v>
      </c>
      <c r="C6" s="578">
        <v>19.606000000000002</v>
      </c>
      <c r="D6" s="579">
        <v>-39.19</v>
      </c>
      <c r="E6" s="580">
        <v>9.9979999999999993</v>
      </c>
      <c r="F6" s="581">
        <v>19.163</v>
      </c>
      <c r="G6" s="578">
        <v>10.583</v>
      </c>
      <c r="H6" s="582">
        <v>38.130000000000003</v>
      </c>
      <c r="I6" s="583">
        <v>41.844000000000001</v>
      </c>
      <c r="J6" s="578">
        <v>20.960999999999999</v>
      </c>
      <c r="K6" s="584"/>
      <c r="L6" s="580">
        <v>11.1</v>
      </c>
      <c r="M6" s="585">
        <v>-20.233000000000001</v>
      </c>
      <c r="N6" s="586">
        <v>17.600000000000001</v>
      </c>
      <c r="O6" s="580">
        <v>3.3119999999999998</v>
      </c>
      <c r="P6" s="580">
        <v>-17.600000000000001</v>
      </c>
      <c r="Q6" s="587">
        <v>13.863</v>
      </c>
      <c r="R6" s="581">
        <v>16.666</v>
      </c>
      <c r="S6" s="578">
        <v>16.977</v>
      </c>
      <c r="T6" s="579">
        <v>27.850999999999999</v>
      </c>
      <c r="U6" s="582"/>
      <c r="V6" s="578"/>
      <c r="W6" s="588"/>
      <c r="X6" s="588"/>
      <c r="Y6" s="579"/>
      <c r="Z6" s="582">
        <v>-40.098999999999997</v>
      </c>
      <c r="AA6" s="579">
        <v>-39.99</v>
      </c>
      <c r="AB6" s="579"/>
      <c r="AC6" s="579">
        <v>-11.1</v>
      </c>
      <c r="AD6" s="579">
        <v>19.8</v>
      </c>
      <c r="AE6" s="579"/>
      <c r="AF6" s="579"/>
      <c r="AG6" s="582">
        <v>-28.818999999999999</v>
      </c>
      <c r="AH6" s="578">
        <v>-29.068999999999999</v>
      </c>
      <c r="AI6" s="588">
        <v>-64.010000000000005</v>
      </c>
      <c r="AJ6" s="580">
        <v>28.879000000000001</v>
      </c>
      <c r="AK6" s="579">
        <v>29.75</v>
      </c>
      <c r="AL6" s="582">
        <v>12.442</v>
      </c>
      <c r="AM6" s="579">
        <v>-10.965</v>
      </c>
      <c r="AN6" s="582">
        <v>50.951000000000001</v>
      </c>
      <c r="AO6" s="578">
        <v>52.2</v>
      </c>
      <c r="AP6" s="588">
        <v>27.120999999999999</v>
      </c>
      <c r="AQ6" s="582">
        <v>0</v>
      </c>
      <c r="AR6" s="578">
        <v>-47.567</v>
      </c>
      <c r="AS6" s="578">
        <v>27.071000000000002</v>
      </c>
      <c r="AT6" s="578">
        <v>26.22</v>
      </c>
      <c r="AU6" s="578">
        <v>45.814</v>
      </c>
      <c r="AV6" s="578">
        <v>46.616999999999997</v>
      </c>
      <c r="AW6" s="588">
        <v>16.242999999999999</v>
      </c>
      <c r="AX6" s="579">
        <v>19.928999999999998</v>
      </c>
      <c r="AY6" s="579">
        <v>-341.15</v>
      </c>
      <c r="AZ6" s="582">
        <v>9.9459999999999997</v>
      </c>
      <c r="BA6" s="579">
        <v>10.065</v>
      </c>
      <c r="BB6" s="582">
        <v>-26.552</v>
      </c>
      <c r="BC6" s="582">
        <v>-4.5</v>
      </c>
      <c r="BD6" s="579">
        <v>-7.1</v>
      </c>
      <c r="BE6" s="582">
        <v>0</v>
      </c>
      <c r="BF6" s="578">
        <v>54.972999999999999</v>
      </c>
      <c r="BG6" s="578">
        <v>-4.319</v>
      </c>
      <c r="BH6" s="578"/>
      <c r="BI6" s="588">
        <v>-40.683999999999997</v>
      </c>
      <c r="BJ6" s="589"/>
      <c r="BK6" s="580"/>
      <c r="BL6" s="579">
        <v>0</v>
      </c>
      <c r="BM6" s="579">
        <v>376.17</v>
      </c>
      <c r="BN6" s="579">
        <v>55.573999999999998</v>
      </c>
      <c r="BO6" s="579">
        <v>56.488999999999997</v>
      </c>
      <c r="BP6" s="580">
        <v>-573.69000000000005</v>
      </c>
      <c r="BQ6" s="579">
        <v>331.2</v>
      </c>
      <c r="BR6" s="579">
        <v>66.353999999999999</v>
      </c>
      <c r="BS6" s="582">
        <v>-24.19</v>
      </c>
      <c r="BT6" s="578">
        <v>29.899000000000001</v>
      </c>
      <c r="BU6" s="578">
        <v>49.319000000000003</v>
      </c>
      <c r="BV6" s="588">
        <v>63.728999999999999</v>
      </c>
      <c r="BW6" s="581">
        <v>25.59</v>
      </c>
      <c r="BX6" s="588">
        <v>26.795000000000002</v>
      </c>
      <c r="BY6" s="580">
        <v>39.24</v>
      </c>
      <c r="BZ6" s="582">
        <v>40.68</v>
      </c>
      <c r="CA6" s="579">
        <v>42.481000000000002</v>
      </c>
      <c r="CB6" s="582"/>
      <c r="CC6" s="578">
        <v>-46.417000000000002</v>
      </c>
      <c r="CD6" s="580">
        <v>9.3059999999999992</v>
      </c>
      <c r="CE6" s="579">
        <v>-72.144000000000005</v>
      </c>
      <c r="CF6" s="582">
        <v>19.766999999999999</v>
      </c>
      <c r="CG6" s="582">
        <v>2.431</v>
      </c>
      <c r="CH6" s="582">
        <v>24.94</v>
      </c>
      <c r="CI6" s="579">
        <v>25.048999999999999</v>
      </c>
      <c r="CJ6" s="582">
        <v>-0.6</v>
      </c>
      <c r="CK6" s="578">
        <v>154.38999999999999</v>
      </c>
      <c r="CL6" s="579">
        <v>-16.228999999999999</v>
      </c>
      <c r="CM6" s="582">
        <v>39.859000000000002</v>
      </c>
      <c r="CN6" s="578">
        <v>39.677999999999997</v>
      </c>
      <c r="CO6" s="588">
        <v>38.840000000000003</v>
      </c>
      <c r="CP6" s="582">
        <v>-79.296000000000006</v>
      </c>
      <c r="CQ6" s="578">
        <v>-75.986000000000004</v>
      </c>
      <c r="CR6" s="578">
        <v>27.536000000000001</v>
      </c>
      <c r="CS6" s="578">
        <v>17.568999999999999</v>
      </c>
      <c r="CT6" s="588">
        <v>25.181999999999999</v>
      </c>
      <c r="CU6" s="579">
        <v>11.513</v>
      </c>
      <c r="CV6" s="579">
        <v>-39.063000000000002</v>
      </c>
      <c r="CW6" s="579">
        <v>-66.159000000000006</v>
      </c>
      <c r="CX6" s="582">
        <v>34.929000000000002</v>
      </c>
      <c r="CY6" s="582">
        <v>32.963000000000001</v>
      </c>
      <c r="CZ6" s="578">
        <v>-30.34</v>
      </c>
      <c r="DA6" s="588">
        <v>2.181</v>
      </c>
      <c r="DB6" s="580">
        <v>77.028999999999996</v>
      </c>
      <c r="DC6" s="580">
        <v>75.978999999999999</v>
      </c>
      <c r="DD6" s="579">
        <v>-201.21</v>
      </c>
      <c r="DE6" s="582"/>
      <c r="DF6" s="579"/>
      <c r="DG6" s="582">
        <v>0.55600000000000005</v>
      </c>
      <c r="DH6" s="579">
        <v>-18.228999999999999</v>
      </c>
      <c r="DI6" s="589"/>
      <c r="DJ6" s="580">
        <v>-75.400000000000006</v>
      </c>
      <c r="DK6" s="580">
        <v>-75.5</v>
      </c>
      <c r="DL6" s="581">
        <v>3.5619999999999998</v>
      </c>
      <c r="DM6" s="578">
        <v>16.202000000000002</v>
      </c>
      <c r="DN6" s="582">
        <v>3.05</v>
      </c>
      <c r="DO6" s="579">
        <v>33.844999999999999</v>
      </c>
      <c r="DP6" s="582">
        <v>38.972999999999999</v>
      </c>
      <c r="DQ6" s="578">
        <v>57.311</v>
      </c>
      <c r="DR6" s="578">
        <v>56.268000000000001</v>
      </c>
      <c r="DS6" s="578">
        <v>38.299999999999997</v>
      </c>
      <c r="DT6" s="578">
        <v>-13.396000000000001</v>
      </c>
      <c r="DU6" s="588">
        <v>-9.2799999999999994</v>
      </c>
      <c r="DV6" s="579">
        <v>57.55</v>
      </c>
      <c r="DW6" s="579">
        <v>199.19</v>
      </c>
      <c r="DX6" s="582">
        <v>-21.47</v>
      </c>
      <c r="DY6" s="578">
        <v>-21.75</v>
      </c>
      <c r="DZ6" s="578">
        <v>103.35</v>
      </c>
      <c r="EA6" s="588">
        <v>49.32</v>
      </c>
      <c r="EB6" s="582">
        <v>201.38</v>
      </c>
      <c r="EC6" s="578">
        <v>194.76</v>
      </c>
      <c r="ED6" s="578">
        <v>68.338999999999999</v>
      </c>
      <c r="EE6" s="588">
        <v>65.736000000000004</v>
      </c>
      <c r="EF6" s="582">
        <v>278.33999999999997</v>
      </c>
      <c r="EG6" s="578">
        <v>241.3</v>
      </c>
      <c r="EH6" s="578">
        <v>232.79</v>
      </c>
      <c r="EI6" s="588">
        <v>235.72</v>
      </c>
      <c r="EJ6" s="578">
        <v>148.37</v>
      </c>
      <c r="EK6" s="588">
        <v>136.28</v>
      </c>
      <c r="EL6" s="579">
        <v>-20.652999999999999</v>
      </c>
      <c r="EM6" s="579">
        <v>583.98</v>
      </c>
      <c r="EN6" s="579">
        <v>563.15</v>
      </c>
      <c r="EO6" s="579"/>
      <c r="EP6" s="582">
        <v>-14.247999999999999</v>
      </c>
      <c r="EQ6" s="578">
        <v>-13.034000000000001</v>
      </c>
      <c r="ER6" s="578">
        <v>-78.448999999999998</v>
      </c>
      <c r="ES6" s="578">
        <v>26.744</v>
      </c>
      <c r="ET6" s="578">
        <v>24.821999999999999</v>
      </c>
      <c r="EU6" s="578">
        <v>152.12</v>
      </c>
      <c r="EV6" s="578">
        <v>-21.760999999999999</v>
      </c>
      <c r="EW6" s="578">
        <v>-21.861999999999998</v>
      </c>
      <c r="EX6" s="588">
        <v>-108.9</v>
      </c>
      <c r="EY6" s="582">
        <v>0</v>
      </c>
      <c r="EZ6" s="578">
        <v>-14.489000000000001</v>
      </c>
      <c r="FA6" s="588">
        <v>111.09</v>
      </c>
      <c r="FB6" s="582">
        <v>13.114000000000001</v>
      </c>
      <c r="FC6" s="579">
        <v>-3.4489999999999998</v>
      </c>
      <c r="FD6" s="582">
        <v>-32.944000000000003</v>
      </c>
      <c r="FE6" s="578">
        <v>-33.058</v>
      </c>
      <c r="FF6" s="588">
        <v>10</v>
      </c>
      <c r="FG6" s="582">
        <v>-132.97</v>
      </c>
      <c r="FH6" s="582"/>
      <c r="FI6" s="581">
        <v>20.530999999999999</v>
      </c>
      <c r="FJ6" s="578">
        <v>0</v>
      </c>
      <c r="FK6" s="579">
        <v>0</v>
      </c>
      <c r="FL6" s="582">
        <v>50.686</v>
      </c>
      <c r="FM6" s="578">
        <v>51.588000000000001</v>
      </c>
      <c r="FN6" s="588">
        <v>0</v>
      </c>
      <c r="FO6" s="585">
        <v>-25.285</v>
      </c>
      <c r="FP6" s="590">
        <v>-25.954999999999998</v>
      </c>
      <c r="FQ6" s="584">
        <v>21.936</v>
      </c>
      <c r="FR6" s="585">
        <v>-65.263000000000005</v>
      </c>
      <c r="FS6" s="590">
        <v>-66.337000000000003</v>
      </c>
      <c r="FT6" s="584">
        <v>11.784000000000001</v>
      </c>
      <c r="FU6" s="579">
        <v>20.588999999999999</v>
      </c>
      <c r="FV6" s="582"/>
      <c r="FW6" s="588"/>
      <c r="FX6" s="579">
        <v>18.885000000000002</v>
      </c>
      <c r="FY6" s="582"/>
      <c r="FZ6" s="578"/>
      <c r="GA6" s="588">
        <v>17.16</v>
      </c>
      <c r="GB6" s="579">
        <v>0</v>
      </c>
      <c r="GC6" s="579">
        <v>8.5009999999999994</v>
      </c>
      <c r="GD6" s="579">
        <v>-9.0640000000000001</v>
      </c>
      <c r="GE6" s="579">
        <v>4.4409999999999998</v>
      </c>
      <c r="GF6" s="579">
        <v>10.712999999999999</v>
      </c>
      <c r="GG6" s="579">
        <v>28.129000000000001</v>
      </c>
      <c r="GH6" s="579">
        <v>-20.28</v>
      </c>
      <c r="GI6" s="579">
        <v>-12.32</v>
      </c>
      <c r="GJ6" s="579">
        <v>13.38</v>
      </c>
      <c r="GK6" s="579">
        <v>55.953000000000003</v>
      </c>
      <c r="GL6" s="579">
        <v>25.5</v>
      </c>
      <c r="GM6" s="579"/>
      <c r="GN6" s="579">
        <v>5.9889999999999999</v>
      </c>
      <c r="GO6" s="579"/>
      <c r="GP6" s="579">
        <v>0</v>
      </c>
      <c r="GQ6" s="579">
        <v>9.0380000000000003</v>
      </c>
      <c r="GR6" s="579">
        <v>4.8680000000000003</v>
      </c>
      <c r="GS6" s="579">
        <v>-13.069000000000001</v>
      </c>
      <c r="GT6" s="579">
        <v>-3.1280000000000001</v>
      </c>
      <c r="GU6" s="579">
        <v>18.317</v>
      </c>
      <c r="GV6" s="579">
        <v>5.2939999999999996</v>
      </c>
      <c r="GW6" s="582">
        <v>56.539000000000001</v>
      </c>
      <c r="GX6" s="579">
        <v>27.971</v>
      </c>
      <c r="GY6" s="579">
        <v>-68.655000000000001</v>
      </c>
      <c r="GZ6" s="579">
        <v>-19.384</v>
      </c>
      <c r="HA6" s="582"/>
      <c r="HB6" s="579">
        <v>7.4779999999999998</v>
      </c>
      <c r="HC6" s="579">
        <v>8.3209999999999997</v>
      </c>
      <c r="HD6" s="582">
        <v>5.8609999999999998</v>
      </c>
      <c r="HE6" s="579">
        <v>5.5170000000000003</v>
      </c>
      <c r="HF6" s="579">
        <v>9.19</v>
      </c>
      <c r="HG6" s="591">
        <v>249.07</v>
      </c>
      <c r="HH6" s="584">
        <v>256.27</v>
      </c>
      <c r="HI6" s="579">
        <v>127</v>
      </c>
      <c r="HJ6" s="585">
        <v>-126.1</v>
      </c>
      <c r="HK6" s="582">
        <v>-265.56</v>
      </c>
      <c r="HL6" s="584">
        <v>269.32</v>
      </c>
      <c r="HM6" s="579">
        <v>572.32000000000005</v>
      </c>
      <c r="HN6" s="585">
        <v>-237.07</v>
      </c>
      <c r="HO6" s="582">
        <v>-238.03</v>
      </c>
      <c r="HP6" s="582">
        <v>-19.103000000000002</v>
      </c>
      <c r="HQ6" s="582">
        <v>-8.8049999999999997</v>
      </c>
      <c r="HR6" s="585">
        <v>80.563999999999993</v>
      </c>
      <c r="HS6" s="584">
        <v>80.209000000000003</v>
      </c>
      <c r="HT6" s="585">
        <v>-154.46</v>
      </c>
      <c r="HU6" s="584">
        <v>-155.9</v>
      </c>
      <c r="HV6" s="582">
        <v>65.162999999999997</v>
      </c>
      <c r="HW6" s="579">
        <v>65.009</v>
      </c>
      <c r="HX6" s="582">
        <v>-77.337000000000003</v>
      </c>
      <c r="HY6" s="579">
        <v>-76.596999999999994</v>
      </c>
      <c r="HZ6" s="582">
        <v>53.09</v>
      </c>
      <c r="IA6" s="579">
        <v>52.75</v>
      </c>
      <c r="IB6" s="582">
        <v>82.599000000000004</v>
      </c>
      <c r="IC6" s="579">
        <v>82.698999999999998</v>
      </c>
      <c r="ID6" s="579">
        <v>25.657</v>
      </c>
      <c r="IE6" s="579">
        <v>28.446999999999999</v>
      </c>
      <c r="IF6" s="579">
        <v>-358.91</v>
      </c>
      <c r="IG6" s="582">
        <v>112.45</v>
      </c>
      <c r="IH6" s="579">
        <v>111.5</v>
      </c>
      <c r="II6" s="582">
        <v>12.8</v>
      </c>
      <c r="IJ6" s="579">
        <v>41.598999999999997</v>
      </c>
      <c r="IK6" s="582">
        <v>-63.4</v>
      </c>
      <c r="IL6" s="582">
        <v>-63.598999999999997</v>
      </c>
      <c r="IM6" s="582">
        <v>1.409</v>
      </c>
      <c r="IN6" s="584">
        <v>1.07</v>
      </c>
      <c r="IO6" s="583">
        <v>-562.5</v>
      </c>
      <c r="IP6" s="582">
        <v>-540.61</v>
      </c>
      <c r="IQ6" s="592">
        <v>491.88</v>
      </c>
      <c r="IR6" s="592">
        <v>402.42</v>
      </c>
      <c r="IS6" s="584">
        <v>-205.88</v>
      </c>
      <c r="IT6" s="583">
        <v>-394.62</v>
      </c>
      <c r="IU6" s="584">
        <v>389.92</v>
      </c>
      <c r="IV6" s="580">
        <v>-151.01</v>
      </c>
      <c r="IW6" s="580">
        <v>-290.33</v>
      </c>
      <c r="IX6" s="593">
        <v>-388.89</v>
      </c>
      <c r="IY6" s="588">
        <v>112.32</v>
      </c>
      <c r="IZ6" s="588">
        <v>114.31</v>
      </c>
      <c r="JA6" s="588">
        <v>152.59</v>
      </c>
      <c r="JB6" s="594">
        <v>-479.78</v>
      </c>
      <c r="JC6" s="594">
        <v>236.26</v>
      </c>
      <c r="JD6" s="594">
        <v>-244.85</v>
      </c>
      <c r="JE6" s="594">
        <v>244.57</v>
      </c>
      <c r="JF6" s="579">
        <v>-5.9589999999999996</v>
      </c>
      <c r="JG6" s="582"/>
      <c r="JH6" s="579">
        <v>31.68</v>
      </c>
      <c r="JI6" s="582">
        <v>6.57</v>
      </c>
      <c r="JJ6" s="579"/>
      <c r="JK6" s="580">
        <v>-30.399000000000001</v>
      </c>
      <c r="JL6" s="580">
        <v>8.48</v>
      </c>
      <c r="JM6" s="579"/>
      <c r="JN6" s="582">
        <v>-8.4369999999999994</v>
      </c>
      <c r="JO6" s="578">
        <v>-43.680999999999997</v>
      </c>
      <c r="JP6" s="588">
        <v>5.3330000000000002</v>
      </c>
      <c r="JQ6" s="579">
        <v>24</v>
      </c>
      <c r="JR6" s="585">
        <v>49.548999999999999</v>
      </c>
      <c r="JS6" s="584">
        <v>46.972000000000001</v>
      </c>
      <c r="JT6" s="580">
        <v>11.08</v>
      </c>
      <c r="JU6" s="584">
        <v>11.068</v>
      </c>
      <c r="JV6" s="583">
        <v>50.621000000000002</v>
      </c>
      <c r="JW6" s="595">
        <v>52.07</v>
      </c>
      <c r="JX6" s="584">
        <v>51.497</v>
      </c>
      <c r="JY6" s="579"/>
      <c r="JZ6" s="579">
        <v>-32.9</v>
      </c>
      <c r="KA6" s="579">
        <v>13.792999999999999</v>
      </c>
      <c r="KB6" s="579">
        <v>5.98</v>
      </c>
      <c r="KC6" s="579"/>
      <c r="KD6" s="579">
        <v>-8.1300000000000008</v>
      </c>
      <c r="KE6" s="582">
        <v>44.527999999999999</v>
      </c>
      <c r="KF6" s="579">
        <v>19.457999999999998</v>
      </c>
      <c r="KG6" s="579">
        <v>-8.7010000000000005</v>
      </c>
      <c r="KH6" s="579">
        <v>-44.317</v>
      </c>
      <c r="KI6" s="579">
        <v>7.6689999999999996</v>
      </c>
      <c r="KJ6" s="579">
        <v>35.6</v>
      </c>
      <c r="KK6" s="596"/>
      <c r="KL6" s="596"/>
      <c r="KM6" s="596"/>
      <c r="KN6" s="596"/>
      <c r="KO6" s="596"/>
      <c r="KP6" s="597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</row>
    <row r="7" spans="1:353" ht="15.75" x14ac:dyDescent="0.25">
      <c r="A7" s="599">
        <v>4.1666666666666664E-2</v>
      </c>
      <c r="B7" s="600">
        <v>0</v>
      </c>
      <c r="C7" s="600">
        <v>19.006</v>
      </c>
      <c r="D7" s="601">
        <v>-37.892000000000003</v>
      </c>
      <c r="E7" s="602">
        <v>9.4550000000000001</v>
      </c>
      <c r="F7" s="603">
        <v>18.518000000000001</v>
      </c>
      <c r="G7" s="600">
        <v>10.074999999999999</v>
      </c>
      <c r="H7" s="604">
        <v>36.520000000000003</v>
      </c>
      <c r="I7" s="603">
        <v>39.298000000000002</v>
      </c>
      <c r="J7" s="600"/>
      <c r="K7" s="601"/>
      <c r="L7" s="602">
        <v>11.1</v>
      </c>
      <c r="M7" s="605">
        <v>-19.245000000000001</v>
      </c>
      <c r="N7" s="606">
        <v>17.600000000000001</v>
      </c>
      <c r="O7" s="602">
        <v>3.3119999999999998</v>
      </c>
      <c r="P7" s="602">
        <v>-17.600000000000001</v>
      </c>
      <c r="Q7" s="605">
        <v>11.744999999999999</v>
      </c>
      <c r="R7" s="607">
        <v>16.57</v>
      </c>
      <c r="S7" s="608">
        <v>16.737500000000001</v>
      </c>
      <c r="T7" s="609">
        <v>27.613999999999997</v>
      </c>
      <c r="U7" s="604"/>
      <c r="V7" s="600"/>
      <c r="W7" s="606"/>
      <c r="X7" s="606"/>
      <c r="Y7" s="601"/>
      <c r="Z7" s="604">
        <v>-38.54</v>
      </c>
      <c r="AA7" s="601">
        <v>-38.24</v>
      </c>
      <c r="AB7" s="601"/>
      <c r="AC7" s="601">
        <v>-11.1</v>
      </c>
      <c r="AD7" s="601">
        <v>17.600000000000001</v>
      </c>
      <c r="AE7" s="601"/>
      <c r="AF7" s="601"/>
      <c r="AG7" s="604">
        <v>-29.728999999999999</v>
      </c>
      <c r="AH7" s="600">
        <v>-29.09</v>
      </c>
      <c r="AI7" s="606">
        <v>-60.4</v>
      </c>
      <c r="AJ7" s="602">
        <v>29.129000000000001</v>
      </c>
      <c r="AK7" s="601">
        <v>29.28</v>
      </c>
      <c r="AL7" s="604">
        <v>12.176</v>
      </c>
      <c r="AM7" s="601">
        <v>-11.068</v>
      </c>
      <c r="AN7" s="604">
        <v>49.235999999999997</v>
      </c>
      <c r="AO7" s="600">
        <v>50.741999999999997</v>
      </c>
      <c r="AP7" s="606">
        <v>32.505000000000003</v>
      </c>
      <c r="AQ7" s="604">
        <v>0</v>
      </c>
      <c r="AR7" s="600">
        <v>-44.795000000000002</v>
      </c>
      <c r="AS7" s="600">
        <v>9.6790000000000003</v>
      </c>
      <c r="AT7" s="600">
        <v>9.7780000000000005</v>
      </c>
      <c r="AU7" s="600">
        <v>48.359000000000002</v>
      </c>
      <c r="AV7" s="600">
        <v>49.029000000000003</v>
      </c>
      <c r="AW7" s="606">
        <v>6.8209999999999997</v>
      </c>
      <c r="AX7" s="601">
        <v>7.7789999999999999</v>
      </c>
      <c r="AY7" s="601">
        <v>-337.26</v>
      </c>
      <c r="AZ7" s="604">
        <v>11.978999999999999</v>
      </c>
      <c r="BA7" s="601">
        <v>12.026999999999999</v>
      </c>
      <c r="BB7" s="604">
        <v>-22.45</v>
      </c>
      <c r="BC7" s="604">
        <v>-5.9</v>
      </c>
      <c r="BD7" s="601">
        <v>-8.8000000000000007</v>
      </c>
      <c r="BE7" s="604">
        <v>0</v>
      </c>
      <c r="BF7" s="600">
        <v>50.814</v>
      </c>
      <c r="BG7" s="600">
        <v>-3.8980000000000001</v>
      </c>
      <c r="BH7" s="600"/>
      <c r="BI7" s="606">
        <v>-40.122</v>
      </c>
      <c r="BJ7" s="610"/>
      <c r="BK7" s="602"/>
      <c r="BL7" s="601">
        <v>0</v>
      </c>
      <c r="BM7" s="601">
        <v>379.25</v>
      </c>
      <c r="BN7" s="601">
        <v>52.155999999999999</v>
      </c>
      <c r="BO7" s="601">
        <v>52.673999999999999</v>
      </c>
      <c r="BP7" s="602">
        <v>-566.02</v>
      </c>
      <c r="BQ7" s="601">
        <v>322.33</v>
      </c>
      <c r="BR7" s="601">
        <v>62.161999999999999</v>
      </c>
      <c r="BS7" s="604">
        <v>-23.388999999999999</v>
      </c>
      <c r="BT7" s="600">
        <v>28.85</v>
      </c>
      <c r="BU7" s="600">
        <v>47.279000000000003</v>
      </c>
      <c r="BV7" s="606">
        <v>61.72</v>
      </c>
      <c r="BW7" s="603">
        <v>25.187999999999999</v>
      </c>
      <c r="BX7" s="606">
        <v>25.456</v>
      </c>
      <c r="BY7" s="602">
        <v>30.798999999999999</v>
      </c>
      <c r="BZ7" s="604">
        <v>31.462</v>
      </c>
      <c r="CA7" s="601">
        <v>43.896999999999998</v>
      </c>
      <c r="CB7" s="604"/>
      <c r="CC7" s="608">
        <v>-41.427500000000002</v>
      </c>
      <c r="CD7" s="602">
        <v>8.6649999999999991</v>
      </c>
      <c r="CE7" s="601">
        <v>-72.144000000000005</v>
      </c>
      <c r="CF7" s="604">
        <v>19.766999999999999</v>
      </c>
      <c r="CG7" s="604">
        <v>2.4119999999999999</v>
      </c>
      <c r="CH7" s="604">
        <v>23.899000000000001</v>
      </c>
      <c r="CI7" s="601">
        <v>23.45</v>
      </c>
      <c r="CJ7" s="604">
        <v>-4.5999999999999996</v>
      </c>
      <c r="CK7" s="600">
        <v>152.6</v>
      </c>
      <c r="CL7" s="601">
        <v>-15.84</v>
      </c>
      <c r="CM7" s="604">
        <v>38.838000000000001</v>
      </c>
      <c r="CN7" s="600">
        <v>38.762</v>
      </c>
      <c r="CO7" s="606">
        <v>38.680999999999997</v>
      </c>
      <c r="CP7" s="604">
        <v>-81.843000000000004</v>
      </c>
      <c r="CQ7" s="600">
        <v>-81.165000000000006</v>
      </c>
      <c r="CR7" s="600">
        <v>31.553999999999998</v>
      </c>
      <c r="CS7" s="600">
        <v>15.975</v>
      </c>
      <c r="CT7" s="606">
        <v>30.207000000000001</v>
      </c>
      <c r="CU7" s="601">
        <v>11.102</v>
      </c>
      <c r="CV7" s="601">
        <v>-37.988999999999997</v>
      </c>
      <c r="CW7" s="601">
        <v>-63.834000000000003</v>
      </c>
      <c r="CX7" s="604">
        <v>33.521999999999998</v>
      </c>
      <c r="CY7" s="604">
        <v>31.645</v>
      </c>
      <c r="CZ7" s="600">
        <v>-29.26</v>
      </c>
      <c r="DA7" s="606">
        <v>2.181</v>
      </c>
      <c r="DB7" s="602">
        <v>76.918999999999997</v>
      </c>
      <c r="DC7" s="602">
        <v>75.275000000000006</v>
      </c>
      <c r="DD7" s="601">
        <v>-204.9</v>
      </c>
      <c r="DE7" s="604"/>
      <c r="DF7" s="601"/>
      <c r="DG7" s="604">
        <v>0.14199999999999999</v>
      </c>
      <c r="DH7" s="601">
        <v>-17.707999999999998</v>
      </c>
      <c r="DI7" s="610"/>
      <c r="DJ7" s="602">
        <v>-70.5</v>
      </c>
      <c r="DK7" s="602">
        <v>-70.8</v>
      </c>
      <c r="DL7" s="603">
        <v>3.5619999999999998</v>
      </c>
      <c r="DM7" s="600">
        <v>15.839</v>
      </c>
      <c r="DN7" s="604">
        <v>2.8159999999999998</v>
      </c>
      <c r="DO7" s="601">
        <v>33.399000000000001</v>
      </c>
      <c r="DP7" s="604">
        <v>37.216000000000001</v>
      </c>
      <c r="DQ7" s="600">
        <v>55.432000000000002</v>
      </c>
      <c r="DR7" s="600">
        <v>53.923999999999999</v>
      </c>
      <c r="DS7" s="600">
        <v>36.72</v>
      </c>
      <c r="DT7" s="600">
        <v>-13.396000000000001</v>
      </c>
      <c r="DU7" s="606">
        <v>-9.5</v>
      </c>
      <c r="DV7" s="601">
        <v>57.334000000000003</v>
      </c>
      <c r="DW7" s="601">
        <v>203.99</v>
      </c>
      <c r="DX7" s="604">
        <v>-20.100000000000001</v>
      </c>
      <c r="DY7" s="600">
        <v>-20.350000000000001</v>
      </c>
      <c r="DZ7" s="600">
        <v>96.34</v>
      </c>
      <c r="EA7" s="606">
        <v>46.74</v>
      </c>
      <c r="EB7" s="604">
        <v>204.58</v>
      </c>
      <c r="EC7" s="600">
        <v>199.16</v>
      </c>
      <c r="ED7" s="600">
        <v>73.046000000000006</v>
      </c>
      <c r="EE7" s="606">
        <v>71.09</v>
      </c>
      <c r="EF7" s="604">
        <v>276.66000000000003</v>
      </c>
      <c r="EG7" s="600">
        <v>240.18</v>
      </c>
      <c r="EH7" s="600">
        <v>231.36</v>
      </c>
      <c r="EI7" s="606">
        <v>234.66</v>
      </c>
      <c r="EJ7" s="600">
        <v>146.44999999999999</v>
      </c>
      <c r="EK7" s="606">
        <v>132.53</v>
      </c>
      <c r="EL7" s="601">
        <v>-20.727</v>
      </c>
      <c r="EM7" s="601">
        <v>576.01</v>
      </c>
      <c r="EN7" s="601">
        <v>575.73</v>
      </c>
      <c r="EO7" s="601"/>
      <c r="EP7" s="604">
        <v>-14.971</v>
      </c>
      <c r="EQ7" s="600">
        <v>-13.305</v>
      </c>
      <c r="ER7" s="600">
        <v>-71.114000000000004</v>
      </c>
      <c r="ES7" s="600">
        <v>23.021999999999998</v>
      </c>
      <c r="ET7" s="600">
        <v>21.536000000000001</v>
      </c>
      <c r="EU7" s="600">
        <v>138.30000000000001</v>
      </c>
      <c r="EV7" s="600">
        <v>-16.574000000000002</v>
      </c>
      <c r="EW7" s="600">
        <v>-16.126000000000001</v>
      </c>
      <c r="EX7" s="606">
        <v>-104.09</v>
      </c>
      <c r="EY7" s="604">
        <v>-15.849</v>
      </c>
      <c r="EZ7" s="600">
        <v>-15.42</v>
      </c>
      <c r="FA7" s="606">
        <v>85.3</v>
      </c>
      <c r="FB7" s="604">
        <v>12.74</v>
      </c>
      <c r="FC7" s="601">
        <v>-9.2940000000000005</v>
      </c>
      <c r="FD7" s="604">
        <v>-35.042999999999999</v>
      </c>
      <c r="FE7" s="600">
        <v>-34.401000000000003</v>
      </c>
      <c r="FF7" s="606">
        <v>11.694000000000001</v>
      </c>
      <c r="FG7" s="604">
        <v>-129.27000000000001</v>
      </c>
      <c r="FH7" s="604"/>
      <c r="FI7" s="603">
        <v>21.303999999999998</v>
      </c>
      <c r="FJ7" s="600">
        <v>0</v>
      </c>
      <c r="FK7" s="601">
        <v>0</v>
      </c>
      <c r="FL7" s="604">
        <v>51.476999999999997</v>
      </c>
      <c r="FM7" s="600">
        <v>52.155000000000001</v>
      </c>
      <c r="FN7" s="606">
        <v>0</v>
      </c>
      <c r="FO7" s="605">
        <v>-26.96</v>
      </c>
      <c r="FP7" s="604">
        <v>-26.123000000000001</v>
      </c>
      <c r="FQ7" s="601">
        <v>25.788</v>
      </c>
      <c r="FR7" s="605">
        <v>-70.956999999999994</v>
      </c>
      <c r="FS7" s="604">
        <v>-70.644999999999996</v>
      </c>
      <c r="FT7" s="601">
        <v>15.321999999999999</v>
      </c>
      <c r="FU7" s="601">
        <v>21.573</v>
      </c>
      <c r="FV7" s="604"/>
      <c r="FW7" s="606"/>
      <c r="FX7" s="601">
        <v>14.58</v>
      </c>
      <c r="FY7" s="604"/>
      <c r="FZ7" s="600"/>
      <c r="GA7" s="606">
        <v>16.57</v>
      </c>
      <c r="GB7" s="601">
        <v>0</v>
      </c>
      <c r="GC7" s="601">
        <v>8.7379999999999995</v>
      </c>
      <c r="GD7" s="601">
        <v>-9.1609999999999996</v>
      </c>
      <c r="GE7" s="601">
        <v>4.5449999999999999</v>
      </c>
      <c r="GF7" s="601">
        <v>10.795</v>
      </c>
      <c r="GG7" s="601">
        <v>29.329000000000001</v>
      </c>
      <c r="GH7" s="601">
        <v>-22.401</v>
      </c>
      <c r="GI7" s="601">
        <v>-13.433999999999999</v>
      </c>
      <c r="GJ7" s="601">
        <v>12.83</v>
      </c>
      <c r="GK7" s="601">
        <v>56.978999999999999</v>
      </c>
      <c r="GL7" s="601">
        <v>26</v>
      </c>
      <c r="GM7" s="601"/>
      <c r="GN7" s="601">
        <v>5.7480000000000002</v>
      </c>
      <c r="GO7" s="601"/>
      <c r="GP7" s="601">
        <v>0</v>
      </c>
      <c r="GQ7" s="601">
        <v>8.5969999999999995</v>
      </c>
      <c r="GR7" s="601">
        <v>4.6769999999999996</v>
      </c>
      <c r="GS7" s="601">
        <v>-12.779</v>
      </c>
      <c r="GT7" s="601">
        <v>-2.2869999999999999</v>
      </c>
      <c r="GU7" s="601">
        <v>18.88</v>
      </c>
      <c r="GV7" s="601">
        <v>3.7810000000000001</v>
      </c>
      <c r="GW7" s="604">
        <v>56.610999999999997</v>
      </c>
      <c r="GX7" s="601">
        <v>27.885999999999999</v>
      </c>
      <c r="GY7" s="601">
        <v>-68.647000000000006</v>
      </c>
      <c r="GZ7" s="601">
        <v>-18.524999999999999</v>
      </c>
      <c r="HA7" s="604"/>
      <c r="HB7" s="601">
        <v>7.5179999999999998</v>
      </c>
      <c r="HC7" s="601">
        <v>8.4369999999999994</v>
      </c>
      <c r="HD7" s="604">
        <v>5.1189999999999998</v>
      </c>
      <c r="HE7" s="601">
        <v>4.9470000000000001</v>
      </c>
      <c r="HF7" s="601">
        <v>9.77</v>
      </c>
      <c r="HG7" s="611">
        <v>250.34</v>
      </c>
      <c r="HH7" s="601">
        <v>258.05</v>
      </c>
      <c r="HI7" s="601">
        <v>123.2</v>
      </c>
      <c r="HJ7" s="605">
        <v>-123.7</v>
      </c>
      <c r="HK7" s="604">
        <v>-263.8</v>
      </c>
      <c r="HL7" s="601">
        <v>266.56</v>
      </c>
      <c r="HM7" s="601">
        <v>574.51</v>
      </c>
      <c r="HN7" s="605">
        <v>-238.34</v>
      </c>
      <c r="HO7" s="604">
        <v>-242.08</v>
      </c>
      <c r="HP7" s="604">
        <v>-18.754999999999999</v>
      </c>
      <c r="HQ7" s="604">
        <v>-8.23</v>
      </c>
      <c r="HR7" s="605">
        <v>79.106999999999999</v>
      </c>
      <c r="HS7" s="601">
        <v>79.459999999999994</v>
      </c>
      <c r="HT7" s="605">
        <v>-155.09</v>
      </c>
      <c r="HU7" s="601">
        <v>-155.62</v>
      </c>
      <c r="HV7" s="604">
        <v>67.635000000000005</v>
      </c>
      <c r="HW7" s="601">
        <v>66.722999999999999</v>
      </c>
      <c r="HX7" s="604">
        <v>-76.067999999999998</v>
      </c>
      <c r="HY7" s="601">
        <v>-75.747</v>
      </c>
      <c r="HZ7" s="604">
        <v>52.74</v>
      </c>
      <c r="IA7" s="601">
        <v>52.47</v>
      </c>
      <c r="IB7" s="604">
        <v>81</v>
      </c>
      <c r="IC7" s="601">
        <v>79.900000000000006</v>
      </c>
      <c r="ID7" s="601">
        <v>25.657</v>
      </c>
      <c r="IE7" s="601">
        <v>27.132999999999999</v>
      </c>
      <c r="IF7" s="601">
        <v>-355.08</v>
      </c>
      <c r="IG7" s="604">
        <v>111.34</v>
      </c>
      <c r="IH7" s="601">
        <v>109.48</v>
      </c>
      <c r="II7" s="604">
        <v>12.3</v>
      </c>
      <c r="IJ7" s="601">
        <v>41.598999999999997</v>
      </c>
      <c r="IK7" s="604">
        <v>-64.198999999999998</v>
      </c>
      <c r="IL7" s="604">
        <v>-64.5</v>
      </c>
      <c r="IM7" s="604">
        <v>1.409</v>
      </c>
      <c r="IN7" s="601">
        <v>1.07</v>
      </c>
      <c r="IO7" s="603">
        <v>-564.99</v>
      </c>
      <c r="IP7" s="604">
        <v>-547.39</v>
      </c>
      <c r="IQ7" s="612">
        <v>492.69</v>
      </c>
      <c r="IR7" s="612">
        <v>403.82</v>
      </c>
      <c r="IS7" s="601">
        <v>-210.44</v>
      </c>
      <c r="IT7" s="603">
        <v>-392.98</v>
      </c>
      <c r="IU7" s="601">
        <v>391.57</v>
      </c>
      <c r="IV7" s="602">
        <v>-150.6</v>
      </c>
      <c r="IW7" s="602">
        <v>-292.66000000000003</v>
      </c>
      <c r="IX7" s="613">
        <v>-389.64</v>
      </c>
      <c r="IY7" s="606">
        <v>117.01</v>
      </c>
      <c r="IZ7" s="606">
        <v>115.91</v>
      </c>
      <c r="JA7" s="606">
        <v>151.22</v>
      </c>
      <c r="JB7" s="614">
        <v>-478.6</v>
      </c>
      <c r="JC7" s="614">
        <v>240.42</v>
      </c>
      <c r="JD7" s="614">
        <v>-240.81</v>
      </c>
      <c r="JE7" s="614">
        <v>241.78</v>
      </c>
      <c r="JF7" s="601">
        <v>-5.7990000000000004</v>
      </c>
      <c r="JG7" s="604"/>
      <c r="JH7" s="601">
        <v>31.28</v>
      </c>
      <c r="JI7" s="615">
        <v>6.5039999999999996</v>
      </c>
      <c r="JJ7" s="601"/>
      <c r="JK7" s="602">
        <v>-30.719000000000001</v>
      </c>
      <c r="JL7" s="602">
        <v>7.76</v>
      </c>
      <c r="JM7" s="601"/>
      <c r="JN7" s="604">
        <v>-7.9390000000000001</v>
      </c>
      <c r="JO7" s="600">
        <v>-43.067999999999998</v>
      </c>
      <c r="JP7" s="606">
        <v>5.6260000000000003</v>
      </c>
      <c r="JQ7" s="601">
        <v>23.5</v>
      </c>
      <c r="JR7" s="605">
        <v>46.722999999999999</v>
      </c>
      <c r="JS7" s="601">
        <v>48.247</v>
      </c>
      <c r="JT7" s="602">
        <v>11.177</v>
      </c>
      <c r="JU7" s="601">
        <v>11.068</v>
      </c>
      <c r="JV7" s="603">
        <v>51.036000000000001</v>
      </c>
      <c r="JW7" s="600">
        <v>50.823</v>
      </c>
      <c r="JX7" s="601">
        <v>53.665999999999997</v>
      </c>
      <c r="JY7" s="601"/>
      <c r="JZ7" s="601">
        <v>-32.298999999999999</v>
      </c>
      <c r="KA7" s="601">
        <v>14.058999999999999</v>
      </c>
      <c r="KB7" s="601">
        <v>5.83</v>
      </c>
      <c r="KC7" s="601"/>
      <c r="KD7" s="601">
        <v>-6.4379999999999997</v>
      </c>
      <c r="KE7" s="604">
        <v>43.622999999999998</v>
      </c>
      <c r="KF7" s="601">
        <v>18.635999999999999</v>
      </c>
      <c r="KG7" s="601">
        <v>-6.56</v>
      </c>
      <c r="KH7" s="601">
        <v>-42.597999999999999</v>
      </c>
      <c r="KI7" s="601">
        <v>7.2869999999999999</v>
      </c>
      <c r="KJ7" s="601">
        <v>34.746000000000002</v>
      </c>
      <c r="KK7" s="596"/>
      <c r="KL7" s="596"/>
      <c r="KM7" s="596"/>
      <c r="KN7" s="596"/>
      <c r="KO7" s="596"/>
      <c r="KP7" s="616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</row>
    <row r="8" spans="1:353" ht="15.75" x14ac:dyDescent="0.25">
      <c r="A8" s="599">
        <v>6.25E-2</v>
      </c>
      <c r="B8" s="600">
        <v>0</v>
      </c>
      <c r="C8" s="600">
        <v>18.808</v>
      </c>
      <c r="D8" s="601">
        <v>-37.326000000000001</v>
      </c>
      <c r="E8" s="602">
        <v>9.1219999999999999</v>
      </c>
      <c r="F8" s="603">
        <v>17.739000000000001</v>
      </c>
      <c r="G8" s="600">
        <v>11.429</v>
      </c>
      <c r="H8" s="604">
        <v>35.47</v>
      </c>
      <c r="I8" s="603">
        <v>37.554000000000002</v>
      </c>
      <c r="J8" s="600"/>
      <c r="K8" s="601"/>
      <c r="L8" s="602">
        <v>11.1</v>
      </c>
      <c r="M8" s="605">
        <v>-17.855</v>
      </c>
      <c r="N8" s="606">
        <v>15.398999999999999</v>
      </c>
      <c r="O8" s="602">
        <v>3.3119999999999998</v>
      </c>
      <c r="P8" s="602">
        <v>-15.398999999999999</v>
      </c>
      <c r="Q8" s="605">
        <v>13.106999999999999</v>
      </c>
      <c r="R8" s="603">
        <v>16.474</v>
      </c>
      <c r="S8" s="600">
        <v>16.498000000000001</v>
      </c>
      <c r="T8" s="601">
        <v>27.376999999999999</v>
      </c>
      <c r="U8" s="604"/>
      <c r="V8" s="600"/>
      <c r="W8" s="606"/>
      <c r="X8" s="606"/>
      <c r="Y8" s="601"/>
      <c r="Z8" s="604">
        <v>-35.83</v>
      </c>
      <c r="AA8" s="601">
        <v>-35.668999999999997</v>
      </c>
      <c r="AB8" s="601"/>
      <c r="AC8" s="601">
        <v>-11.1</v>
      </c>
      <c r="AD8" s="601">
        <v>15.4</v>
      </c>
      <c r="AE8" s="601"/>
      <c r="AF8" s="601"/>
      <c r="AG8" s="604">
        <v>-35.130000000000003</v>
      </c>
      <c r="AH8" s="600">
        <v>-35.33</v>
      </c>
      <c r="AI8" s="606">
        <v>-45.418999999999997</v>
      </c>
      <c r="AJ8" s="602">
        <v>35.389000000000003</v>
      </c>
      <c r="AK8" s="601">
        <v>35.798999999999999</v>
      </c>
      <c r="AL8" s="604">
        <v>11.657999999999999</v>
      </c>
      <c r="AM8" s="601">
        <v>-11.779</v>
      </c>
      <c r="AN8" s="604">
        <v>47.881999999999998</v>
      </c>
      <c r="AO8" s="600">
        <v>49.787999999999997</v>
      </c>
      <c r="AP8" s="606">
        <v>33.145000000000003</v>
      </c>
      <c r="AQ8" s="604">
        <v>0</v>
      </c>
      <c r="AR8" s="600">
        <v>-47.625999999999998</v>
      </c>
      <c r="AS8" s="600">
        <v>27.202000000000002</v>
      </c>
      <c r="AT8" s="600">
        <v>26.949000000000002</v>
      </c>
      <c r="AU8" s="600">
        <v>43.536000000000001</v>
      </c>
      <c r="AV8" s="600">
        <v>45.411999999999999</v>
      </c>
      <c r="AW8" s="606">
        <v>25.141999999999999</v>
      </c>
      <c r="AX8" s="601">
        <v>25.698</v>
      </c>
      <c r="AY8" s="601">
        <v>-372.08</v>
      </c>
      <c r="AZ8" s="604">
        <v>13.109</v>
      </c>
      <c r="BA8" s="601">
        <v>13.08</v>
      </c>
      <c r="BB8" s="604">
        <v>-18.661000000000001</v>
      </c>
      <c r="BC8" s="604">
        <v>-7.1</v>
      </c>
      <c r="BD8" s="601">
        <v>-10.898999999999999</v>
      </c>
      <c r="BE8" s="604">
        <v>0</v>
      </c>
      <c r="BF8" s="600">
        <v>53.320999999999998</v>
      </c>
      <c r="BG8" s="600">
        <v>-3.681</v>
      </c>
      <c r="BH8" s="600"/>
      <c r="BI8" s="606">
        <v>-42.817999999999998</v>
      </c>
      <c r="BJ8" s="610"/>
      <c r="BK8" s="602"/>
      <c r="BL8" s="601">
        <v>0</v>
      </c>
      <c r="BM8" s="601">
        <v>408.52</v>
      </c>
      <c r="BN8" s="601">
        <v>49.805999999999997</v>
      </c>
      <c r="BO8" s="601">
        <v>49.439</v>
      </c>
      <c r="BP8" s="602">
        <v>-574.66</v>
      </c>
      <c r="BQ8" s="601">
        <v>332.47</v>
      </c>
      <c r="BR8" s="601">
        <v>58.999000000000002</v>
      </c>
      <c r="BS8" s="604">
        <v>-23.629000000000001</v>
      </c>
      <c r="BT8" s="600">
        <v>28.469000000000001</v>
      </c>
      <c r="BU8" s="600">
        <v>44.798999999999999</v>
      </c>
      <c r="BV8" s="606">
        <v>59.798999999999999</v>
      </c>
      <c r="BW8" s="603">
        <v>25.321999999999999</v>
      </c>
      <c r="BX8" s="606">
        <v>25.053999999999998</v>
      </c>
      <c r="BY8" s="602">
        <v>29.120999999999999</v>
      </c>
      <c r="BZ8" s="604">
        <v>30.288</v>
      </c>
      <c r="CA8" s="601">
        <v>47.168999999999997</v>
      </c>
      <c r="CB8" s="604"/>
      <c r="CC8" s="600">
        <v>-36.438000000000002</v>
      </c>
      <c r="CD8" s="602">
        <v>8.5609999999999999</v>
      </c>
      <c r="CE8" s="601">
        <v>-72.144000000000005</v>
      </c>
      <c r="CF8" s="604">
        <v>19.766999999999999</v>
      </c>
      <c r="CG8" s="604">
        <v>2.2770000000000001</v>
      </c>
      <c r="CH8" s="604">
        <v>23.37</v>
      </c>
      <c r="CI8" s="601">
        <v>22.629000000000001</v>
      </c>
      <c r="CJ8" s="604">
        <v>-19.100000000000001</v>
      </c>
      <c r="CK8" s="600">
        <v>159.30000000000001</v>
      </c>
      <c r="CL8" s="601">
        <v>-15.859</v>
      </c>
      <c r="CM8" s="604">
        <v>34.847999999999999</v>
      </c>
      <c r="CN8" s="600">
        <v>33.695</v>
      </c>
      <c r="CO8" s="606">
        <v>33.828000000000003</v>
      </c>
      <c r="CP8" s="604">
        <v>-89.584999999999994</v>
      </c>
      <c r="CQ8" s="600">
        <v>-89.260999999999996</v>
      </c>
      <c r="CR8" s="600">
        <v>47.039000000000001</v>
      </c>
      <c r="CS8" s="600">
        <v>15.685</v>
      </c>
      <c r="CT8" s="606">
        <v>43.863</v>
      </c>
      <c r="CU8" s="601">
        <v>10.858000000000001</v>
      </c>
      <c r="CV8" s="601">
        <v>-36.036000000000001</v>
      </c>
      <c r="CW8" s="601">
        <v>-63.917000000000002</v>
      </c>
      <c r="CX8" s="604">
        <v>32.585000000000001</v>
      </c>
      <c r="CY8" s="604">
        <v>30.765999999999998</v>
      </c>
      <c r="CZ8" s="600">
        <v>-28.599</v>
      </c>
      <c r="DA8" s="606">
        <v>1.871</v>
      </c>
      <c r="DB8" s="602">
        <v>80.353999999999999</v>
      </c>
      <c r="DC8" s="602">
        <v>79.591999999999999</v>
      </c>
      <c r="DD8" s="601">
        <v>-221.58</v>
      </c>
      <c r="DE8" s="604"/>
      <c r="DF8" s="601"/>
      <c r="DG8" s="604">
        <v>-5.1999999999999998E-2</v>
      </c>
      <c r="DH8" s="601">
        <v>-17.187000000000001</v>
      </c>
      <c r="DI8" s="610"/>
      <c r="DJ8" s="602">
        <v>-68.099000000000004</v>
      </c>
      <c r="DK8" s="602">
        <v>-68.198999999999998</v>
      </c>
      <c r="DL8" s="603">
        <v>3.5619999999999998</v>
      </c>
      <c r="DM8" s="600">
        <v>15.728999999999999</v>
      </c>
      <c r="DN8" s="604">
        <v>4.2220000000000004</v>
      </c>
      <c r="DO8" s="601">
        <v>33.107999999999997</v>
      </c>
      <c r="DP8" s="604">
        <v>35.457999999999998</v>
      </c>
      <c r="DQ8" s="600">
        <v>54.023000000000003</v>
      </c>
      <c r="DR8" s="600">
        <v>51.58</v>
      </c>
      <c r="DS8" s="600">
        <v>35.24</v>
      </c>
      <c r="DT8" s="600">
        <v>-13.59</v>
      </c>
      <c r="DU8" s="606">
        <v>-9.5299999999999994</v>
      </c>
      <c r="DV8" s="601">
        <v>56.875</v>
      </c>
      <c r="DW8" s="601">
        <v>220.29</v>
      </c>
      <c r="DX8" s="604">
        <v>-21.42</v>
      </c>
      <c r="DY8" s="600">
        <v>-21.459</v>
      </c>
      <c r="DZ8" s="600">
        <v>95</v>
      </c>
      <c r="EA8" s="606">
        <v>44.11</v>
      </c>
      <c r="EB8" s="604">
        <v>218.94</v>
      </c>
      <c r="EC8" s="600">
        <v>214.27</v>
      </c>
      <c r="ED8" s="600">
        <v>78.739000000000004</v>
      </c>
      <c r="EE8" s="606">
        <v>76.480999999999995</v>
      </c>
      <c r="EF8" s="604">
        <v>285.74</v>
      </c>
      <c r="EG8" s="600">
        <v>249.76</v>
      </c>
      <c r="EH8" s="600">
        <v>239.92</v>
      </c>
      <c r="EI8" s="606">
        <v>242.66</v>
      </c>
      <c r="EJ8" s="600">
        <v>118.15</v>
      </c>
      <c r="EK8" s="606">
        <v>107.28</v>
      </c>
      <c r="EL8" s="601">
        <v>-22.535</v>
      </c>
      <c r="EM8" s="601">
        <v>581.09</v>
      </c>
      <c r="EN8" s="601">
        <v>579.20000000000005</v>
      </c>
      <c r="EO8" s="601"/>
      <c r="EP8" s="604">
        <v>-15.294</v>
      </c>
      <c r="EQ8" s="600">
        <v>-13.811999999999999</v>
      </c>
      <c r="ER8" s="600">
        <v>-42.55</v>
      </c>
      <c r="ES8" s="600">
        <v>22.571999999999999</v>
      </c>
      <c r="ET8" s="600">
        <v>20.933</v>
      </c>
      <c r="EU8" s="600">
        <v>35.375</v>
      </c>
      <c r="EV8" s="600">
        <v>6.69</v>
      </c>
      <c r="EW8" s="600">
        <v>6.8150000000000004</v>
      </c>
      <c r="EX8" s="606">
        <v>-77.153000000000006</v>
      </c>
      <c r="EY8" s="604">
        <v>0</v>
      </c>
      <c r="EZ8" s="600">
        <v>-12.199</v>
      </c>
      <c r="FA8" s="606">
        <v>1</v>
      </c>
      <c r="FB8" s="604">
        <v>12.603999999999999</v>
      </c>
      <c r="FC8" s="601">
        <v>-9.2959999999999994</v>
      </c>
      <c r="FD8" s="604">
        <v>-34.405999999999999</v>
      </c>
      <c r="FE8" s="600">
        <v>-33.104999999999997</v>
      </c>
      <c r="FF8" s="606">
        <v>8.15</v>
      </c>
      <c r="FG8" s="604">
        <v>-103.83</v>
      </c>
      <c r="FH8" s="604"/>
      <c r="FI8" s="603">
        <v>21.844000000000001</v>
      </c>
      <c r="FJ8" s="600">
        <v>0</v>
      </c>
      <c r="FK8" s="601">
        <v>0</v>
      </c>
      <c r="FL8" s="604">
        <v>51.927999999999997</v>
      </c>
      <c r="FM8" s="600">
        <v>52.110999999999997</v>
      </c>
      <c r="FN8" s="606">
        <v>0</v>
      </c>
      <c r="FO8" s="605">
        <v>-26.96</v>
      </c>
      <c r="FP8" s="604">
        <v>-26.96</v>
      </c>
      <c r="FQ8" s="601">
        <v>37.844999999999999</v>
      </c>
      <c r="FR8" s="605">
        <v>-76.658000000000001</v>
      </c>
      <c r="FS8" s="604">
        <v>-76.385999999999996</v>
      </c>
      <c r="FT8" s="601">
        <v>21.613</v>
      </c>
      <c r="FU8" s="601">
        <v>27.835999999999999</v>
      </c>
      <c r="FV8" s="604"/>
      <c r="FW8" s="606"/>
      <c r="FX8" s="601">
        <v>11.778</v>
      </c>
      <c r="FY8" s="604"/>
      <c r="FZ8" s="600"/>
      <c r="GA8" s="606">
        <v>17.89</v>
      </c>
      <c r="GB8" s="601">
        <v>9.1910000000000007</v>
      </c>
      <c r="GC8" s="601">
        <v>8.6280000000000001</v>
      </c>
      <c r="GD8" s="601">
        <v>-9.2639999999999993</v>
      </c>
      <c r="GE8" s="601">
        <v>4.4829999999999997</v>
      </c>
      <c r="GF8" s="601">
        <v>10.895</v>
      </c>
      <c r="GG8" s="601">
        <v>29.26</v>
      </c>
      <c r="GH8" s="601">
        <v>-27.026</v>
      </c>
      <c r="GI8" s="601">
        <v>-22.251000000000001</v>
      </c>
      <c r="GJ8" s="601">
        <v>12.6</v>
      </c>
      <c r="GK8" s="601">
        <v>55.027000000000001</v>
      </c>
      <c r="GL8" s="601">
        <v>26.399000000000001</v>
      </c>
      <c r="GM8" s="601"/>
      <c r="GN8" s="601">
        <v>5.4509999999999996</v>
      </c>
      <c r="GO8" s="601"/>
      <c r="GP8" s="601">
        <v>0</v>
      </c>
      <c r="GQ8" s="601">
        <v>8.1379999999999999</v>
      </c>
      <c r="GR8" s="601">
        <v>4.5640000000000001</v>
      </c>
      <c r="GS8" s="601">
        <v>-12.599</v>
      </c>
      <c r="GT8" s="601">
        <v>-3.05</v>
      </c>
      <c r="GU8" s="601">
        <v>19.547999999999998</v>
      </c>
      <c r="GV8" s="601">
        <v>5.1260000000000003</v>
      </c>
      <c r="GW8" s="604">
        <v>59.331000000000003</v>
      </c>
      <c r="GX8" s="601">
        <v>30.326000000000001</v>
      </c>
      <c r="GY8" s="601">
        <v>-74.480999999999995</v>
      </c>
      <c r="GZ8" s="601">
        <v>-17.902999999999999</v>
      </c>
      <c r="HA8" s="604"/>
      <c r="HB8" s="601">
        <v>9.3450000000000006</v>
      </c>
      <c r="HC8" s="601">
        <v>8.0250000000000004</v>
      </c>
      <c r="HD8" s="615">
        <v>4.7130000000000001</v>
      </c>
      <c r="HE8" s="609">
        <v>4.5145</v>
      </c>
      <c r="HF8" s="601">
        <v>9.5</v>
      </c>
      <c r="HG8" s="611">
        <v>257.77999999999997</v>
      </c>
      <c r="HH8" s="601">
        <v>263.66000000000003</v>
      </c>
      <c r="HI8" s="601">
        <v>114.4</v>
      </c>
      <c r="HJ8" s="605">
        <v>-113.54</v>
      </c>
      <c r="HK8" s="604">
        <v>-262.02</v>
      </c>
      <c r="HL8" s="601">
        <v>265.36</v>
      </c>
      <c r="HM8" s="601">
        <v>584.16</v>
      </c>
      <c r="HN8" s="605">
        <v>-245.78</v>
      </c>
      <c r="HO8" s="604">
        <v>-246.38</v>
      </c>
      <c r="HP8" s="604">
        <v>-18.736000000000001</v>
      </c>
      <c r="HQ8" s="604">
        <v>-8.4239999999999995</v>
      </c>
      <c r="HR8" s="605">
        <v>82.207999999999998</v>
      </c>
      <c r="HS8" s="601">
        <v>81.537000000000006</v>
      </c>
      <c r="HT8" s="605">
        <v>-154.34</v>
      </c>
      <c r="HU8" s="601">
        <v>-156.41</v>
      </c>
      <c r="HV8" s="604">
        <v>67.623999999999995</v>
      </c>
      <c r="HW8" s="601">
        <v>66.745000000000005</v>
      </c>
      <c r="HX8" s="604">
        <v>-74.653999999999996</v>
      </c>
      <c r="HY8" s="601">
        <v>-73.427000000000007</v>
      </c>
      <c r="HZ8" s="604">
        <v>51.759</v>
      </c>
      <c r="IA8" s="601">
        <v>52.009</v>
      </c>
      <c r="IB8" s="604">
        <v>81.3</v>
      </c>
      <c r="IC8" s="601">
        <v>83.3</v>
      </c>
      <c r="ID8" s="601">
        <v>25.738</v>
      </c>
      <c r="IE8" s="601">
        <v>27.279</v>
      </c>
      <c r="IF8" s="601">
        <v>-350.26</v>
      </c>
      <c r="IG8" s="604">
        <v>108.25</v>
      </c>
      <c r="IH8" s="601">
        <v>110.44</v>
      </c>
      <c r="II8" s="604">
        <v>12.199</v>
      </c>
      <c r="IJ8" s="601">
        <v>40.5</v>
      </c>
      <c r="IK8" s="604">
        <v>-65.8</v>
      </c>
      <c r="IL8" s="604">
        <v>-66.198999999999998</v>
      </c>
      <c r="IM8" s="604">
        <v>1.2949999999999999</v>
      </c>
      <c r="IN8" s="601">
        <v>0.93500000000000005</v>
      </c>
      <c r="IO8" s="603">
        <v>-565.16</v>
      </c>
      <c r="IP8" s="604">
        <v>-550.25</v>
      </c>
      <c r="IQ8" s="612">
        <v>495.17</v>
      </c>
      <c r="IR8" s="612">
        <v>407.71</v>
      </c>
      <c r="IS8" s="601">
        <v>-211.68</v>
      </c>
      <c r="IT8" s="603">
        <v>-399.22</v>
      </c>
      <c r="IU8" s="601">
        <v>394.2</v>
      </c>
      <c r="IV8" s="602">
        <v>-136.61000000000001</v>
      </c>
      <c r="IW8" s="602">
        <v>-311.89</v>
      </c>
      <c r="IX8" s="613">
        <v>-400.22</v>
      </c>
      <c r="IY8" s="606">
        <v>125.68</v>
      </c>
      <c r="IZ8" s="606">
        <v>122.34</v>
      </c>
      <c r="JA8" s="606">
        <v>140.05000000000001</v>
      </c>
      <c r="JB8" s="614">
        <v>-479.99</v>
      </c>
      <c r="JC8" s="614">
        <v>243.13</v>
      </c>
      <c r="JD8" s="614">
        <v>-237.88</v>
      </c>
      <c r="JE8" s="614">
        <v>239.51</v>
      </c>
      <c r="JF8" s="601">
        <v>-5.3769999999999998</v>
      </c>
      <c r="JG8" s="604"/>
      <c r="JH8" s="601">
        <v>31.2</v>
      </c>
      <c r="JI8" s="604">
        <v>6.4379999999999997</v>
      </c>
      <c r="JJ8" s="601">
        <v>6.3739999999999997</v>
      </c>
      <c r="JK8" s="602">
        <v>-30.399000000000001</v>
      </c>
      <c r="JL8" s="602">
        <v>7.6</v>
      </c>
      <c r="JM8" s="601"/>
      <c r="JN8" s="604">
        <v>-8.4670000000000005</v>
      </c>
      <c r="JO8" s="600">
        <v>-43.915999999999997</v>
      </c>
      <c r="JP8" s="606">
        <v>5.9489999999999998</v>
      </c>
      <c r="JQ8" s="601">
        <v>24.1</v>
      </c>
      <c r="JR8" s="605">
        <v>48.585000000000001</v>
      </c>
      <c r="JS8" s="601">
        <v>45.719000000000001</v>
      </c>
      <c r="JT8" s="602">
        <v>11.177</v>
      </c>
      <c r="JU8" s="601">
        <v>11.068</v>
      </c>
      <c r="JV8" s="603">
        <v>54.084000000000003</v>
      </c>
      <c r="JW8" s="600">
        <v>53.158999999999999</v>
      </c>
      <c r="JX8" s="601">
        <v>51.209000000000003</v>
      </c>
      <c r="JY8" s="601"/>
      <c r="JZ8" s="601">
        <v>-33.598999999999997</v>
      </c>
      <c r="KA8" s="601">
        <v>13.724</v>
      </c>
      <c r="KB8" s="601">
        <v>5.6</v>
      </c>
      <c r="KC8" s="601"/>
      <c r="KD8" s="601">
        <v>-6.8460000000000001</v>
      </c>
      <c r="KE8" s="604">
        <v>42.923000000000002</v>
      </c>
      <c r="KF8" s="601">
        <v>18.891999999999999</v>
      </c>
      <c r="KG8" s="601">
        <v>-6.2149999999999999</v>
      </c>
      <c r="KH8" s="601">
        <v>-42.747</v>
      </c>
      <c r="KI8" s="601">
        <v>7.3609999999999998</v>
      </c>
      <c r="KJ8" s="601">
        <v>34.167999999999999</v>
      </c>
      <c r="KK8" s="596"/>
      <c r="KL8" s="596"/>
      <c r="KM8" s="596"/>
      <c r="KN8" s="596"/>
      <c r="KO8" s="596"/>
      <c r="KP8" s="616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</row>
    <row r="9" spans="1:353" ht="15.75" x14ac:dyDescent="0.25">
      <c r="A9" s="599">
        <v>8.3333333333333329E-2</v>
      </c>
      <c r="B9" s="600">
        <v>0</v>
      </c>
      <c r="C9" s="600">
        <v>18.393999999999998</v>
      </c>
      <c r="D9" s="601">
        <v>-36.887999999999998</v>
      </c>
      <c r="E9" s="602">
        <v>9.1020000000000003</v>
      </c>
      <c r="F9" s="603">
        <v>17.538</v>
      </c>
      <c r="G9" s="600">
        <v>10.044</v>
      </c>
      <c r="H9" s="604">
        <v>35.015999999999998</v>
      </c>
      <c r="I9" s="603">
        <v>36.843000000000004</v>
      </c>
      <c r="J9" s="600">
        <v>18.538</v>
      </c>
      <c r="K9" s="601"/>
      <c r="L9" s="602">
        <v>6.66</v>
      </c>
      <c r="M9" s="605">
        <v>-16.623000000000001</v>
      </c>
      <c r="N9" s="606">
        <v>13.199</v>
      </c>
      <c r="O9" s="602">
        <v>2.484</v>
      </c>
      <c r="P9" s="602">
        <v>-13.199</v>
      </c>
      <c r="Q9" s="605">
        <v>13.824999999999999</v>
      </c>
      <c r="R9" s="603">
        <v>15.316000000000001</v>
      </c>
      <c r="S9" s="600">
        <v>15.395</v>
      </c>
      <c r="T9" s="601">
        <v>25.783999999999999</v>
      </c>
      <c r="U9" s="604"/>
      <c r="V9" s="600"/>
      <c r="W9" s="606"/>
      <c r="X9" s="606"/>
      <c r="Y9" s="601"/>
      <c r="Z9" s="604">
        <v>-37.65</v>
      </c>
      <c r="AA9" s="601">
        <v>-37.81</v>
      </c>
      <c r="AB9" s="601"/>
      <c r="AC9" s="601">
        <v>-6.66</v>
      </c>
      <c r="AD9" s="601">
        <v>15.4</v>
      </c>
      <c r="AE9" s="601"/>
      <c r="AF9" s="601"/>
      <c r="AG9" s="604">
        <v>-33.798999999999999</v>
      </c>
      <c r="AH9" s="600">
        <v>-33.639000000000003</v>
      </c>
      <c r="AI9" s="606">
        <v>-51.9</v>
      </c>
      <c r="AJ9" s="602">
        <v>33.700000000000003</v>
      </c>
      <c r="AK9" s="601">
        <v>33.880000000000003</v>
      </c>
      <c r="AL9" s="615">
        <v>11.456</v>
      </c>
      <c r="AM9" s="601">
        <v>-12.071</v>
      </c>
      <c r="AN9" s="604">
        <v>47.634999999999998</v>
      </c>
      <c r="AO9" s="600">
        <v>49.430999999999997</v>
      </c>
      <c r="AP9" s="606">
        <v>35.557000000000002</v>
      </c>
      <c r="AQ9" s="604">
        <v>0</v>
      </c>
      <c r="AR9" s="600">
        <v>-44.411000000000001</v>
      </c>
      <c r="AS9" s="600">
        <v>10.782999999999999</v>
      </c>
      <c r="AT9" s="600">
        <v>10.76</v>
      </c>
      <c r="AU9" s="600">
        <v>48.091000000000001</v>
      </c>
      <c r="AV9" s="600">
        <v>48.493000000000002</v>
      </c>
      <c r="AW9" s="606">
        <v>11.532</v>
      </c>
      <c r="AX9" s="601">
        <v>13.041</v>
      </c>
      <c r="AY9" s="601">
        <v>-352</v>
      </c>
      <c r="AZ9" s="604">
        <v>13.523</v>
      </c>
      <c r="BA9" s="601">
        <v>13.387</v>
      </c>
      <c r="BB9" s="604">
        <v>-19.184000000000001</v>
      </c>
      <c r="BC9" s="604">
        <v>-7</v>
      </c>
      <c r="BD9" s="601">
        <v>-10.798999999999999</v>
      </c>
      <c r="BE9" s="604">
        <v>0</v>
      </c>
      <c r="BF9" s="600">
        <v>51.066000000000003</v>
      </c>
      <c r="BG9" s="600">
        <v>-3.62</v>
      </c>
      <c r="BH9" s="600"/>
      <c r="BI9" s="606">
        <v>-41.351999999999997</v>
      </c>
      <c r="BJ9" s="610"/>
      <c r="BK9" s="602"/>
      <c r="BL9" s="601">
        <v>0</v>
      </c>
      <c r="BM9" s="601">
        <v>394.87</v>
      </c>
      <c r="BN9" s="601">
        <v>47.212000000000003</v>
      </c>
      <c r="BO9" s="601">
        <v>47.058999999999997</v>
      </c>
      <c r="BP9" s="602">
        <v>-577.36</v>
      </c>
      <c r="BQ9" s="601">
        <v>306.64</v>
      </c>
      <c r="BR9" s="601">
        <v>57.850999999999999</v>
      </c>
      <c r="BS9" s="604">
        <v>-23.37</v>
      </c>
      <c r="BT9" s="600">
        <v>27.879000000000001</v>
      </c>
      <c r="BU9" s="600">
        <v>43.389000000000003</v>
      </c>
      <c r="BV9" s="606">
        <v>58.52</v>
      </c>
      <c r="BW9" s="603">
        <v>24.786000000000001</v>
      </c>
      <c r="BX9" s="606">
        <v>24.786000000000001</v>
      </c>
      <c r="BY9" s="602">
        <v>30.341000000000001</v>
      </c>
      <c r="BZ9" s="604">
        <v>30.18</v>
      </c>
      <c r="CA9" s="601">
        <v>47.774000000000001</v>
      </c>
      <c r="CB9" s="604"/>
      <c r="CC9" s="600">
        <v>-26.276</v>
      </c>
      <c r="CD9" s="602">
        <v>9.0839999999999996</v>
      </c>
      <c r="CE9" s="601">
        <v>-72.144000000000005</v>
      </c>
      <c r="CF9" s="604">
        <v>19.766999999999999</v>
      </c>
      <c r="CG9" s="604">
        <v>2.44</v>
      </c>
      <c r="CH9" s="604">
        <v>22.829000000000001</v>
      </c>
      <c r="CI9" s="601">
        <v>22.09</v>
      </c>
      <c r="CJ9" s="604">
        <v>-15.1</v>
      </c>
      <c r="CK9" s="600">
        <v>150.69</v>
      </c>
      <c r="CL9" s="601">
        <v>-15.52</v>
      </c>
      <c r="CM9" s="604">
        <v>36.054000000000002</v>
      </c>
      <c r="CN9" s="600">
        <v>35.673000000000002</v>
      </c>
      <c r="CO9" s="606">
        <v>35.85</v>
      </c>
      <c r="CP9" s="604">
        <v>-91.134</v>
      </c>
      <c r="CQ9" s="600">
        <v>-89.064999999999998</v>
      </c>
      <c r="CR9" s="600">
        <v>42.064999999999998</v>
      </c>
      <c r="CS9" s="600">
        <v>17.126000000000001</v>
      </c>
      <c r="CT9" s="606">
        <v>40.304000000000002</v>
      </c>
      <c r="CU9" s="601">
        <v>10.627000000000001</v>
      </c>
      <c r="CV9" s="601">
        <v>-33.887</v>
      </c>
      <c r="CW9" s="601">
        <v>-61.593000000000004</v>
      </c>
      <c r="CX9" s="604">
        <v>31.413</v>
      </c>
      <c r="CY9" s="604">
        <v>29.594000000000001</v>
      </c>
      <c r="CZ9" s="600">
        <v>-28.25</v>
      </c>
      <c r="DA9" s="606">
        <v>2.492</v>
      </c>
      <c r="DB9" s="602">
        <v>76.403000000000006</v>
      </c>
      <c r="DC9" s="602">
        <v>74.997</v>
      </c>
      <c r="DD9" s="601">
        <v>-220.64</v>
      </c>
      <c r="DE9" s="604"/>
      <c r="DF9" s="601"/>
      <c r="DG9" s="604">
        <v>0.107</v>
      </c>
      <c r="DH9" s="601">
        <v>-17.187000000000001</v>
      </c>
      <c r="DI9" s="610"/>
      <c r="DJ9" s="602">
        <v>-65.8</v>
      </c>
      <c r="DK9" s="602">
        <v>-65.900000000000006</v>
      </c>
      <c r="DL9" s="603">
        <v>3.5619999999999998</v>
      </c>
      <c r="DM9" s="600">
        <v>15.515000000000001</v>
      </c>
      <c r="DN9" s="604">
        <v>4.6909999999999998</v>
      </c>
      <c r="DO9" s="601">
        <v>32.618000000000002</v>
      </c>
      <c r="DP9" s="604">
        <v>34.286000000000001</v>
      </c>
      <c r="DQ9" s="600">
        <v>52.145000000000003</v>
      </c>
      <c r="DR9" s="600">
        <v>50.408000000000001</v>
      </c>
      <c r="DS9" s="600">
        <v>34.17</v>
      </c>
      <c r="DT9" s="600">
        <v>-13.007</v>
      </c>
      <c r="DU9" s="606">
        <v>-9.16</v>
      </c>
      <c r="DV9" s="601">
        <v>57.078000000000003</v>
      </c>
      <c r="DW9" s="601">
        <v>216.61</v>
      </c>
      <c r="DX9" s="604">
        <v>-26.19</v>
      </c>
      <c r="DY9" s="600">
        <v>-26.44</v>
      </c>
      <c r="DZ9" s="600">
        <v>102.44</v>
      </c>
      <c r="EA9" s="606">
        <v>43.71</v>
      </c>
      <c r="EB9" s="604">
        <v>217.27</v>
      </c>
      <c r="EC9" s="600">
        <v>213.94</v>
      </c>
      <c r="ED9" s="600">
        <v>78.448999999999998</v>
      </c>
      <c r="EE9" s="606">
        <v>76.335999999999999</v>
      </c>
      <c r="EF9" s="604">
        <v>283.89</v>
      </c>
      <c r="EG9" s="600">
        <v>247.98</v>
      </c>
      <c r="EH9" s="600">
        <v>239.54</v>
      </c>
      <c r="EI9" s="606">
        <v>240.91</v>
      </c>
      <c r="EJ9" s="600">
        <v>114.96</v>
      </c>
      <c r="EK9" s="606">
        <v>105.83</v>
      </c>
      <c r="EL9" s="601">
        <v>-22.542000000000002</v>
      </c>
      <c r="EM9" s="601">
        <v>592.5</v>
      </c>
      <c r="EN9" s="601">
        <v>581.80999999999995</v>
      </c>
      <c r="EO9" s="601"/>
      <c r="EP9" s="604">
        <v>-15.189</v>
      </c>
      <c r="EQ9" s="600">
        <v>-13.811999999999999</v>
      </c>
      <c r="ER9" s="600">
        <v>-37.520000000000003</v>
      </c>
      <c r="ES9" s="600">
        <v>16.579000000000001</v>
      </c>
      <c r="ET9" s="600">
        <v>15.477</v>
      </c>
      <c r="EU9" s="600">
        <v>33.840000000000003</v>
      </c>
      <c r="EV9" s="600">
        <v>8.5419999999999998</v>
      </c>
      <c r="EW9" s="600">
        <v>8.6</v>
      </c>
      <c r="EX9" s="606">
        <v>-75.417000000000002</v>
      </c>
      <c r="EY9" s="604">
        <v>0</v>
      </c>
      <c r="EZ9" s="600">
        <v>-13.92</v>
      </c>
      <c r="FA9" s="606">
        <v>1</v>
      </c>
      <c r="FB9" s="604">
        <v>12.286</v>
      </c>
      <c r="FC9" s="601">
        <v>-19.890999999999998</v>
      </c>
      <c r="FD9" s="604">
        <v>-35.558999999999997</v>
      </c>
      <c r="FE9" s="600">
        <v>-34.878</v>
      </c>
      <c r="FF9" s="606">
        <v>10.061</v>
      </c>
      <c r="FG9" s="604">
        <v>-102.65</v>
      </c>
      <c r="FH9" s="604"/>
      <c r="FI9" s="603">
        <v>21.753</v>
      </c>
      <c r="FJ9" s="600">
        <v>0</v>
      </c>
      <c r="FK9" s="601">
        <v>0</v>
      </c>
      <c r="FL9" s="604">
        <v>50.673999999999999</v>
      </c>
      <c r="FM9" s="600">
        <v>50.677999999999997</v>
      </c>
      <c r="FN9" s="606">
        <v>0</v>
      </c>
      <c r="FO9" s="605">
        <v>-25.954999999999998</v>
      </c>
      <c r="FP9" s="604">
        <v>-25.954999999999998</v>
      </c>
      <c r="FQ9" s="601">
        <v>32.151000000000003</v>
      </c>
      <c r="FR9" s="605">
        <v>-75.819000000000003</v>
      </c>
      <c r="FS9" s="604">
        <v>-75.757999999999996</v>
      </c>
      <c r="FT9" s="601">
        <v>16.463000000000001</v>
      </c>
      <c r="FU9" s="601">
        <v>20.329999999999998</v>
      </c>
      <c r="FV9" s="604"/>
      <c r="FW9" s="606"/>
      <c r="FX9" s="601">
        <v>11.111000000000001</v>
      </c>
      <c r="FY9" s="604"/>
      <c r="FZ9" s="600"/>
      <c r="GA9" s="606">
        <v>18.239999999999998</v>
      </c>
      <c r="GB9" s="601">
        <v>9.5359999999999996</v>
      </c>
      <c r="GC9" s="601">
        <v>8.7349999999999994</v>
      </c>
      <c r="GD9" s="601">
        <v>-9.2639999999999993</v>
      </c>
      <c r="GE9" s="601">
        <v>4.5019999999999998</v>
      </c>
      <c r="GF9" s="601">
        <v>11.294</v>
      </c>
      <c r="GG9" s="601">
        <v>29.379000000000001</v>
      </c>
      <c r="GH9" s="601">
        <v>-20.184999999999999</v>
      </c>
      <c r="GI9" s="601">
        <v>-18.167000000000002</v>
      </c>
      <c r="GJ9" s="601">
        <v>12.76</v>
      </c>
      <c r="GK9" s="601">
        <v>55.331000000000003</v>
      </c>
      <c r="GL9" s="601">
        <v>26</v>
      </c>
      <c r="GM9" s="601"/>
      <c r="GN9" s="601">
        <v>5.2060000000000004</v>
      </c>
      <c r="GO9" s="601"/>
      <c r="GP9" s="601">
        <v>0</v>
      </c>
      <c r="GQ9" s="601">
        <v>7.8460000000000001</v>
      </c>
      <c r="GR9" s="601">
        <v>4.49</v>
      </c>
      <c r="GS9" s="601">
        <v>-12.439</v>
      </c>
      <c r="GT9" s="601">
        <v>-1.694</v>
      </c>
      <c r="GU9" s="601">
        <v>19.652999999999999</v>
      </c>
      <c r="GV9" s="601">
        <v>3.0249999999999999</v>
      </c>
      <c r="GW9" s="604">
        <v>55.720999999999997</v>
      </c>
      <c r="GX9" s="601">
        <v>28.861999999999998</v>
      </c>
      <c r="GY9" s="601">
        <v>-68.555000000000007</v>
      </c>
      <c r="GZ9" s="601">
        <v>-17.59</v>
      </c>
      <c r="HA9" s="604"/>
      <c r="HB9" s="601">
        <v>10.722</v>
      </c>
      <c r="HC9" s="601">
        <v>8.7230000000000008</v>
      </c>
      <c r="HD9" s="604">
        <v>4.3070000000000004</v>
      </c>
      <c r="HE9" s="601">
        <v>4.0819999999999999</v>
      </c>
      <c r="HF9" s="601">
        <v>10.1</v>
      </c>
      <c r="HG9" s="611">
        <v>250.94</v>
      </c>
      <c r="HH9" s="601">
        <v>253.74</v>
      </c>
      <c r="HI9" s="601">
        <v>75.400000000000006</v>
      </c>
      <c r="HJ9" s="605">
        <v>-74.852999999999994</v>
      </c>
      <c r="HK9" s="604">
        <v>-220.78</v>
      </c>
      <c r="HL9" s="601">
        <v>221.07</v>
      </c>
      <c r="HM9" s="601">
        <v>559.21</v>
      </c>
      <c r="HN9" s="605">
        <v>-238.94</v>
      </c>
      <c r="HO9" s="604">
        <v>-239.04</v>
      </c>
      <c r="HP9" s="604">
        <v>-20.364999999999998</v>
      </c>
      <c r="HQ9" s="604">
        <v>-10.007999999999999</v>
      </c>
      <c r="HR9" s="605">
        <v>78.784000000000006</v>
      </c>
      <c r="HS9" s="601">
        <v>78.608999999999995</v>
      </c>
      <c r="HT9" s="605">
        <v>-153.41999999999999</v>
      </c>
      <c r="HU9" s="601">
        <v>-153.81</v>
      </c>
      <c r="HV9" s="604">
        <v>64.778999999999996</v>
      </c>
      <c r="HW9" s="601">
        <v>64.975999999999999</v>
      </c>
      <c r="HX9" s="604">
        <v>-72.507999999999996</v>
      </c>
      <c r="HY9" s="601">
        <v>-72.307000000000002</v>
      </c>
      <c r="HZ9" s="604">
        <v>54.158999999999999</v>
      </c>
      <c r="IA9" s="601">
        <v>54.11</v>
      </c>
      <c r="IB9" s="604">
        <v>79.900000000000006</v>
      </c>
      <c r="IC9" s="601">
        <v>80.5</v>
      </c>
      <c r="ID9" s="601">
        <v>25.76</v>
      </c>
      <c r="IE9" s="601">
        <v>27.850999999999999</v>
      </c>
      <c r="IF9" s="601">
        <v>-339.47</v>
      </c>
      <c r="IG9" s="604">
        <v>104.26</v>
      </c>
      <c r="IH9" s="601">
        <v>103.9</v>
      </c>
      <c r="II9" s="604">
        <v>12.199</v>
      </c>
      <c r="IJ9" s="601">
        <v>39.4</v>
      </c>
      <c r="IK9" s="604">
        <v>-62.5</v>
      </c>
      <c r="IL9" s="604">
        <v>-63.4</v>
      </c>
      <c r="IM9" s="604">
        <v>1.397</v>
      </c>
      <c r="IN9" s="601">
        <v>0.93500000000000005</v>
      </c>
      <c r="IO9" s="603">
        <v>-546.21</v>
      </c>
      <c r="IP9" s="604">
        <v>-548.13</v>
      </c>
      <c r="IQ9" s="612">
        <v>481.94</v>
      </c>
      <c r="IR9" s="612">
        <v>397.56</v>
      </c>
      <c r="IS9" s="601">
        <v>-206.06</v>
      </c>
      <c r="IT9" s="603">
        <v>-393.2</v>
      </c>
      <c r="IU9" s="601">
        <v>390</v>
      </c>
      <c r="IV9" s="602">
        <v>-129.44</v>
      </c>
      <c r="IW9" s="602">
        <v>-301.36</v>
      </c>
      <c r="IX9" s="613">
        <v>-387.21</v>
      </c>
      <c r="IY9" s="606">
        <v>124.37</v>
      </c>
      <c r="IZ9" s="606">
        <v>123.7</v>
      </c>
      <c r="JA9" s="606">
        <v>132.5</v>
      </c>
      <c r="JB9" s="614">
        <v>-472.05</v>
      </c>
      <c r="JC9" s="614">
        <v>243.57</v>
      </c>
      <c r="JD9" s="614">
        <v>-231.73</v>
      </c>
      <c r="JE9" s="614">
        <v>233.83</v>
      </c>
      <c r="JF9" s="601">
        <v>-4.9039999999999999</v>
      </c>
      <c r="JG9" s="604"/>
      <c r="JH9" s="601">
        <v>30.959</v>
      </c>
      <c r="JI9" s="604">
        <v>6.4269999999999996</v>
      </c>
      <c r="JJ9" s="601"/>
      <c r="JK9" s="602">
        <v>-29.84</v>
      </c>
      <c r="JL9" s="602">
        <v>7.92</v>
      </c>
      <c r="JM9" s="601"/>
      <c r="JN9" s="604">
        <v>-8.5830000000000002</v>
      </c>
      <c r="JO9" s="600">
        <v>-43.859000000000002</v>
      </c>
      <c r="JP9" s="606">
        <v>5.8029999999999999</v>
      </c>
      <c r="JQ9" s="601">
        <v>23.798999999999999</v>
      </c>
      <c r="JR9" s="605">
        <v>47.58</v>
      </c>
      <c r="JS9" s="601">
        <v>46.558</v>
      </c>
      <c r="JT9" s="602">
        <v>11.177</v>
      </c>
      <c r="JU9" s="601">
        <v>11.068</v>
      </c>
      <c r="JV9" s="603">
        <v>53.201999999999998</v>
      </c>
      <c r="JW9" s="600">
        <v>51.552</v>
      </c>
      <c r="JX9" s="601">
        <v>54.372</v>
      </c>
      <c r="JY9" s="601"/>
      <c r="JZ9" s="601">
        <v>-32.798999999999999</v>
      </c>
      <c r="KA9" s="601">
        <v>14.651999999999999</v>
      </c>
      <c r="KB9" s="601">
        <v>5.54</v>
      </c>
      <c r="KC9" s="601"/>
      <c r="KD9" s="601">
        <v>-10.503</v>
      </c>
      <c r="KE9" s="604">
        <v>44.212000000000003</v>
      </c>
      <c r="KF9" s="601">
        <v>20.449000000000002</v>
      </c>
      <c r="KG9" s="601">
        <v>-10.164</v>
      </c>
      <c r="KH9" s="601">
        <v>-43.811999999999998</v>
      </c>
      <c r="KI9" s="601">
        <v>9.33</v>
      </c>
      <c r="KJ9" s="601">
        <v>33.329000000000001</v>
      </c>
      <c r="KK9" s="596"/>
      <c r="KL9" s="596"/>
      <c r="KM9" s="596"/>
      <c r="KN9" s="596"/>
      <c r="KO9" s="596"/>
      <c r="KP9" s="616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</row>
    <row r="10" spans="1:353" ht="15.75" x14ac:dyDescent="0.25">
      <c r="A10" s="599">
        <v>0.10416666666666667</v>
      </c>
      <c r="B10" s="600">
        <v>0</v>
      </c>
      <c r="C10" s="600">
        <v>18.393999999999998</v>
      </c>
      <c r="D10" s="601">
        <v>-36.433999999999997</v>
      </c>
      <c r="E10" s="602">
        <v>8.9039999999999999</v>
      </c>
      <c r="F10" s="603">
        <v>17.332999999999998</v>
      </c>
      <c r="G10" s="600">
        <v>10.464</v>
      </c>
      <c r="H10" s="604">
        <v>34.447000000000003</v>
      </c>
      <c r="I10" s="603">
        <v>35.991</v>
      </c>
      <c r="J10" s="600">
        <v>18.224</v>
      </c>
      <c r="K10" s="601">
        <v>17.95</v>
      </c>
      <c r="L10" s="602">
        <v>-2.2200000000000002</v>
      </c>
      <c r="M10" s="605">
        <v>-15.919</v>
      </c>
      <c r="N10" s="606">
        <v>13.199</v>
      </c>
      <c r="O10" s="602">
        <v>2.484</v>
      </c>
      <c r="P10" s="602">
        <v>-13.199</v>
      </c>
      <c r="Q10" s="605">
        <v>13.647</v>
      </c>
      <c r="R10" s="603">
        <v>16.006</v>
      </c>
      <c r="S10" s="600">
        <v>16.12</v>
      </c>
      <c r="T10" s="601">
        <v>27.446000000000002</v>
      </c>
      <c r="U10" s="604"/>
      <c r="V10" s="600"/>
      <c r="W10" s="606"/>
      <c r="X10" s="606"/>
      <c r="Y10" s="601"/>
      <c r="Z10" s="604">
        <v>-39.598999999999997</v>
      </c>
      <c r="AA10" s="601">
        <v>-39.709000000000003</v>
      </c>
      <c r="AB10" s="601"/>
      <c r="AC10" s="601">
        <v>2.2200000000000002</v>
      </c>
      <c r="AD10" s="601">
        <v>15.4</v>
      </c>
      <c r="AE10" s="601"/>
      <c r="AF10" s="601"/>
      <c r="AG10" s="604">
        <v>-37.959000000000003</v>
      </c>
      <c r="AH10" s="600">
        <v>-40.658999999999999</v>
      </c>
      <c r="AI10" s="606">
        <v>-41.08</v>
      </c>
      <c r="AJ10" s="602">
        <v>40.54</v>
      </c>
      <c r="AK10" s="601">
        <v>38.319000000000003</v>
      </c>
      <c r="AL10" s="604">
        <v>11.254</v>
      </c>
      <c r="AM10" s="601">
        <v>-13.782</v>
      </c>
      <c r="AN10" s="604">
        <v>46.673000000000002</v>
      </c>
      <c r="AO10" s="600">
        <v>48.204000000000001</v>
      </c>
      <c r="AP10" s="606">
        <v>38.286000000000001</v>
      </c>
      <c r="AQ10" s="604">
        <v>0</v>
      </c>
      <c r="AR10" s="600">
        <v>-51.103000000000002</v>
      </c>
      <c r="AS10" s="600">
        <v>25.788</v>
      </c>
      <c r="AT10" s="600">
        <v>21.640999999999998</v>
      </c>
      <c r="AU10" s="600">
        <v>46.884999999999998</v>
      </c>
      <c r="AV10" s="600">
        <v>47.152999999999999</v>
      </c>
      <c r="AW10" s="606">
        <v>29.329000000000001</v>
      </c>
      <c r="AX10" s="601">
        <v>25.584</v>
      </c>
      <c r="AY10" s="601">
        <v>-376.56</v>
      </c>
      <c r="AZ10" s="604">
        <v>8.8130000000000006</v>
      </c>
      <c r="BA10" s="601">
        <v>8.9450000000000003</v>
      </c>
      <c r="BB10" s="604">
        <v>-28.045000000000002</v>
      </c>
      <c r="BC10" s="604">
        <v>-3.9</v>
      </c>
      <c r="BD10" s="601">
        <v>-5.9</v>
      </c>
      <c r="BE10" s="604">
        <v>0</v>
      </c>
      <c r="BF10" s="600">
        <v>61.578000000000003</v>
      </c>
      <c r="BG10" s="600">
        <v>-3.3010000000000002</v>
      </c>
      <c r="BH10" s="600"/>
      <c r="BI10" s="606">
        <v>-43.44</v>
      </c>
      <c r="BJ10" s="610"/>
      <c r="BK10" s="602"/>
      <c r="BL10" s="601">
        <v>0</v>
      </c>
      <c r="BM10" s="601">
        <v>422.16</v>
      </c>
      <c r="BN10" s="601">
        <v>42.908999999999999</v>
      </c>
      <c r="BO10" s="601">
        <v>43.152999999999999</v>
      </c>
      <c r="BP10" s="602">
        <v>-587.23</v>
      </c>
      <c r="BQ10" s="601">
        <v>329.73</v>
      </c>
      <c r="BR10" s="601">
        <v>56.843000000000004</v>
      </c>
      <c r="BS10" s="604">
        <v>-23.37</v>
      </c>
      <c r="BT10" s="600">
        <v>27.77</v>
      </c>
      <c r="BU10" s="600">
        <v>42.52</v>
      </c>
      <c r="BV10" s="606">
        <v>57.889000000000003</v>
      </c>
      <c r="BW10" s="603">
        <v>23.713999999999999</v>
      </c>
      <c r="BX10" s="606">
        <v>23.446000000000002</v>
      </c>
      <c r="BY10" s="602">
        <v>27.216000000000001</v>
      </c>
      <c r="BZ10" s="604">
        <v>27.788</v>
      </c>
      <c r="CA10" s="601">
        <v>47.359000000000002</v>
      </c>
      <c r="CB10" s="604"/>
      <c r="CC10" s="600">
        <v>-20.721</v>
      </c>
      <c r="CD10" s="602">
        <v>7.968</v>
      </c>
      <c r="CE10" s="601">
        <v>-72.144000000000005</v>
      </c>
      <c r="CF10" s="604">
        <v>19.766999999999999</v>
      </c>
      <c r="CG10" s="604">
        <v>2.2759999999999998</v>
      </c>
      <c r="CH10" s="604">
        <v>22.548999999999999</v>
      </c>
      <c r="CI10" s="601">
        <v>21.489000000000001</v>
      </c>
      <c r="CJ10" s="604">
        <v>-17</v>
      </c>
      <c r="CK10" s="600">
        <v>149.80000000000001</v>
      </c>
      <c r="CL10" s="601">
        <v>-15.199</v>
      </c>
      <c r="CM10" s="604">
        <v>35.79</v>
      </c>
      <c r="CN10" s="600">
        <v>34.963999999999999</v>
      </c>
      <c r="CO10" s="606">
        <v>36.125999999999998</v>
      </c>
      <c r="CP10" s="604">
        <v>-88.712000000000003</v>
      </c>
      <c r="CQ10" s="600">
        <v>-90.340999999999994</v>
      </c>
      <c r="CR10" s="600">
        <v>41.031999999999996</v>
      </c>
      <c r="CS10" s="600">
        <v>18.164999999999999</v>
      </c>
      <c r="CT10" s="606">
        <v>39.081000000000003</v>
      </c>
      <c r="CU10" s="601">
        <v>10.41</v>
      </c>
      <c r="CV10" s="601">
        <v>-32.618000000000002</v>
      </c>
      <c r="CW10" s="601">
        <v>-61.012</v>
      </c>
      <c r="CX10" s="604">
        <v>31.178999999999998</v>
      </c>
      <c r="CY10" s="604">
        <v>29.300999999999998</v>
      </c>
      <c r="CZ10" s="600">
        <v>-27.649000000000001</v>
      </c>
      <c r="DA10" s="606">
        <v>2.492</v>
      </c>
      <c r="DB10" s="602">
        <v>75.88</v>
      </c>
      <c r="DC10" s="602">
        <v>75.078999999999994</v>
      </c>
      <c r="DD10" s="601">
        <v>-221.19</v>
      </c>
      <c r="DE10" s="604"/>
      <c r="DF10" s="601"/>
      <c r="DG10" s="604">
        <v>-0.17499999999999999</v>
      </c>
      <c r="DH10" s="601">
        <v>-16.666</v>
      </c>
      <c r="DI10" s="610"/>
      <c r="DJ10" s="602">
        <v>-63.5</v>
      </c>
      <c r="DK10" s="602">
        <v>-63.598999999999997</v>
      </c>
      <c r="DL10" s="603">
        <v>3.5619999999999998</v>
      </c>
      <c r="DM10" s="600">
        <v>15.042999999999999</v>
      </c>
      <c r="DN10" s="604">
        <v>5.0430000000000001</v>
      </c>
      <c r="DO10" s="601">
        <v>32.945999999999998</v>
      </c>
      <c r="DP10" s="604">
        <v>33.700000000000003</v>
      </c>
      <c r="DQ10" s="600">
        <v>49.796999999999997</v>
      </c>
      <c r="DR10" s="600">
        <v>49.237000000000002</v>
      </c>
      <c r="DS10" s="600">
        <v>33.408999999999999</v>
      </c>
      <c r="DT10" s="600">
        <v>-12.813000000000001</v>
      </c>
      <c r="DU10" s="606">
        <v>-9.09</v>
      </c>
      <c r="DV10" s="601">
        <v>57.118000000000002</v>
      </c>
      <c r="DW10" s="601">
        <v>220.25</v>
      </c>
      <c r="DX10" s="604">
        <v>-25.62</v>
      </c>
      <c r="DY10" s="600">
        <v>-25.899000000000001</v>
      </c>
      <c r="DZ10" s="600">
        <v>99.26</v>
      </c>
      <c r="EA10" s="606">
        <v>43.01</v>
      </c>
      <c r="EB10" s="604">
        <v>219.89</v>
      </c>
      <c r="EC10" s="600">
        <v>215.36</v>
      </c>
      <c r="ED10" s="600">
        <v>79.155000000000001</v>
      </c>
      <c r="EE10" s="606">
        <v>78.353999999999999</v>
      </c>
      <c r="EF10" s="604">
        <v>285</v>
      </c>
      <c r="EG10" s="600">
        <v>248.22</v>
      </c>
      <c r="EH10" s="600">
        <v>239.15</v>
      </c>
      <c r="EI10" s="606">
        <v>241.15</v>
      </c>
      <c r="EJ10" s="600">
        <v>111.52</v>
      </c>
      <c r="EK10" s="606">
        <v>103.36</v>
      </c>
      <c r="EL10" s="601">
        <v>-22.837</v>
      </c>
      <c r="EM10" s="601">
        <v>599.54</v>
      </c>
      <c r="EN10" s="601">
        <v>566.08000000000004</v>
      </c>
      <c r="EO10" s="601"/>
      <c r="EP10" s="604">
        <v>-14.394</v>
      </c>
      <c r="EQ10" s="600">
        <v>-13.678000000000001</v>
      </c>
      <c r="ER10" s="600">
        <v>-32.026000000000003</v>
      </c>
      <c r="ES10" s="600">
        <v>9.0939999999999994</v>
      </c>
      <c r="ET10" s="600">
        <v>8.5329999999999995</v>
      </c>
      <c r="EU10" s="600">
        <v>38.448</v>
      </c>
      <c r="EV10" s="600">
        <v>10.15</v>
      </c>
      <c r="EW10" s="600">
        <v>10.302</v>
      </c>
      <c r="EX10" s="606">
        <v>-72.367999999999995</v>
      </c>
      <c r="EY10" s="604">
        <v>0</v>
      </c>
      <c r="EZ10" s="600">
        <v>-14.259</v>
      </c>
      <c r="FA10" s="606">
        <v>1</v>
      </c>
      <c r="FB10" s="604">
        <v>12.26</v>
      </c>
      <c r="FC10" s="601">
        <v>-33.683</v>
      </c>
      <c r="FD10" s="604">
        <v>-35.841999999999999</v>
      </c>
      <c r="FE10" s="600">
        <v>-35.143999999999998</v>
      </c>
      <c r="FF10" s="606">
        <v>11.026</v>
      </c>
      <c r="FG10" s="604">
        <v>-100.05</v>
      </c>
      <c r="FH10" s="604"/>
      <c r="FI10" s="603">
        <v>21.977</v>
      </c>
      <c r="FJ10" s="600">
        <v>0</v>
      </c>
      <c r="FK10" s="601">
        <v>0</v>
      </c>
      <c r="FL10" s="604">
        <v>52.258000000000003</v>
      </c>
      <c r="FM10" s="600">
        <v>51.942999999999998</v>
      </c>
      <c r="FN10" s="606">
        <v>0</v>
      </c>
      <c r="FO10" s="605">
        <v>-24.783000000000001</v>
      </c>
      <c r="FP10" s="604">
        <v>-24.113</v>
      </c>
      <c r="FQ10" s="601">
        <v>37.006999999999998</v>
      </c>
      <c r="FR10" s="605">
        <v>-76.995999999999995</v>
      </c>
      <c r="FS10" s="604">
        <v>-77.811999999999998</v>
      </c>
      <c r="FT10" s="601">
        <v>21.574999999999999</v>
      </c>
      <c r="FU10" s="601">
        <v>25.417999999999999</v>
      </c>
      <c r="FV10" s="604"/>
      <c r="FW10" s="606"/>
      <c r="FX10" s="601">
        <v>10.977</v>
      </c>
      <c r="FY10" s="604"/>
      <c r="FZ10" s="600"/>
      <c r="GA10" s="606">
        <v>16.54</v>
      </c>
      <c r="GB10" s="601">
        <v>9.2409999999999997</v>
      </c>
      <c r="GC10" s="601">
        <v>8.468</v>
      </c>
      <c r="GD10" s="601">
        <v>-9.2970000000000006</v>
      </c>
      <c r="GE10" s="601">
        <v>4.4269999999999996</v>
      </c>
      <c r="GF10" s="601">
        <v>11.202999999999999</v>
      </c>
      <c r="GG10" s="601">
        <v>28.93</v>
      </c>
      <c r="GH10" s="601">
        <v>-26.925000000000001</v>
      </c>
      <c r="GI10" s="601">
        <v>-22.431000000000001</v>
      </c>
      <c r="GJ10" s="601">
        <v>12.89</v>
      </c>
      <c r="GK10" s="601">
        <v>55.625</v>
      </c>
      <c r="GL10" s="601">
        <v>28.1</v>
      </c>
      <c r="GM10" s="601"/>
      <c r="GN10" s="601">
        <v>5.7519999999999998</v>
      </c>
      <c r="GO10" s="601"/>
      <c r="GP10" s="601">
        <v>0</v>
      </c>
      <c r="GQ10" s="601">
        <v>7.5279999999999996</v>
      </c>
      <c r="GR10" s="601">
        <v>4.4390000000000001</v>
      </c>
      <c r="GS10" s="601">
        <v>-13.319000000000001</v>
      </c>
      <c r="GT10" s="601">
        <v>-2.673</v>
      </c>
      <c r="GU10" s="601">
        <v>18.835999999999999</v>
      </c>
      <c r="GV10" s="601">
        <v>4.202</v>
      </c>
      <c r="GW10" s="604">
        <v>58.192999999999998</v>
      </c>
      <c r="GX10" s="601">
        <v>29.954999999999998</v>
      </c>
      <c r="GY10" s="601">
        <v>-72.385000000000005</v>
      </c>
      <c r="GZ10" s="601">
        <v>-17.309999999999999</v>
      </c>
      <c r="HA10" s="604"/>
      <c r="HB10" s="601">
        <v>9.9339999999999993</v>
      </c>
      <c r="HC10" s="601">
        <v>8.9700000000000006</v>
      </c>
      <c r="HD10" s="604">
        <v>3.7890000000000001</v>
      </c>
      <c r="HE10" s="601">
        <v>3.66</v>
      </c>
      <c r="HF10" s="601">
        <v>10.42</v>
      </c>
      <c r="HG10" s="611">
        <v>246.64</v>
      </c>
      <c r="HH10" s="601">
        <v>251.82</v>
      </c>
      <c r="HI10" s="601">
        <v>77.5</v>
      </c>
      <c r="HJ10" s="605">
        <v>-79.328999999999994</v>
      </c>
      <c r="HK10" s="604">
        <v>-226.26</v>
      </c>
      <c r="HL10" s="601">
        <v>228.15</v>
      </c>
      <c r="HM10" s="601">
        <v>543.99</v>
      </c>
      <c r="HN10" s="605">
        <v>-234.64</v>
      </c>
      <c r="HO10" s="604">
        <v>-236.14</v>
      </c>
      <c r="HP10" s="604">
        <v>-19.635999999999999</v>
      </c>
      <c r="HQ10" s="604">
        <v>-8.9169999999999998</v>
      </c>
      <c r="HR10" s="605">
        <v>77.975999999999999</v>
      </c>
      <c r="HS10" s="601">
        <v>76.549000000000007</v>
      </c>
      <c r="HT10" s="605">
        <v>-150.44</v>
      </c>
      <c r="HU10" s="601">
        <v>-150.31</v>
      </c>
      <c r="HV10" s="604">
        <v>64.372</v>
      </c>
      <c r="HW10" s="601">
        <v>64.206999999999994</v>
      </c>
      <c r="HX10" s="604">
        <v>-71.706000000000003</v>
      </c>
      <c r="HY10" s="601">
        <v>-71.588999999999999</v>
      </c>
      <c r="HZ10" s="604">
        <v>50.33</v>
      </c>
      <c r="IA10" s="601">
        <v>50.279000000000003</v>
      </c>
      <c r="IB10" s="604">
        <v>79.5</v>
      </c>
      <c r="IC10" s="601">
        <v>80.198999999999998</v>
      </c>
      <c r="ID10" s="601">
        <v>25.309000000000001</v>
      </c>
      <c r="IE10" s="601">
        <v>27.748000000000001</v>
      </c>
      <c r="IF10" s="601">
        <v>-342.4</v>
      </c>
      <c r="IG10" s="604">
        <v>104.48</v>
      </c>
      <c r="IH10" s="601">
        <v>104.19</v>
      </c>
      <c r="II10" s="604">
        <v>12.199</v>
      </c>
      <c r="IJ10" s="601">
        <v>39.298999999999999</v>
      </c>
      <c r="IK10" s="604">
        <v>-64.198999999999998</v>
      </c>
      <c r="IL10" s="604">
        <v>-63.598999999999997</v>
      </c>
      <c r="IM10" s="604">
        <v>1.397</v>
      </c>
      <c r="IN10" s="601">
        <v>1.0720000000000001</v>
      </c>
      <c r="IO10" s="603">
        <v>-539.03</v>
      </c>
      <c r="IP10" s="604">
        <v>-533.30999999999995</v>
      </c>
      <c r="IQ10" s="612">
        <v>483.76</v>
      </c>
      <c r="IR10" s="612">
        <v>394.93</v>
      </c>
      <c r="IS10" s="601">
        <v>-186.46</v>
      </c>
      <c r="IT10" s="603">
        <v>-387.32</v>
      </c>
      <c r="IU10" s="601">
        <v>388.05</v>
      </c>
      <c r="IV10" s="602">
        <v>-133.57</v>
      </c>
      <c r="IW10" s="602">
        <v>-303.57</v>
      </c>
      <c r="IX10" s="613">
        <v>-383.42</v>
      </c>
      <c r="IY10" s="606">
        <v>121.33</v>
      </c>
      <c r="IZ10" s="606">
        <v>123.35</v>
      </c>
      <c r="JA10" s="606">
        <v>130.78</v>
      </c>
      <c r="JB10" s="614">
        <v>-465.14</v>
      </c>
      <c r="JC10" s="614">
        <v>239.91</v>
      </c>
      <c r="JD10" s="614">
        <v>-228.98</v>
      </c>
      <c r="JE10" s="614">
        <v>228.88</v>
      </c>
      <c r="JF10" s="601">
        <v>-5.484</v>
      </c>
      <c r="JG10" s="604"/>
      <c r="JH10" s="601">
        <v>30.158999999999999</v>
      </c>
      <c r="JI10" s="604"/>
      <c r="JJ10" s="601"/>
      <c r="JK10" s="602">
        <v>-30.158999999999999</v>
      </c>
      <c r="JL10" s="602">
        <v>7.44</v>
      </c>
      <c r="JM10" s="601"/>
      <c r="JN10" s="604">
        <v>-8.6989999999999998</v>
      </c>
      <c r="JO10" s="600">
        <v>-43.273000000000003</v>
      </c>
      <c r="JP10" s="606">
        <v>5.7450000000000001</v>
      </c>
      <c r="JQ10" s="601">
        <v>24.298999999999999</v>
      </c>
      <c r="JR10" s="605">
        <v>48.304000000000002</v>
      </c>
      <c r="JS10" s="601">
        <v>47.317999999999998</v>
      </c>
      <c r="JT10" s="602">
        <v>11.154999999999999</v>
      </c>
      <c r="JU10" s="601">
        <v>11.118</v>
      </c>
      <c r="JV10" s="603">
        <v>50.554000000000002</v>
      </c>
      <c r="JW10" s="600">
        <v>52.433</v>
      </c>
      <c r="JX10" s="601">
        <v>51.414999999999999</v>
      </c>
      <c r="JY10" s="601"/>
      <c r="JZ10" s="601">
        <v>-32.5</v>
      </c>
      <c r="KA10" s="601">
        <v>14.045999999999999</v>
      </c>
      <c r="KB10" s="601">
        <v>5.4</v>
      </c>
      <c r="KC10" s="601"/>
      <c r="KD10" s="601">
        <v>-8.1289999999999996</v>
      </c>
      <c r="KE10" s="604">
        <v>43.021000000000001</v>
      </c>
      <c r="KF10" s="601">
        <v>19.547999999999998</v>
      </c>
      <c r="KG10" s="601">
        <v>-7.6550000000000002</v>
      </c>
      <c r="KH10" s="601">
        <v>-42.502000000000002</v>
      </c>
      <c r="KI10" s="601">
        <v>8.3510000000000009</v>
      </c>
      <c r="KJ10" s="601">
        <v>33.384999999999998</v>
      </c>
      <c r="KK10" s="596"/>
      <c r="KL10" s="596"/>
      <c r="KM10" s="596"/>
      <c r="KN10" s="596"/>
      <c r="KO10" s="596"/>
      <c r="KP10" s="616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</row>
    <row r="11" spans="1:353" ht="15.75" x14ac:dyDescent="0.25">
      <c r="A11" s="599">
        <v>0.125</v>
      </c>
      <c r="B11" s="600">
        <v>0</v>
      </c>
      <c r="C11" s="600">
        <v>18.166</v>
      </c>
      <c r="D11" s="601">
        <v>-36.061999999999998</v>
      </c>
      <c r="E11" s="602">
        <v>8.1980000000000004</v>
      </c>
      <c r="F11" s="603">
        <v>17.530999999999999</v>
      </c>
      <c r="G11" s="600">
        <v>10.012</v>
      </c>
      <c r="H11" s="604">
        <v>34.756999999999998</v>
      </c>
      <c r="I11" s="603">
        <v>35.476999999999997</v>
      </c>
      <c r="J11" s="600"/>
      <c r="K11" s="601"/>
      <c r="L11" s="602">
        <v>0</v>
      </c>
      <c r="M11" s="605">
        <v>-16.329000000000001</v>
      </c>
      <c r="N11" s="606">
        <v>13.199</v>
      </c>
      <c r="O11" s="602">
        <v>2.484</v>
      </c>
      <c r="P11" s="602">
        <v>-13.199</v>
      </c>
      <c r="Q11" s="605">
        <v>13.29</v>
      </c>
      <c r="R11" s="603">
        <v>16.036000000000001</v>
      </c>
      <c r="S11" s="600">
        <v>16.225999999999999</v>
      </c>
      <c r="T11" s="601">
        <v>26.798999999999999</v>
      </c>
      <c r="U11" s="604"/>
      <c r="V11" s="600"/>
      <c r="W11" s="606"/>
      <c r="X11" s="606"/>
      <c r="Y11" s="601"/>
      <c r="Z11" s="604">
        <v>-39.11</v>
      </c>
      <c r="AA11" s="601">
        <v>-39.119</v>
      </c>
      <c r="AB11" s="601"/>
      <c r="AC11" s="601">
        <v>0</v>
      </c>
      <c r="AD11" s="601">
        <v>15.4</v>
      </c>
      <c r="AE11" s="601"/>
      <c r="AF11" s="601"/>
      <c r="AG11" s="604">
        <v>-33.478999999999999</v>
      </c>
      <c r="AH11" s="600">
        <v>-33.918999999999997</v>
      </c>
      <c r="AI11" s="606">
        <v>-53.54</v>
      </c>
      <c r="AJ11" s="602">
        <v>33.75</v>
      </c>
      <c r="AK11" s="601">
        <v>33.9</v>
      </c>
      <c r="AL11" s="615">
        <v>10.9185</v>
      </c>
      <c r="AM11" s="601">
        <v>-12.717000000000001</v>
      </c>
      <c r="AN11" s="604">
        <v>45.652999999999999</v>
      </c>
      <c r="AO11" s="600">
        <v>47.115000000000002</v>
      </c>
      <c r="AP11" s="606">
        <v>37.494999999999997</v>
      </c>
      <c r="AQ11" s="604">
        <v>0</v>
      </c>
      <c r="AR11" s="600">
        <v>-49.884999999999998</v>
      </c>
      <c r="AS11" s="600">
        <v>9.8840000000000003</v>
      </c>
      <c r="AT11" s="600">
        <v>9.8610000000000007</v>
      </c>
      <c r="AU11" s="600">
        <v>48.493000000000002</v>
      </c>
      <c r="AV11" s="600">
        <v>48.761000000000003</v>
      </c>
      <c r="AW11" s="606">
        <v>10.484999999999999</v>
      </c>
      <c r="AX11" s="601">
        <v>11.722</v>
      </c>
      <c r="AY11" s="601">
        <v>-340.64</v>
      </c>
      <c r="AZ11" s="604">
        <v>8.5440000000000005</v>
      </c>
      <c r="BA11" s="601">
        <v>8.6460000000000008</v>
      </c>
      <c r="BB11" s="604">
        <v>-30.271000000000001</v>
      </c>
      <c r="BC11" s="604">
        <v>-3.2</v>
      </c>
      <c r="BD11" s="601">
        <v>-4.9000000000000004</v>
      </c>
      <c r="BE11" s="604">
        <v>0</v>
      </c>
      <c r="BF11" s="600">
        <v>56.911999999999999</v>
      </c>
      <c r="BG11" s="600">
        <v>-3.0659999999999998</v>
      </c>
      <c r="BH11" s="600"/>
      <c r="BI11" s="606">
        <v>-44.320999999999998</v>
      </c>
      <c r="BJ11" s="610"/>
      <c r="BK11" s="602"/>
      <c r="BL11" s="601">
        <v>0</v>
      </c>
      <c r="BM11" s="601">
        <v>384.07</v>
      </c>
      <c r="BN11" s="601">
        <v>36.5</v>
      </c>
      <c r="BO11" s="601">
        <v>36.53</v>
      </c>
      <c r="BP11" s="602">
        <v>-575.08000000000004</v>
      </c>
      <c r="BQ11" s="601">
        <v>282.39999999999998</v>
      </c>
      <c r="BR11" s="601">
        <v>55.825000000000003</v>
      </c>
      <c r="BS11" s="604">
        <v>-22.54</v>
      </c>
      <c r="BT11" s="600">
        <v>27.068999999999999</v>
      </c>
      <c r="BU11" s="600">
        <v>41.658999999999999</v>
      </c>
      <c r="BV11" s="606">
        <v>56.658999999999999</v>
      </c>
      <c r="BW11" s="603">
        <v>34.029000000000003</v>
      </c>
      <c r="BX11" s="606">
        <v>34.162999999999997</v>
      </c>
      <c r="BY11" s="602">
        <v>25.766999999999999</v>
      </c>
      <c r="BZ11" s="604">
        <v>26.097000000000001</v>
      </c>
      <c r="CA11" s="601">
        <v>48.012999999999998</v>
      </c>
      <c r="CB11" s="604"/>
      <c r="CC11" s="600">
        <v>-14.465</v>
      </c>
      <c r="CD11" s="602">
        <v>8.7899999999999991</v>
      </c>
      <c r="CE11" s="601">
        <v>-72.144000000000005</v>
      </c>
      <c r="CF11" s="604">
        <v>19.766999999999999</v>
      </c>
      <c r="CG11" s="604">
        <v>2.42</v>
      </c>
      <c r="CH11" s="604">
        <v>21.809000000000001</v>
      </c>
      <c r="CI11" s="601">
        <v>20.95</v>
      </c>
      <c r="CJ11" s="604">
        <v>-5.8</v>
      </c>
      <c r="CK11" s="600">
        <v>133.5</v>
      </c>
      <c r="CL11" s="601">
        <v>-15.02</v>
      </c>
      <c r="CM11" s="604">
        <v>40.023000000000003</v>
      </c>
      <c r="CN11" s="600">
        <v>39.276000000000003</v>
      </c>
      <c r="CO11" s="606">
        <v>39.71</v>
      </c>
      <c r="CP11" s="604">
        <v>-84.876000000000005</v>
      </c>
      <c r="CQ11" s="600">
        <v>-85.334000000000003</v>
      </c>
      <c r="CR11" s="600">
        <v>24.513999999999999</v>
      </c>
      <c r="CS11" s="600">
        <v>29.675999999999998</v>
      </c>
      <c r="CT11" s="606">
        <v>24.631</v>
      </c>
      <c r="CU11" s="601">
        <v>10.446</v>
      </c>
      <c r="CV11" s="601">
        <v>-31.739000000000001</v>
      </c>
      <c r="CW11" s="601">
        <v>-59.351999999999997</v>
      </c>
      <c r="CX11" s="604">
        <v>30.71</v>
      </c>
      <c r="CY11" s="604">
        <v>28.861000000000001</v>
      </c>
      <c r="CZ11" s="600">
        <v>-27.599</v>
      </c>
      <c r="DA11" s="606">
        <v>2.181</v>
      </c>
      <c r="DB11" s="602">
        <v>68.028999999999996</v>
      </c>
      <c r="DC11" s="602">
        <v>66.192999999999998</v>
      </c>
      <c r="DD11" s="601">
        <v>-205.56</v>
      </c>
      <c r="DE11" s="604"/>
      <c r="DF11" s="601"/>
      <c r="DG11" s="604">
        <v>7.4999999999999997E-2</v>
      </c>
      <c r="DH11" s="601">
        <v>-16.666</v>
      </c>
      <c r="DI11" s="610"/>
      <c r="DJ11" s="602">
        <v>-63.5</v>
      </c>
      <c r="DK11" s="602">
        <v>-63.598999999999997</v>
      </c>
      <c r="DL11" s="603">
        <v>3.5619999999999998</v>
      </c>
      <c r="DM11" s="600">
        <v>15.212999999999999</v>
      </c>
      <c r="DN11" s="604">
        <v>5.5110000000000001</v>
      </c>
      <c r="DO11" s="601">
        <v>33.280999999999999</v>
      </c>
      <c r="DP11" s="604">
        <v>33.113999999999997</v>
      </c>
      <c r="DQ11" s="600">
        <v>47.917999999999999</v>
      </c>
      <c r="DR11" s="600">
        <v>48.064999999999998</v>
      </c>
      <c r="DS11" s="600">
        <v>33.069000000000003</v>
      </c>
      <c r="DT11" s="600">
        <v>-11.648</v>
      </c>
      <c r="DU11" s="606">
        <v>-8.41</v>
      </c>
      <c r="DV11" s="601">
        <v>57.429000000000002</v>
      </c>
      <c r="DW11" s="601">
        <v>206.94</v>
      </c>
      <c r="DX11" s="604">
        <v>-26.16</v>
      </c>
      <c r="DY11" s="600">
        <v>-26.43</v>
      </c>
      <c r="DZ11" s="600">
        <v>98.49</v>
      </c>
      <c r="EA11" s="606">
        <v>42.87</v>
      </c>
      <c r="EB11" s="604">
        <v>206.56</v>
      </c>
      <c r="EC11" s="600">
        <v>204.85</v>
      </c>
      <c r="ED11" s="600">
        <v>82.150999999999996</v>
      </c>
      <c r="EE11" s="606">
        <v>80.781000000000006</v>
      </c>
      <c r="EF11" s="604">
        <v>276.56</v>
      </c>
      <c r="EG11" s="600">
        <v>242.08</v>
      </c>
      <c r="EH11" s="600">
        <v>231.33</v>
      </c>
      <c r="EI11" s="606">
        <v>237.57</v>
      </c>
      <c r="EJ11" s="600">
        <v>147.49</v>
      </c>
      <c r="EK11" s="606">
        <v>136.26</v>
      </c>
      <c r="EL11" s="601">
        <v>-20.54</v>
      </c>
      <c r="EM11" s="601">
        <v>588.96</v>
      </c>
      <c r="EN11" s="601">
        <v>579.78</v>
      </c>
      <c r="EO11" s="601"/>
      <c r="EP11" s="604">
        <v>-14.967000000000001</v>
      </c>
      <c r="EQ11" s="600">
        <v>-13.736000000000001</v>
      </c>
      <c r="ER11" s="600">
        <v>-68.826999999999998</v>
      </c>
      <c r="ES11" s="600">
        <v>4.9809999999999999</v>
      </c>
      <c r="ET11" s="600">
        <v>4.444</v>
      </c>
      <c r="EU11" s="600">
        <v>132.15</v>
      </c>
      <c r="EV11" s="600">
        <v>-4.7809999999999997</v>
      </c>
      <c r="EW11" s="600">
        <v>-5.5419999999999998</v>
      </c>
      <c r="EX11" s="606">
        <v>-109.1</v>
      </c>
      <c r="EY11" s="604">
        <v>0</v>
      </c>
      <c r="EZ11" s="600">
        <v>-15.779</v>
      </c>
      <c r="FA11" s="606">
        <v>112.59</v>
      </c>
      <c r="FB11" s="604">
        <v>12.188000000000001</v>
      </c>
      <c r="FC11" s="601">
        <v>-40.86</v>
      </c>
      <c r="FD11" s="604">
        <v>-35.722999999999999</v>
      </c>
      <c r="FE11" s="600">
        <v>-34.901000000000003</v>
      </c>
      <c r="FF11" s="606">
        <v>10.234</v>
      </c>
      <c r="FG11" s="604">
        <v>-134.35</v>
      </c>
      <c r="FH11" s="604"/>
      <c r="FI11" s="603">
        <v>21.786000000000001</v>
      </c>
      <c r="FJ11" s="600">
        <v>0</v>
      </c>
      <c r="FK11" s="601">
        <v>0</v>
      </c>
      <c r="FL11" s="604">
        <v>50.953000000000003</v>
      </c>
      <c r="FM11" s="600">
        <v>51.331000000000003</v>
      </c>
      <c r="FN11" s="606">
        <v>0</v>
      </c>
      <c r="FO11" s="605">
        <v>-34.328000000000003</v>
      </c>
      <c r="FP11" s="604">
        <v>-34.496000000000002</v>
      </c>
      <c r="FQ11" s="601">
        <v>21.600999999999999</v>
      </c>
      <c r="FR11" s="605">
        <v>-80.266999999999996</v>
      </c>
      <c r="FS11" s="604">
        <v>-80.713999999999999</v>
      </c>
      <c r="FT11" s="601">
        <v>9.5380000000000003</v>
      </c>
      <c r="FU11" s="601">
        <v>16.483000000000001</v>
      </c>
      <c r="FV11" s="604"/>
      <c r="FW11" s="606"/>
      <c r="FX11" s="601">
        <v>13.472</v>
      </c>
      <c r="FY11" s="604"/>
      <c r="FZ11" s="600"/>
      <c r="GA11" s="606">
        <v>17.32</v>
      </c>
      <c r="GB11" s="601">
        <v>0</v>
      </c>
      <c r="GC11" s="601">
        <v>8.7469999999999999</v>
      </c>
      <c r="GD11" s="601">
        <v>-9.4060000000000006</v>
      </c>
      <c r="GE11" s="601">
        <v>4.4130000000000003</v>
      </c>
      <c r="GF11" s="601">
        <v>10.943</v>
      </c>
      <c r="GG11" s="601">
        <v>27.62</v>
      </c>
      <c r="GH11" s="601">
        <v>-16.716999999999999</v>
      </c>
      <c r="GI11" s="601">
        <v>-10.532999999999999</v>
      </c>
      <c r="GJ11" s="601">
        <v>12.89</v>
      </c>
      <c r="GK11" s="601">
        <v>56.084000000000003</v>
      </c>
      <c r="GL11" s="601">
        <v>28.298999999999999</v>
      </c>
      <c r="GM11" s="601"/>
      <c r="GN11" s="601">
        <v>6.431</v>
      </c>
      <c r="GO11" s="601"/>
      <c r="GP11" s="601">
        <v>0</v>
      </c>
      <c r="GQ11" s="601">
        <v>7.5330000000000004</v>
      </c>
      <c r="GR11" s="601">
        <v>4.43</v>
      </c>
      <c r="GS11" s="601">
        <v>-13.199</v>
      </c>
      <c r="GT11" s="601">
        <v>1.7999999999999999E-2</v>
      </c>
      <c r="GU11" s="601">
        <v>20.488</v>
      </c>
      <c r="GV11" s="601">
        <v>0.75600000000000001</v>
      </c>
      <c r="GW11" s="604">
        <v>52.798999999999999</v>
      </c>
      <c r="GX11" s="601">
        <v>26.385000000000002</v>
      </c>
      <c r="GY11" s="601">
        <v>-63.728000000000002</v>
      </c>
      <c r="GZ11" s="601">
        <v>-16.57</v>
      </c>
      <c r="HA11" s="604"/>
      <c r="HB11" s="601">
        <v>11.952999999999999</v>
      </c>
      <c r="HC11" s="601">
        <v>8.4410000000000007</v>
      </c>
      <c r="HD11" s="604">
        <v>3.5449999999999999</v>
      </c>
      <c r="HE11" s="601">
        <v>3.3330000000000002</v>
      </c>
      <c r="HF11" s="601">
        <v>10.02</v>
      </c>
      <c r="HG11" s="611">
        <v>235.72</v>
      </c>
      <c r="HH11" s="601">
        <v>238.96</v>
      </c>
      <c r="HI11" s="601">
        <v>80.900000000000006</v>
      </c>
      <c r="HJ11" s="605">
        <v>-79.968999999999994</v>
      </c>
      <c r="HK11" s="604">
        <v>-178.05</v>
      </c>
      <c r="HL11" s="601">
        <v>176.66</v>
      </c>
      <c r="HM11" s="601">
        <v>537.53</v>
      </c>
      <c r="HN11" s="605">
        <v>-223.72</v>
      </c>
      <c r="HO11" s="604">
        <v>-224.56</v>
      </c>
      <c r="HP11" s="604">
        <v>-21.890999999999998</v>
      </c>
      <c r="HQ11" s="604">
        <v>-11.708</v>
      </c>
      <c r="HR11" s="605">
        <v>79.733999999999995</v>
      </c>
      <c r="HS11" s="601">
        <v>79.397000000000006</v>
      </c>
      <c r="HT11" s="605">
        <v>-142.93</v>
      </c>
      <c r="HU11" s="601">
        <v>-143.43</v>
      </c>
      <c r="HV11" s="604">
        <v>66.8</v>
      </c>
      <c r="HW11" s="601">
        <v>66.745000000000005</v>
      </c>
      <c r="HX11" s="604">
        <v>-69.802000000000007</v>
      </c>
      <c r="HY11" s="601">
        <v>-69.144999999999996</v>
      </c>
      <c r="HZ11" s="604">
        <v>46.298999999999999</v>
      </c>
      <c r="IA11" s="601">
        <v>46.369</v>
      </c>
      <c r="IB11" s="604">
        <v>81.400000000000006</v>
      </c>
      <c r="IC11" s="601">
        <v>82.099000000000004</v>
      </c>
      <c r="ID11" s="601">
        <v>25.268000000000001</v>
      </c>
      <c r="IE11" s="601">
        <v>27.872</v>
      </c>
      <c r="IF11" s="601">
        <v>-346.15</v>
      </c>
      <c r="IG11" s="604">
        <v>103.93</v>
      </c>
      <c r="IH11" s="601">
        <v>105.68</v>
      </c>
      <c r="II11" s="604">
        <v>12.199</v>
      </c>
      <c r="IJ11" s="601">
        <v>39.298999999999999</v>
      </c>
      <c r="IK11" s="604">
        <v>-65</v>
      </c>
      <c r="IL11" s="604">
        <v>-64.5</v>
      </c>
      <c r="IM11" s="604">
        <v>1.411</v>
      </c>
      <c r="IN11" s="601">
        <v>1.0860000000000001</v>
      </c>
      <c r="IO11" s="603">
        <v>-526.6</v>
      </c>
      <c r="IP11" s="604">
        <v>-547.03</v>
      </c>
      <c r="IQ11" s="612">
        <v>491.72</v>
      </c>
      <c r="IR11" s="612">
        <v>401.78</v>
      </c>
      <c r="IS11" s="601">
        <v>-180.8</v>
      </c>
      <c r="IT11" s="603">
        <v>-391.57</v>
      </c>
      <c r="IU11" s="601">
        <v>394.24</v>
      </c>
      <c r="IV11" s="602">
        <v>-134.13</v>
      </c>
      <c r="IW11" s="602">
        <v>-294.81</v>
      </c>
      <c r="IX11" s="613">
        <v>-388.77</v>
      </c>
      <c r="IY11" s="606">
        <v>122.92</v>
      </c>
      <c r="IZ11" s="606">
        <v>124.43</v>
      </c>
      <c r="JA11" s="606">
        <v>141.28</v>
      </c>
      <c r="JB11" s="614">
        <v>-476.09</v>
      </c>
      <c r="JC11" s="614">
        <v>239.56</v>
      </c>
      <c r="JD11" s="614">
        <v>-238.17</v>
      </c>
      <c r="JE11" s="614">
        <v>239.55</v>
      </c>
      <c r="JF11" s="601">
        <v>-5.9039999999999999</v>
      </c>
      <c r="JG11" s="604"/>
      <c r="JH11" s="601">
        <v>31.36</v>
      </c>
      <c r="JI11" s="604"/>
      <c r="JJ11" s="601">
        <v>6.4989999999999997</v>
      </c>
      <c r="JK11" s="602">
        <v>-31.04</v>
      </c>
      <c r="JL11" s="602">
        <v>8.9600000000000009</v>
      </c>
      <c r="JM11" s="601"/>
      <c r="JN11" s="604">
        <v>-9.9320000000000004</v>
      </c>
      <c r="JO11" s="600">
        <v>-43.154000000000003</v>
      </c>
      <c r="JP11" s="606">
        <v>5.1589999999999998</v>
      </c>
      <c r="JQ11" s="601">
        <v>25.298999999999999</v>
      </c>
      <c r="JR11" s="605">
        <v>47.826999999999998</v>
      </c>
      <c r="JS11" s="601">
        <v>52.012</v>
      </c>
      <c r="JT11" s="602">
        <v>11.154999999999999</v>
      </c>
      <c r="JU11" s="601">
        <v>11.118</v>
      </c>
      <c r="JV11" s="603">
        <v>52.994</v>
      </c>
      <c r="JW11" s="600">
        <v>51.872999999999998</v>
      </c>
      <c r="JX11" s="601">
        <v>50.473999999999997</v>
      </c>
      <c r="JY11" s="601"/>
      <c r="JZ11" s="601">
        <v>-32.598999999999997</v>
      </c>
      <c r="KA11" s="601">
        <v>14.992000000000001</v>
      </c>
      <c r="KB11" s="601">
        <v>5.31</v>
      </c>
      <c r="KC11" s="601"/>
      <c r="KD11" s="601">
        <v>-11.836</v>
      </c>
      <c r="KE11" s="604">
        <v>44.825000000000003</v>
      </c>
      <c r="KF11" s="601">
        <v>21.873000000000001</v>
      </c>
      <c r="KG11" s="601">
        <v>-11.753</v>
      </c>
      <c r="KH11" s="601">
        <v>-44.627000000000002</v>
      </c>
      <c r="KI11" s="601">
        <v>10.278</v>
      </c>
      <c r="KJ11" s="601">
        <v>32.078000000000003</v>
      </c>
      <c r="KK11" s="596"/>
      <c r="KL11" s="596"/>
      <c r="KM11" s="596"/>
      <c r="KN11" s="596"/>
      <c r="KO11" s="596"/>
      <c r="KP11" s="616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</row>
    <row r="12" spans="1:353" ht="15.75" x14ac:dyDescent="0.25">
      <c r="A12" s="599">
        <v>0.14583333333333334</v>
      </c>
      <c r="B12" s="600">
        <v>0</v>
      </c>
      <c r="C12" s="600">
        <v>18.376000000000001</v>
      </c>
      <c r="D12" s="601">
        <v>-36.579000000000001</v>
      </c>
      <c r="E12" s="602">
        <v>8.3339999999999996</v>
      </c>
      <c r="F12" s="603">
        <v>17.393000000000001</v>
      </c>
      <c r="G12" s="600">
        <v>9.9909999999999997</v>
      </c>
      <c r="H12" s="604">
        <v>34.780999999999999</v>
      </c>
      <c r="I12" s="603">
        <v>35.725000000000001</v>
      </c>
      <c r="J12" s="600"/>
      <c r="K12" s="601"/>
      <c r="L12" s="602">
        <v>0</v>
      </c>
      <c r="M12" s="605">
        <v>-15.186</v>
      </c>
      <c r="N12" s="606">
        <v>13.199</v>
      </c>
      <c r="O12" s="602">
        <v>2.484</v>
      </c>
      <c r="P12" s="602">
        <v>-13.199</v>
      </c>
      <c r="Q12" s="605">
        <v>13.753</v>
      </c>
      <c r="R12" s="603">
        <v>15.955</v>
      </c>
      <c r="S12" s="600">
        <v>15.981</v>
      </c>
      <c r="T12" s="601">
        <v>26.992000000000001</v>
      </c>
      <c r="U12" s="604"/>
      <c r="V12" s="600"/>
      <c r="W12" s="606"/>
      <c r="X12" s="606"/>
      <c r="Y12" s="601"/>
      <c r="Z12" s="604">
        <v>-38.630000000000003</v>
      </c>
      <c r="AA12" s="601">
        <v>-38.43</v>
      </c>
      <c r="AB12" s="601"/>
      <c r="AC12" s="601">
        <v>0</v>
      </c>
      <c r="AD12" s="601">
        <v>13.2</v>
      </c>
      <c r="AE12" s="601"/>
      <c r="AF12" s="601"/>
      <c r="AG12" s="604">
        <v>-32.75</v>
      </c>
      <c r="AH12" s="600">
        <v>-32.819000000000003</v>
      </c>
      <c r="AI12" s="606">
        <v>-54.02</v>
      </c>
      <c r="AJ12" s="602">
        <v>32.889000000000003</v>
      </c>
      <c r="AK12" s="601">
        <v>33.04</v>
      </c>
      <c r="AL12" s="604">
        <v>10.583</v>
      </c>
      <c r="AM12" s="601">
        <v>-12.478</v>
      </c>
      <c r="AN12" s="604">
        <v>45.848999999999997</v>
      </c>
      <c r="AO12" s="600">
        <v>47.396000000000001</v>
      </c>
      <c r="AP12" s="606">
        <v>35.904000000000003</v>
      </c>
      <c r="AQ12" s="604">
        <v>0</v>
      </c>
      <c r="AR12" s="600">
        <v>-49.491</v>
      </c>
      <c r="AS12" s="600">
        <v>8.7050000000000001</v>
      </c>
      <c r="AT12" s="600">
        <v>8.9149999999999991</v>
      </c>
      <c r="AU12" s="600">
        <v>48.225000000000001</v>
      </c>
      <c r="AV12" s="600">
        <v>48.761000000000003</v>
      </c>
      <c r="AW12" s="606">
        <v>9.4390000000000001</v>
      </c>
      <c r="AX12" s="601">
        <v>9.6460000000000008</v>
      </c>
      <c r="AY12" s="601">
        <v>-335.9</v>
      </c>
      <c r="AZ12" s="604">
        <v>8.5440000000000005</v>
      </c>
      <c r="BA12" s="601">
        <v>8.6460000000000008</v>
      </c>
      <c r="BB12" s="604">
        <v>-28.585000000000001</v>
      </c>
      <c r="BC12" s="604">
        <v>-3.7</v>
      </c>
      <c r="BD12" s="601">
        <v>-5.8</v>
      </c>
      <c r="BE12" s="604">
        <v>0</v>
      </c>
      <c r="BF12" s="600">
        <v>55.77</v>
      </c>
      <c r="BG12" s="600">
        <v>-3.4750000000000001</v>
      </c>
      <c r="BH12" s="600"/>
      <c r="BI12" s="606">
        <v>-43.859000000000002</v>
      </c>
      <c r="BJ12" s="610"/>
      <c r="BK12" s="602"/>
      <c r="BL12" s="601">
        <v>0</v>
      </c>
      <c r="BM12" s="601">
        <v>379.07</v>
      </c>
      <c r="BN12" s="601">
        <v>35.523000000000003</v>
      </c>
      <c r="BO12" s="601">
        <v>35.767000000000003</v>
      </c>
      <c r="BP12" s="602">
        <v>-575.12</v>
      </c>
      <c r="BQ12" s="601">
        <v>271.94</v>
      </c>
      <c r="BR12" s="601">
        <v>54.807000000000002</v>
      </c>
      <c r="BS12" s="604">
        <v>-22.388999999999999</v>
      </c>
      <c r="BT12" s="600">
        <v>27.079000000000001</v>
      </c>
      <c r="BU12" s="600">
        <v>41.63</v>
      </c>
      <c r="BV12" s="606">
        <v>56.65</v>
      </c>
      <c r="BW12" s="603">
        <v>36.975999999999999</v>
      </c>
      <c r="BX12" s="606">
        <v>37.244</v>
      </c>
      <c r="BY12" s="602">
        <v>25.175999999999998</v>
      </c>
      <c r="BZ12" s="604">
        <v>25.544</v>
      </c>
      <c r="CA12" s="601">
        <v>47.938000000000002</v>
      </c>
      <c r="CB12" s="604"/>
      <c r="CC12" s="600">
        <v>-15.106</v>
      </c>
      <c r="CD12" s="602">
        <v>10.109</v>
      </c>
      <c r="CE12" s="601">
        <v>-72.144000000000005</v>
      </c>
      <c r="CF12" s="604">
        <v>19.766999999999999</v>
      </c>
      <c r="CG12" s="604">
        <v>2.4609999999999999</v>
      </c>
      <c r="CH12" s="604">
        <v>21.84</v>
      </c>
      <c r="CI12" s="601">
        <v>20.78</v>
      </c>
      <c r="CJ12" s="604">
        <v>-11.6</v>
      </c>
      <c r="CK12" s="600">
        <v>139.1</v>
      </c>
      <c r="CL12" s="601">
        <v>-14.76</v>
      </c>
      <c r="CM12" s="604">
        <v>38.341000000000001</v>
      </c>
      <c r="CN12" s="600">
        <v>37.636000000000003</v>
      </c>
      <c r="CO12" s="606">
        <v>37.723999999999997</v>
      </c>
      <c r="CP12" s="604">
        <v>-89.353999999999999</v>
      </c>
      <c r="CQ12" s="600">
        <v>-87.17</v>
      </c>
      <c r="CR12" s="600">
        <v>25.928999999999998</v>
      </c>
      <c r="CS12" s="600">
        <v>31.93</v>
      </c>
      <c r="CT12" s="606">
        <v>26.448</v>
      </c>
      <c r="CU12" s="601">
        <v>9.8580000000000005</v>
      </c>
      <c r="CV12" s="601">
        <v>-31.640999999999998</v>
      </c>
      <c r="CW12" s="601">
        <v>-59.02</v>
      </c>
      <c r="CX12" s="604">
        <v>30.475999999999999</v>
      </c>
      <c r="CY12" s="604">
        <v>28.861000000000001</v>
      </c>
      <c r="CZ12" s="600">
        <v>-27.309000000000001</v>
      </c>
      <c r="DA12" s="606">
        <v>2.181</v>
      </c>
      <c r="DB12" s="602">
        <v>70.076999999999998</v>
      </c>
      <c r="DC12" s="602">
        <v>68.983000000000004</v>
      </c>
      <c r="DD12" s="601">
        <v>-213.64</v>
      </c>
      <c r="DE12" s="604"/>
      <c r="DF12" s="601"/>
      <c r="DG12" s="604">
        <v>-0.23400000000000001</v>
      </c>
      <c r="DH12" s="601">
        <v>-16.666</v>
      </c>
      <c r="DI12" s="610"/>
      <c r="DJ12" s="602">
        <v>-63.5</v>
      </c>
      <c r="DK12" s="602">
        <v>-63.598999999999997</v>
      </c>
      <c r="DL12" s="603">
        <v>3.5619999999999998</v>
      </c>
      <c r="DM12" s="600">
        <v>15.125</v>
      </c>
      <c r="DN12" s="604">
        <v>5.6289999999999996</v>
      </c>
      <c r="DO12" s="601">
        <v>33.646999999999998</v>
      </c>
      <c r="DP12" s="604">
        <v>33.113999999999997</v>
      </c>
      <c r="DQ12" s="600">
        <v>48.856999999999999</v>
      </c>
      <c r="DR12" s="600">
        <v>48.064999999999998</v>
      </c>
      <c r="DS12" s="600">
        <v>32.728999999999999</v>
      </c>
      <c r="DT12" s="600">
        <v>-12.231</v>
      </c>
      <c r="DU12" s="606">
        <v>-8.6300000000000008</v>
      </c>
      <c r="DV12" s="601">
        <v>57.347999999999999</v>
      </c>
      <c r="DW12" s="601">
        <v>211.29</v>
      </c>
      <c r="DX12" s="604">
        <v>-26.08</v>
      </c>
      <c r="DY12" s="600">
        <v>-26.28</v>
      </c>
      <c r="DZ12" s="600">
        <v>98.49</v>
      </c>
      <c r="EA12" s="606">
        <v>41.85</v>
      </c>
      <c r="EB12" s="604">
        <v>215.25</v>
      </c>
      <c r="EC12" s="600">
        <v>208.65</v>
      </c>
      <c r="ED12" s="600">
        <v>86.823999999999998</v>
      </c>
      <c r="EE12" s="606">
        <v>84.772000000000006</v>
      </c>
      <c r="EF12" s="604">
        <v>281.11</v>
      </c>
      <c r="EG12" s="600">
        <v>246.76</v>
      </c>
      <c r="EH12" s="600">
        <v>239.85</v>
      </c>
      <c r="EI12" s="606">
        <v>238.8</v>
      </c>
      <c r="EJ12" s="600">
        <v>145.93</v>
      </c>
      <c r="EK12" s="606">
        <v>139.85</v>
      </c>
      <c r="EL12" s="601">
        <v>-20.364999999999998</v>
      </c>
      <c r="EM12" s="601">
        <v>590</v>
      </c>
      <c r="EN12" s="601">
        <v>585.75</v>
      </c>
      <c r="EO12" s="601"/>
      <c r="EP12" s="604">
        <v>-15.92</v>
      </c>
      <c r="EQ12" s="600">
        <v>-13.907</v>
      </c>
      <c r="ER12" s="600">
        <v>-66.221999999999994</v>
      </c>
      <c r="ES12" s="600">
        <v>-0.32400000000000001</v>
      </c>
      <c r="ET12" s="600">
        <v>-0.23699999999999999</v>
      </c>
      <c r="EU12" s="600">
        <v>126</v>
      </c>
      <c r="EV12" s="600">
        <v>-0.104</v>
      </c>
      <c r="EW12" s="600">
        <v>-0.38200000000000001</v>
      </c>
      <c r="EX12" s="606">
        <v>-108.28</v>
      </c>
      <c r="EY12" s="604">
        <v>0</v>
      </c>
      <c r="EZ12" s="600">
        <v>-16.719000000000001</v>
      </c>
      <c r="FA12" s="606">
        <v>108.9</v>
      </c>
      <c r="FB12" s="604">
        <v>11.977</v>
      </c>
      <c r="FC12" s="601">
        <v>-50.686</v>
      </c>
      <c r="FD12" s="604">
        <v>-33.354999999999997</v>
      </c>
      <c r="FE12" s="600">
        <v>-32.593000000000004</v>
      </c>
      <c r="FF12" s="606">
        <v>6.3479999999999999</v>
      </c>
      <c r="FG12" s="604">
        <v>-136.88999999999999</v>
      </c>
      <c r="FH12" s="604"/>
      <c r="FI12" s="603">
        <v>22.209</v>
      </c>
      <c r="FJ12" s="600">
        <v>0</v>
      </c>
      <c r="FK12" s="601">
        <v>0</v>
      </c>
      <c r="FL12" s="604">
        <v>50.645000000000003</v>
      </c>
      <c r="FM12" s="600">
        <v>52.07</v>
      </c>
      <c r="FN12" s="606">
        <v>0</v>
      </c>
      <c r="FO12" s="605">
        <v>-38.514000000000003</v>
      </c>
      <c r="FP12" s="604">
        <v>-37.677</v>
      </c>
      <c r="FQ12" s="601">
        <v>24.616</v>
      </c>
      <c r="FR12" s="605">
        <v>-83.953999999999994</v>
      </c>
      <c r="FS12" s="604">
        <v>-84.789000000000001</v>
      </c>
      <c r="FT12" s="601">
        <v>8.1669999999999998</v>
      </c>
      <c r="FU12" s="601">
        <v>12.906000000000001</v>
      </c>
      <c r="FV12" s="604"/>
      <c r="FW12" s="606"/>
      <c r="FX12" s="601">
        <v>12.058</v>
      </c>
      <c r="FY12" s="604"/>
      <c r="FZ12" s="600"/>
      <c r="GA12" s="606">
        <v>17.43</v>
      </c>
      <c r="GB12" s="601">
        <v>0</v>
      </c>
      <c r="GC12" s="601">
        <v>6.69</v>
      </c>
      <c r="GD12" s="601">
        <v>-9.4060000000000006</v>
      </c>
      <c r="GE12" s="601">
        <v>4.5019999999999998</v>
      </c>
      <c r="GF12" s="601">
        <v>10.837</v>
      </c>
      <c r="GG12" s="601">
        <v>27.77</v>
      </c>
      <c r="GH12" s="601">
        <v>-13.895</v>
      </c>
      <c r="GI12" s="601">
        <v>-9.5039999999999996</v>
      </c>
      <c r="GJ12" s="601">
        <v>12.36</v>
      </c>
      <c r="GK12" s="601">
        <v>53.204000000000001</v>
      </c>
      <c r="GL12" s="601">
        <v>26.399000000000001</v>
      </c>
      <c r="GM12" s="601"/>
      <c r="GN12" s="601">
        <v>5.9720000000000004</v>
      </c>
      <c r="GO12" s="601"/>
      <c r="GP12" s="601">
        <v>0</v>
      </c>
      <c r="GQ12" s="601">
        <v>7.4379999999999997</v>
      </c>
      <c r="GR12" s="601">
        <v>4.4169999999999998</v>
      </c>
      <c r="GS12" s="601">
        <v>-13.019</v>
      </c>
      <c r="GT12" s="601">
        <v>-0.65200000000000002</v>
      </c>
      <c r="GU12" s="601">
        <v>18.195</v>
      </c>
      <c r="GV12" s="601">
        <v>1.849</v>
      </c>
      <c r="GW12" s="604">
        <v>53.725000000000001</v>
      </c>
      <c r="GX12" s="601">
        <v>26.425999999999998</v>
      </c>
      <c r="GY12" s="601">
        <v>-66.650000000000006</v>
      </c>
      <c r="GZ12" s="601">
        <v>-16.568999999999999</v>
      </c>
      <c r="HA12" s="604"/>
      <c r="HB12" s="601">
        <v>12.186</v>
      </c>
      <c r="HC12" s="601">
        <v>8.7240000000000002</v>
      </c>
      <c r="HD12" s="604">
        <v>3.2229999999999999</v>
      </c>
      <c r="HE12" s="601">
        <v>2.9849999999999999</v>
      </c>
      <c r="HF12" s="601">
        <v>10.239000000000001</v>
      </c>
      <c r="HG12" s="611">
        <v>238.08</v>
      </c>
      <c r="HH12" s="601">
        <v>240.96</v>
      </c>
      <c r="HI12" s="601">
        <v>57</v>
      </c>
      <c r="HJ12" s="605">
        <v>-55.908000000000001</v>
      </c>
      <c r="HK12" s="604">
        <v>-146.36000000000001</v>
      </c>
      <c r="HL12" s="601">
        <v>151.54</v>
      </c>
      <c r="HM12" s="601">
        <v>530.78</v>
      </c>
      <c r="HN12" s="605">
        <v>-226.08</v>
      </c>
      <c r="HO12" s="604">
        <v>-227.63</v>
      </c>
      <c r="HP12" s="604">
        <v>-20.006</v>
      </c>
      <c r="HQ12" s="604">
        <v>-9.5579999999999998</v>
      </c>
      <c r="HR12" s="605">
        <v>83.200999999999993</v>
      </c>
      <c r="HS12" s="601">
        <v>82.741</v>
      </c>
      <c r="HT12" s="605">
        <v>-142.94999999999999</v>
      </c>
      <c r="HU12" s="601">
        <v>-143.54</v>
      </c>
      <c r="HV12" s="604">
        <v>63.415999999999997</v>
      </c>
      <c r="HW12" s="601">
        <v>63.372</v>
      </c>
      <c r="HX12" s="604">
        <v>-71.23</v>
      </c>
      <c r="HY12" s="601">
        <v>-72.210999999999999</v>
      </c>
      <c r="HZ12" s="604">
        <v>50.54</v>
      </c>
      <c r="IA12" s="601">
        <v>50.77</v>
      </c>
      <c r="IB12" s="604">
        <v>81.698999999999998</v>
      </c>
      <c r="IC12" s="601">
        <v>81.900000000000006</v>
      </c>
      <c r="ID12" s="601">
        <v>25.288</v>
      </c>
      <c r="IE12" s="601">
        <v>27.995999999999999</v>
      </c>
      <c r="IF12" s="601">
        <v>-347.81</v>
      </c>
      <c r="IG12" s="604">
        <v>104.1</v>
      </c>
      <c r="IH12" s="601">
        <v>103.06</v>
      </c>
      <c r="II12" s="604">
        <v>12.8</v>
      </c>
      <c r="IJ12" s="601">
        <v>39.9</v>
      </c>
      <c r="IK12" s="604">
        <v>-60.798999999999999</v>
      </c>
      <c r="IL12" s="604">
        <v>-61.098999999999997</v>
      </c>
      <c r="IM12" s="604">
        <v>1.288</v>
      </c>
      <c r="IN12" s="601">
        <v>0.90300000000000002</v>
      </c>
      <c r="IO12" s="603">
        <v>-519.21</v>
      </c>
      <c r="IP12" s="604">
        <v>-551.16</v>
      </c>
      <c r="IQ12" s="612">
        <v>492.28</v>
      </c>
      <c r="IR12" s="612">
        <v>402.02</v>
      </c>
      <c r="IS12" s="601">
        <v>-160.94</v>
      </c>
      <c r="IT12" s="603">
        <v>-395.1</v>
      </c>
      <c r="IU12" s="601">
        <v>401.06</v>
      </c>
      <c r="IV12" s="602">
        <v>-135.83000000000001</v>
      </c>
      <c r="IW12" s="602">
        <v>-292.24</v>
      </c>
      <c r="IX12" s="613">
        <v>-393.32</v>
      </c>
      <c r="IY12" s="606">
        <v>121.42</v>
      </c>
      <c r="IZ12" s="606">
        <v>123.78</v>
      </c>
      <c r="JA12" s="606">
        <v>140.91999999999999</v>
      </c>
      <c r="JB12" s="614">
        <v>-483.49</v>
      </c>
      <c r="JC12" s="614">
        <v>238.26</v>
      </c>
      <c r="JD12" s="614">
        <v>-246.29</v>
      </c>
      <c r="JE12" s="614">
        <v>248.43</v>
      </c>
      <c r="JF12" s="601">
        <v>-5.6150000000000002</v>
      </c>
      <c r="JG12" s="604"/>
      <c r="JH12" s="601">
        <v>31.76</v>
      </c>
      <c r="JI12" s="604"/>
      <c r="JJ12" s="601"/>
      <c r="JK12" s="602">
        <v>-30.478999999999999</v>
      </c>
      <c r="JL12" s="602">
        <v>8</v>
      </c>
      <c r="JM12" s="601"/>
      <c r="JN12" s="604">
        <v>-9.3460000000000001</v>
      </c>
      <c r="JO12" s="600">
        <v>-42.363</v>
      </c>
      <c r="JP12" s="606">
        <v>4.3380000000000001</v>
      </c>
      <c r="JQ12" s="601">
        <v>24.298999999999999</v>
      </c>
      <c r="JR12" s="605">
        <v>49.941000000000003</v>
      </c>
      <c r="JS12" s="601">
        <v>49.706000000000003</v>
      </c>
      <c r="JT12" s="602">
        <v>11.148</v>
      </c>
      <c r="JU12" s="601">
        <v>11.145</v>
      </c>
      <c r="JV12" s="603">
        <v>52.576999999999998</v>
      </c>
      <c r="JW12" s="600">
        <v>53.91</v>
      </c>
      <c r="JX12" s="601">
        <v>52.817</v>
      </c>
      <c r="JY12" s="601"/>
      <c r="JZ12" s="601">
        <v>-33.4</v>
      </c>
      <c r="KA12" s="601">
        <v>14.962</v>
      </c>
      <c r="KB12" s="601">
        <v>5.37</v>
      </c>
      <c r="KC12" s="601"/>
      <c r="KD12" s="601">
        <v>-9.1890000000000001</v>
      </c>
      <c r="KE12" s="604">
        <v>43.475999999999999</v>
      </c>
      <c r="KF12" s="601">
        <v>20.015999999999998</v>
      </c>
      <c r="KG12" s="601">
        <v>-9.9819999999999993</v>
      </c>
      <c r="KH12" s="601">
        <v>-43.807000000000002</v>
      </c>
      <c r="KI12" s="601">
        <v>9.0090000000000003</v>
      </c>
      <c r="KJ12" s="601">
        <v>32.956000000000003</v>
      </c>
      <c r="KK12" s="596"/>
      <c r="KL12" s="596"/>
      <c r="KM12" s="596"/>
      <c r="KN12" s="596"/>
      <c r="KO12" s="596"/>
      <c r="KP12" s="616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</row>
    <row r="13" spans="1:353" ht="15.75" x14ac:dyDescent="0.25">
      <c r="A13" s="617">
        <v>0.16666666666666666</v>
      </c>
      <c r="B13" s="618">
        <v>0</v>
      </c>
      <c r="C13" s="618">
        <v>18.376000000000001</v>
      </c>
      <c r="D13" s="619">
        <v>-36.579000000000001</v>
      </c>
      <c r="E13" s="620">
        <v>8.3469999999999995</v>
      </c>
      <c r="F13" s="621">
        <v>17.582999999999998</v>
      </c>
      <c r="G13" s="618">
        <v>9.7919999999999998</v>
      </c>
      <c r="H13" s="622">
        <v>35</v>
      </c>
      <c r="I13" s="621">
        <v>34.762999999999998</v>
      </c>
      <c r="J13" s="618"/>
      <c r="K13" s="619"/>
      <c r="L13" s="620">
        <v>-8.8800000000000008</v>
      </c>
      <c r="M13" s="623">
        <v>-14.971</v>
      </c>
      <c r="N13" s="624">
        <v>13.199</v>
      </c>
      <c r="O13" s="620">
        <v>2.484</v>
      </c>
      <c r="P13" s="620">
        <v>-13.199</v>
      </c>
      <c r="Q13" s="623">
        <v>13.776</v>
      </c>
      <c r="R13" s="625">
        <v>15.929500000000001</v>
      </c>
      <c r="S13" s="626">
        <v>15.948499999999999</v>
      </c>
      <c r="T13" s="627">
        <v>27.079500000000003</v>
      </c>
      <c r="U13" s="622"/>
      <c r="V13" s="618"/>
      <c r="W13" s="624"/>
      <c r="X13" s="624"/>
      <c r="Y13" s="619"/>
      <c r="Z13" s="622">
        <v>-40.228999999999999</v>
      </c>
      <c r="AA13" s="619">
        <v>-40.228999999999999</v>
      </c>
      <c r="AB13" s="619"/>
      <c r="AC13" s="619">
        <v>8.8800000000000008</v>
      </c>
      <c r="AD13" s="619">
        <v>13.2</v>
      </c>
      <c r="AE13" s="619"/>
      <c r="AF13" s="619"/>
      <c r="AG13" s="622">
        <v>-34.74</v>
      </c>
      <c r="AH13" s="618">
        <v>-34.509</v>
      </c>
      <c r="AI13" s="624">
        <v>-56.619</v>
      </c>
      <c r="AJ13" s="620">
        <v>34.56</v>
      </c>
      <c r="AK13" s="619">
        <v>34.090000000000003</v>
      </c>
      <c r="AL13" s="628">
        <v>10.837</v>
      </c>
      <c r="AM13" s="619">
        <v>-11.840999999999999</v>
      </c>
      <c r="AN13" s="622">
        <v>45.695</v>
      </c>
      <c r="AO13" s="618">
        <v>47.161000000000001</v>
      </c>
      <c r="AP13" s="624">
        <v>37.326999999999998</v>
      </c>
      <c r="AQ13" s="622">
        <v>0</v>
      </c>
      <c r="AR13" s="618">
        <v>-48.216000000000001</v>
      </c>
      <c r="AS13" s="618">
        <v>5.6920000000000002</v>
      </c>
      <c r="AT13" s="618">
        <v>5.7409999999999997</v>
      </c>
      <c r="AU13" s="618">
        <v>49.966000000000001</v>
      </c>
      <c r="AV13" s="618">
        <v>50.234000000000002</v>
      </c>
      <c r="AW13" s="624">
        <v>8.3919999999999995</v>
      </c>
      <c r="AX13" s="619">
        <v>7.9749999999999996</v>
      </c>
      <c r="AY13" s="619">
        <v>-355.07</v>
      </c>
      <c r="AZ13" s="622">
        <v>8.5440000000000005</v>
      </c>
      <c r="BA13" s="619">
        <v>8.6460000000000008</v>
      </c>
      <c r="BB13" s="622">
        <v>-28.164999999999999</v>
      </c>
      <c r="BC13" s="622">
        <v>-3.5</v>
      </c>
      <c r="BD13" s="619">
        <v>-5.4</v>
      </c>
      <c r="BE13" s="622">
        <v>0</v>
      </c>
      <c r="BF13" s="618">
        <v>54.884</v>
      </c>
      <c r="BG13" s="618">
        <v>-3.3439999999999999</v>
      </c>
      <c r="BH13" s="618"/>
      <c r="BI13" s="624">
        <v>-41.826000000000001</v>
      </c>
      <c r="BJ13" s="629"/>
      <c r="BK13" s="620"/>
      <c r="BL13" s="619">
        <v>0</v>
      </c>
      <c r="BM13" s="619">
        <v>392.55</v>
      </c>
      <c r="BN13" s="619">
        <v>39.216000000000001</v>
      </c>
      <c r="BO13" s="619">
        <v>39.185000000000002</v>
      </c>
      <c r="BP13" s="620">
        <v>-586.44000000000005</v>
      </c>
      <c r="BQ13" s="619">
        <v>284.99</v>
      </c>
      <c r="BR13" s="619">
        <v>54.817</v>
      </c>
      <c r="BS13" s="622">
        <v>-23.138999999999999</v>
      </c>
      <c r="BT13" s="618">
        <v>27.408999999999999</v>
      </c>
      <c r="BU13" s="618">
        <v>41.99</v>
      </c>
      <c r="BV13" s="624">
        <v>56.668999999999997</v>
      </c>
      <c r="BW13" s="621">
        <v>35.1</v>
      </c>
      <c r="BX13" s="624">
        <v>34.564999999999998</v>
      </c>
      <c r="BY13" s="620">
        <v>23.236000000000001</v>
      </c>
      <c r="BZ13" s="622">
        <v>23.754000000000001</v>
      </c>
      <c r="CA13" s="619">
        <v>46.555999999999997</v>
      </c>
      <c r="CB13" s="622"/>
      <c r="CC13" s="618">
        <v>-16.968</v>
      </c>
      <c r="CD13" s="620">
        <v>10.364000000000001</v>
      </c>
      <c r="CE13" s="619">
        <v>-72.144000000000005</v>
      </c>
      <c r="CF13" s="622">
        <v>19.766999999999999</v>
      </c>
      <c r="CG13" s="622">
        <v>2.3170000000000002</v>
      </c>
      <c r="CH13" s="622">
        <v>21.79</v>
      </c>
      <c r="CI13" s="619">
        <v>21.02</v>
      </c>
      <c r="CJ13" s="622">
        <v>-17.798999999999999</v>
      </c>
      <c r="CK13" s="618">
        <v>148.1</v>
      </c>
      <c r="CL13" s="619">
        <v>-14.829000000000001</v>
      </c>
      <c r="CM13" s="622">
        <v>36.603999999999999</v>
      </c>
      <c r="CN13" s="618">
        <v>35.594999999999999</v>
      </c>
      <c r="CO13" s="624">
        <v>37.344999999999999</v>
      </c>
      <c r="CP13" s="622">
        <v>-92.040999999999997</v>
      </c>
      <c r="CQ13" s="618">
        <v>-90.965000000000003</v>
      </c>
      <c r="CR13" s="618">
        <v>36.270000000000003</v>
      </c>
      <c r="CS13" s="618">
        <v>28.006</v>
      </c>
      <c r="CT13" s="624">
        <v>34.875999999999998</v>
      </c>
      <c r="CU13" s="619">
        <v>10.292</v>
      </c>
      <c r="CV13" s="619">
        <v>-32.031999999999996</v>
      </c>
      <c r="CW13" s="619">
        <v>-60.015999999999998</v>
      </c>
      <c r="CX13" s="622">
        <v>30.475999999999999</v>
      </c>
      <c r="CY13" s="622">
        <v>28.715</v>
      </c>
      <c r="CZ13" s="618">
        <v>-26.989000000000001</v>
      </c>
      <c r="DA13" s="624">
        <v>1.871</v>
      </c>
      <c r="DB13" s="620">
        <v>72.436999999999998</v>
      </c>
      <c r="DC13" s="620">
        <v>71.004999999999995</v>
      </c>
      <c r="DD13" s="619">
        <v>-218.07</v>
      </c>
      <c r="DE13" s="622"/>
      <c r="DF13" s="619"/>
      <c r="DG13" s="622">
        <v>-0.14399999999999999</v>
      </c>
      <c r="DH13" s="619">
        <v>-16.145</v>
      </c>
      <c r="DI13" s="629"/>
      <c r="DJ13" s="620">
        <v>-61.098999999999997</v>
      </c>
      <c r="DK13" s="620">
        <v>-61</v>
      </c>
      <c r="DL13" s="621">
        <v>3.5619999999999998</v>
      </c>
      <c r="DM13" s="618">
        <v>14.433</v>
      </c>
      <c r="DN13" s="622">
        <v>4.6909999999999998</v>
      </c>
      <c r="DO13" s="619">
        <v>33.039000000000001</v>
      </c>
      <c r="DP13" s="622">
        <v>33.113999999999997</v>
      </c>
      <c r="DQ13" s="618">
        <v>50.735999999999997</v>
      </c>
      <c r="DR13" s="618">
        <v>48.064999999999998</v>
      </c>
      <c r="DS13" s="618">
        <v>32.68</v>
      </c>
      <c r="DT13" s="618">
        <v>-13.007</v>
      </c>
      <c r="DU13" s="624">
        <v>-9.25</v>
      </c>
      <c r="DV13" s="619">
        <v>56.348999999999997</v>
      </c>
      <c r="DW13" s="619">
        <v>216.11</v>
      </c>
      <c r="DX13" s="622">
        <v>-25.8</v>
      </c>
      <c r="DY13" s="618">
        <v>-25.899000000000001</v>
      </c>
      <c r="DZ13" s="618">
        <v>98.32</v>
      </c>
      <c r="EA13" s="624">
        <v>40.81</v>
      </c>
      <c r="EB13" s="622">
        <v>225.72</v>
      </c>
      <c r="EC13" s="618">
        <v>213.45</v>
      </c>
      <c r="ED13" s="618">
        <v>89.024000000000001</v>
      </c>
      <c r="EE13" s="624">
        <v>86.108999999999995</v>
      </c>
      <c r="EF13" s="622">
        <v>285.43</v>
      </c>
      <c r="EG13" s="618">
        <v>249.17</v>
      </c>
      <c r="EH13" s="618">
        <v>240.6</v>
      </c>
      <c r="EI13" s="624">
        <v>244.09</v>
      </c>
      <c r="EJ13" s="618">
        <v>131.63</v>
      </c>
      <c r="EK13" s="624">
        <v>128.12</v>
      </c>
      <c r="EL13" s="619">
        <v>-20.905999999999999</v>
      </c>
      <c r="EM13" s="619">
        <v>603.41</v>
      </c>
      <c r="EN13" s="619">
        <v>584.58000000000004</v>
      </c>
      <c r="EO13" s="619"/>
      <c r="EP13" s="622">
        <v>-15.007</v>
      </c>
      <c r="EQ13" s="618">
        <v>-13.742000000000001</v>
      </c>
      <c r="ER13" s="618">
        <v>-57.86</v>
      </c>
      <c r="ES13" s="618">
        <v>-5.827</v>
      </c>
      <c r="ET13" s="618">
        <v>-4.6859999999999999</v>
      </c>
      <c r="EU13" s="618">
        <v>55.344000000000001</v>
      </c>
      <c r="EV13" s="618">
        <v>7.2590000000000003</v>
      </c>
      <c r="EW13" s="618">
        <v>7.3090000000000002</v>
      </c>
      <c r="EX13" s="624">
        <v>-99.713999999999999</v>
      </c>
      <c r="EY13" s="622">
        <v>-17.329000000000001</v>
      </c>
      <c r="EZ13" s="618">
        <v>-11.099</v>
      </c>
      <c r="FA13" s="624">
        <v>67.2</v>
      </c>
      <c r="FB13" s="622">
        <v>12.085000000000001</v>
      </c>
      <c r="FC13" s="619">
        <v>-61.148000000000003</v>
      </c>
      <c r="FD13" s="622">
        <v>-37.673999999999999</v>
      </c>
      <c r="FE13" s="618">
        <v>-36.923000000000002</v>
      </c>
      <c r="FF13" s="624">
        <v>15.47</v>
      </c>
      <c r="FG13" s="622">
        <v>-127.29</v>
      </c>
      <c r="FH13" s="622"/>
      <c r="FI13" s="621">
        <v>21.992999999999999</v>
      </c>
      <c r="FJ13" s="618">
        <v>0</v>
      </c>
      <c r="FK13" s="619">
        <v>0</v>
      </c>
      <c r="FL13" s="622">
        <v>50.158000000000001</v>
      </c>
      <c r="FM13" s="618">
        <v>51.173000000000002</v>
      </c>
      <c r="FN13" s="624">
        <v>0</v>
      </c>
      <c r="FO13" s="623">
        <v>-35.835000000000001</v>
      </c>
      <c r="FP13" s="622">
        <v>-36.003</v>
      </c>
      <c r="FQ13" s="619">
        <v>22.606000000000002</v>
      </c>
      <c r="FR13" s="623">
        <v>-86.611999999999995</v>
      </c>
      <c r="FS13" s="622">
        <v>-85.427999999999997</v>
      </c>
      <c r="FT13" s="619">
        <v>10.868</v>
      </c>
      <c r="FU13" s="619">
        <v>14.414</v>
      </c>
      <c r="FV13" s="622"/>
      <c r="FW13" s="624"/>
      <c r="FX13" s="619">
        <v>11.941000000000001</v>
      </c>
      <c r="FY13" s="622"/>
      <c r="FZ13" s="618"/>
      <c r="GA13" s="624">
        <v>16.47</v>
      </c>
      <c r="GB13" s="619">
        <v>0</v>
      </c>
      <c r="GC13" s="619">
        <v>5.3470000000000004</v>
      </c>
      <c r="GD13" s="619">
        <v>-9.3350000000000009</v>
      </c>
      <c r="GE13" s="619">
        <v>4.3719999999999999</v>
      </c>
      <c r="GF13" s="619">
        <v>10.837999999999999</v>
      </c>
      <c r="GG13" s="619">
        <v>26.709</v>
      </c>
      <c r="GH13" s="619">
        <v>-17.221</v>
      </c>
      <c r="GI13" s="619">
        <v>-13.686</v>
      </c>
      <c r="GJ13" s="619">
        <v>12.36</v>
      </c>
      <c r="GK13" s="619">
        <v>54.091999999999999</v>
      </c>
      <c r="GL13" s="619">
        <v>25.7</v>
      </c>
      <c r="GM13" s="619">
        <v>4.1719999999999997</v>
      </c>
      <c r="GN13" s="619">
        <v>6.3449999999999998</v>
      </c>
      <c r="GO13" s="619"/>
      <c r="GP13" s="619">
        <v>0</v>
      </c>
      <c r="GQ13" s="619">
        <v>7.431</v>
      </c>
      <c r="GR13" s="619">
        <v>4.3460000000000001</v>
      </c>
      <c r="GS13" s="619">
        <v>-12.589</v>
      </c>
      <c r="GT13" s="619">
        <v>-0.80600000000000005</v>
      </c>
      <c r="GU13" s="619">
        <v>18.027000000000001</v>
      </c>
      <c r="GV13" s="619">
        <v>2.3530000000000002</v>
      </c>
      <c r="GW13" s="622">
        <v>55.593000000000004</v>
      </c>
      <c r="GX13" s="619">
        <v>27.428999999999998</v>
      </c>
      <c r="GY13" s="619">
        <v>-66.772999999999996</v>
      </c>
      <c r="GZ13" s="619">
        <v>-16.399999999999999</v>
      </c>
      <c r="HA13" s="622"/>
      <c r="HB13" s="619">
        <v>12.680999999999999</v>
      </c>
      <c r="HC13" s="619">
        <v>8.702</v>
      </c>
      <c r="HD13" s="622">
        <v>3.3690000000000002</v>
      </c>
      <c r="HE13" s="619">
        <v>3.1110000000000002</v>
      </c>
      <c r="HF13" s="619">
        <v>10.85</v>
      </c>
      <c r="HG13" s="630">
        <v>241.36</v>
      </c>
      <c r="HH13" s="619">
        <v>241.57</v>
      </c>
      <c r="HI13" s="619">
        <v>49.9</v>
      </c>
      <c r="HJ13" s="623">
        <v>-51.494</v>
      </c>
      <c r="HK13" s="622">
        <v>-141.53</v>
      </c>
      <c r="HL13" s="619">
        <v>141.6</v>
      </c>
      <c r="HM13" s="619">
        <v>517.11</v>
      </c>
      <c r="HN13" s="623">
        <v>-229.36</v>
      </c>
      <c r="HO13" s="622">
        <v>-225.69</v>
      </c>
      <c r="HP13" s="622">
        <v>-18.916</v>
      </c>
      <c r="HQ13" s="622">
        <v>-9.4369999999999994</v>
      </c>
      <c r="HR13" s="623">
        <v>81.3</v>
      </c>
      <c r="HS13" s="619">
        <v>80.792000000000002</v>
      </c>
      <c r="HT13" s="623">
        <v>-141.1</v>
      </c>
      <c r="HU13" s="619">
        <v>-141.79</v>
      </c>
      <c r="HV13" s="622">
        <v>64.228999999999999</v>
      </c>
      <c r="HW13" s="619">
        <v>63.338999999999999</v>
      </c>
      <c r="HX13" s="622">
        <v>-73.289000000000001</v>
      </c>
      <c r="HY13" s="619">
        <v>-73.251999999999995</v>
      </c>
      <c r="HZ13" s="622">
        <v>52.63</v>
      </c>
      <c r="IA13" s="619">
        <v>52.168999999999997</v>
      </c>
      <c r="IB13" s="622">
        <v>81</v>
      </c>
      <c r="IC13" s="619">
        <v>82</v>
      </c>
      <c r="ID13" s="619">
        <v>25.268000000000001</v>
      </c>
      <c r="IE13" s="619">
        <v>28.283000000000001</v>
      </c>
      <c r="IF13" s="619">
        <v>-348.5</v>
      </c>
      <c r="IG13" s="622">
        <v>106.82</v>
      </c>
      <c r="IH13" s="619">
        <v>106.48</v>
      </c>
      <c r="II13" s="622">
        <v>12.8</v>
      </c>
      <c r="IJ13" s="619">
        <v>40.5</v>
      </c>
      <c r="IK13" s="622">
        <v>-61.7</v>
      </c>
      <c r="IL13" s="622">
        <v>-61.9</v>
      </c>
      <c r="IM13" s="622">
        <v>1.173</v>
      </c>
      <c r="IN13" s="619">
        <v>0.90300000000000002</v>
      </c>
      <c r="IO13" s="621">
        <v>-507.04</v>
      </c>
      <c r="IP13" s="622">
        <v>-548.04</v>
      </c>
      <c r="IQ13" s="631">
        <v>510.51</v>
      </c>
      <c r="IR13" s="631">
        <v>412.91</v>
      </c>
      <c r="IS13" s="619">
        <v>-126.18</v>
      </c>
      <c r="IT13" s="621">
        <v>-402.74</v>
      </c>
      <c r="IU13" s="619">
        <v>405.22</v>
      </c>
      <c r="IV13" s="620">
        <v>-141.36000000000001</v>
      </c>
      <c r="IW13" s="620">
        <v>-294.63</v>
      </c>
      <c r="IX13" s="632">
        <v>-399.44</v>
      </c>
      <c r="IY13" s="624">
        <v>125.48</v>
      </c>
      <c r="IZ13" s="624">
        <v>125</v>
      </c>
      <c r="JA13" s="624">
        <v>142.99</v>
      </c>
      <c r="JB13" s="633">
        <v>-495.51</v>
      </c>
      <c r="JC13" s="633">
        <v>243.32</v>
      </c>
      <c r="JD13" s="633">
        <v>-251.67</v>
      </c>
      <c r="JE13" s="633">
        <v>249.97</v>
      </c>
      <c r="JF13" s="619">
        <v>-4.665</v>
      </c>
      <c r="JG13" s="622"/>
      <c r="JH13" s="619">
        <v>32.158999999999999</v>
      </c>
      <c r="JI13" s="622"/>
      <c r="JJ13" s="619"/>
      <c r="JK13" s="620">
        <v>-31.04</v>
      </c>
      <c r="JL13" s="620">
        <v>8.56</v>
      </c>
      <c r="JM13" s="619"/>
      <c r="JN13" s="622">
        <v>-9.0809999999999995</v>
      </c>
      <c r="JO13" s="618">
        <v>-41.191000000000003</v>
      </c>
      <c r="JP13" s="624">
        <v>4.3659999999999997</v>
      </c>
      <c r="JQ13" s="619">
        <v>22.5</v>
      </c>
      <c r="JR13" s="623">
        <v>48.776000000000003</v>
      </c>
      <c r="JS13" s="619">
        <v>50.402000000000001</v>
      </c>
      <c r="JT13" s="620">
        <v>11.241</v>
      </c>
      <c r="JU13" s="619">
        <v>11.145</v>
      </c>
      <c r="JV13" s="621">
        <v>53.808</v>
      </c>
      <c r="JW13" s="618">
        <v>52.368000000000002</v>
      </c>
      <c r="JX13" s="619">
        <v>52.841000000000001</v>
      </c>
      <c r="JY13" s="619"/>
      <c r="JZ13" s="619">
        <v>-32.9</v>
      </c>
      <c r="KA13" s="619">
        <v>14.484</v>
      </c>
      <c r="KB13" s="619">
        <v>5.32</v>
      </c>
      <c r="KC13" s="619"/>
      <c r="KD13" s="619">
        <v>-7.7519999999999998</v>
      </c>
      <c r="KE13" s="622">
        <v>43.837000000000003</v>
      </c>
      <c r="KF13" s="619">
        <v>18.821000000000002</v>
      </c>
      <c r="KG13" s="619">
        <v>-7.516</v>
      </c>
      <c r="KH13" s="619">
        <v>-42.847999999999999</v>
      </c>
      <c r="KI13" s="619">
        <v>7.3760000000000003</v>
      </c>
      <c r="KJ13" s="619">
        <v>33.521999999999998</v>
      </c>
      <c r="KK13" s="596"/>
      <c r="KL13" s="596"/>
      <c r="KM13" s="596"/>
      <c r="KN13" s="596"/>
      <c r="KO13" s="596"/>
      <c r="KP13" s="634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</row>
    <row r="14" spans="1:353" ht="15.75" x14ac:dyDescent="0.25">
      <c r="A14" s="635">
        <v>0.1875</v>
      </c>
      <c r="B14" s="636">
        <v>0</v>
      </c>
      <c r="C14" s="636">
        <v>19.079999999999998</v>
      </c>
      <c r="D14" s="637">
        <v>-38.106000000000002</v>
      </c>
      <c r="E14" s="638">
        <v>8.23</v>
      </c>
      <c r="F14" s="639">
        <v>17.823</v>
      </c>
      <c r="G14" s="636">
        <v>11.170999999999999</v>
      </c>
      <c r="H14" s="640">
        <v>35.331000000000003</v>
      </c>
      <c r="I14" s="639">
        <v>35.472000000000001</v>
      </c>
      <c r="J14" s="636"/>
      <c r="K14" s="637"/>
      <c r="L14" s="638">
        <v>-11.1</v>
      </c>
      <c r="M14" s="641">
        <v>-17.204000000000001</v>
      </c>
      <c r="N14" s="642">
        <v>15.398999999999999</v>
      </c>
      <c r="O14" s="638">
        <v>2.484</v>
      </c>
      <c r="P14" s="638">
        <v>-15.398999999999999</v>
      </c>
      <c r="Q14" s="641">
        <v>13.73</v>
      </c>
      <c r="R14" s="639">
        <v>15.904</v>
      </c>
      <c r="S14" s="636">
        <v>15.916</v>
      </c>
      <c r="T14" s="637">
        <v>27.167000000000002</v>
      </c>
      <c r="U14" s="640"/>
      <c r="V14" s="636"/>
      <c r="W14" s="642"/>
      <c r="X14" s="642"/>
      <c r="Y14" s="637"/>
      <c r="Z14" s="640">
        <v>-44.819000000000003</v>
      </c>
      <c r="AA14" s="637">
        <v>-45.029000000000003</v>
      </c>
      <c r="AB14" s="637"/>
      <c r="AC14" s="637">
        <v>11.1</v>
      </c>
      <c r="AD14" s="637">
        <v>15.4</v>
      </c>
      <c r="AE14" s="637"/>
      <c r="AF14" s="637"/>
      <c r="AG14" s="640">
        <v>-30.59</v>
      </c>
      <c r="AH14" s="636">
        <v>-30.77</v>
      </c>
      <c r="AI14" s="642">
        <v>-71.808999999999997</v>
      </c>
      <c r="AJ14" s="638">
        <v>30.719000000000001</v>
      </c>
      <c r="AK14" s="637">
        <v>31.2</v>
      </c>
      <c r="AL14" s="640">
        <v>11.090999999999999</v>
      </c>
      <c r="AM14" s="637">
        <v>-11.624000000000001</v>
      </c>
      <c r="AN14" s="640">
        <v>46.509</v>
      </c>
      <c r="AO14" s="636">
        <v>48.182000000000002</v>
      </c>
      <c r="AP14" s="642">
        <v>37.305999999999997</v>
      </c>
      <c r="AQ14" s="640">
        <v>0</v>
      </c>
      <c r="AR14" s="636">
        <v>-50.045000000000002</v>
      </c>
      <c r="AS14" s="636">
        <v>8.5980000000000008</v>
      </c>
      <c r="AT14" s="636">
        <v>8.5250000000000004</v>
      </c>
      <c r="AU14" s="636">
        <v>51.305999999999997</v>
      </c>
      <c r="AV14" s="636">
        <v>51.841999999999999</v>
      </c>
      <c r="AW14" s="642">
        <v>1.0629999999999999</v>
      </c>
      <c r="AX14" s="637">
        <v>0.23</v>
      </c>
      <c r="AY14" s="637">
        <v>-327.91</v>
      </c>
      <c r="AZ14" s="640">
        <v>8.4550000000000001</v>
      </c>
      <c r="BA14" s="637">
        <v>8.6460000000000008</v>
      </c>
      <c r="BB14" s="640">
        <v>-29.273</v>
      </c>
      <c r="BC14" s="640">
        <v>-3.7</v>
      </c>
      <c r="BD14" s="637">
        <v>-5.8</v>
      </c>
      <c r="BE14" s="640">
        <v>0</v>
      </c>
      <c r="BF14" s="636">
        <v>57.003</v>
      </c>
      <c r="BG14" s="636">
        <v>-3.2839999999999998</v>
      </c>
      <c r="BH14" s="636"/>
      <c r="BI14" s="642">
        <v>-44.905999999999999</v>
      </c>
      <c r="BJ14" s="643"/>
      <c r="BK14" s="638"/>
      <c r="BL14" s="637"/>
      <c r="BM14" s="637">
        <v>374.43</v>
      </c>
      <c r="BN14" s="637">
        <v>36.774000000000001</v>
      </c>
      <c r="BO14" s="637">
        <v>36.835000000000001</v>
      </c>
      <c r="BP14" s="638">
        <v>-584.55999999999995</v>
      </c>
      <c r="BQ14" s="637">
        <v>277.89999999999998</v>
      </c>
      <c r="BR14" s="637">
        <v>57.860999999999997</v>
      </c>
      <c r="BS14" s="640">
        <v>-22.579000000000001</v>
      </c>
      <c r="BT14" s="636">
        <v>27.209</v>
      </c>
      <c r="BU14" s="636">
        <v>42.408999999999999</v>
      </c>
      <c r="BV14" s="642">
        <v>57.81</v>
      </c>
      <c r="BW14" s="639">
        <v>33.761000000000003</v>
      </c>
      <c r="BX14" s="642">
        <v>33.895000000000003</v>
      </c>
      <c r="BY14" s="638">
        <v>24.655999999999999</v>
      </c>
      <c r="BZ14" s="640">
        <v>24.776</v>
      </c>
      <c r="CA14" s="637">
        <v>44.566000000000003</v>
      </c>
      <c r="CB14" s="640"/>
      <c r="CC14" s="636">
        <v>-9.766</v>
      </c>
      <c r="CD14" s="638">
        <v>10.15</v>
      </c>
      <c r="CE14" s="637">
        <v>-72.144000000000005</v>
      </c>
      <c r="CF14" s="640">
        <v>19.57</v>
      </c>
      <c r="CG14" s="640">
        <v>2.2349999999999999</v>
      </c>
      <c r="CH14" s="640">
        <v>21.95</v>
      </c>
      <c r="CI14" s="637">
        <v>21.469000000000001</v>
      </c>
      <c r="CJ14" s="640">
        <v>-1.1000000000000001</v>
      </c>
      <c r="CK14" s="636">
        <v>131.6</v>
      </c>
      <c r="CL14" s="637">
        <v>-14.72</v>
      </c>
      <c r="CM14" s="640">
        <v>41.755000000000003</v>
      </c>
      <c r="CN14" s="636">
        <v>41.841999999999999</v>
      </c>
      <c r="CO14" s="642">
        <v>42.051000000000002</v>
      </c>
      <c r="CP14" s="640">
        <v>-81.596000000000004</v>
      </c>
      <c r="CQ14" s="636">
        <v>-82.158000000000001</v>
      </c>
      <c r="CR14" s="636">
        <v>18.899999999999999</v>
      </c>
      <c r="CS14" s="636">
        <v>31.120999999999999</v>
      </c>
      <c r="CT14" s="642">
        <v>19.774999999999999</v>
      </c>
      <c r="CU14" s="637">
        <v>10.502000000000001</v>
      </c>
      <c r="CV14" s="637">
        <v>-33.106000000000002</v>
      </c>
      <c r="CW14" s="637">
        <v>-58.273000000000003</v>
      </c>
      <c r="CX14" s="640">
        <v>30.475999999999999</v>
      </c>
      <c r="CY14" s="640">
        <v>29.007999999999999</v>
      </c>
      <c r="CZ14" s="636">
        <v>-27.268999999999998</v>
      </c>
      <c r="DA14" s="642">
        <v>2.181</v>
      </c>
      <c r="DB14" s="638">
        <v>66.694000000000003</v>
      </c>
      <c r="DC14" s="638">
        <v>65.751000000000005</v>
      </c>
      <c r="DD14" s="637">
        <v>-205.7</v>
      </c>
      <c r="DE14" s="640"/>
      <c r="DF14" s="637"/>
      <c r="DG14" s="640">
        <v>6.9000000000000006E-2</v>
      </c>
      <c r="DH14" s="637">
        <v>-16.666</v>
      </c>
      <c r="DI14" s="643"/>
      <c r="DJ14" s="638">
        <v>-63.4</v>
      </c>
      <c r="DK14" s="638">
        <v>-63.4</v>
      </c>
      <c r="DL14" s="639">
        <v>3.5619999999999998</v>
      </c>
      <c r="DM14" s="636">
        <v>14.098000000000001</v>
      </c>
      <c r="DN14" s="640">
        <v>4.2220000000000004</v>
      </c>
      <c r="DO14" s="637">
        <v>33.325000000000003</v>
      </c>
      <c r="DP14" s="640">
        <v>33.113999999999997</v>
      </c>
      <c r="DQ14" s="636">
        <v>49.326999999999998</v>
      </c>
      <c r="DR14" s="636">
        <v>48.651000000000003</v>
      </c>
      <c r="DS14" s="636">
        <v>33.03</v>
      </c>
      <c r="DT14" s="636">
        <v>-12.619</v>
      </c>
      <c r="DU14" s="642">
        <v>-8.9499999999999993</v>
      </c>
      <c r="DV14" s="637">
        <v>57.712000000000003</v>
      </c>
      <c r="DW14" s="637">
        <v>204.86</v>
      </c>
      <c r="DX14" s="640">
        <v>-25.97</v>
      </c>
      <c r="DY14" s="636">
        <v>-26.388999999999999</v>
      </c>
      <c r="DZ14" s="636">
        <v>99.44</v>
      </c>
      <c r="EA14" s="642">
        <v>42.38</v>
      </c>
      <c r="EB14" s="640">
        <v>206.34</v>
      </c>
      <c r="EC14" s="636">
        <v>201.05</v>
      </c>
      <c r="ED14" s="636">
        <v>82.269000000000005</v>
      </c>
      <c r="EE14" s="642">
        <v>81.518000000000001</v>
      </c>
      <c r="EF14" s="640">
        <v>279.57</v>
      </c>
      <c r="EG14" s="636">
        <v>242.61</v>
      </c>
      <c r="EH14" s="636">
        <v>232.69</v>
      </c>
      <c r="EI14" s="642">
        <v>237.3</v>
      </c>
      <c r="EJ14" s="636">
        <v>134.87</v>
      </c>
      <c r="EK14" s="642">
        <v>126.83</v>
      </c>
      <c r="EL14" s="637">
        <v>-21.37</v>
      </c>
      <c r="EM14" s="637">
        <v>598.79999999999995</v>
      </c>
      <c r="EN14" s="637">
        <v>564.79</v>
      </c>
      <c r="EO14" s="637"/>
      <c r="EP14" s="640">
        <v>-14.946</v>
      </c>
      <c r="EQ14" s="636">
        <v>-13.622</v>
      </c>
      <c r="ER14" s="636">
        <v>-49.704000000000001</v>
      </c>
      <c r="ES14" s="636">
        <v>-1.861</v>
      </c>
      <c r="ET14" s="636">
        <v>-2.1709999999999998</v>
      </c>
      <c r="EU14" s="636">
        <v>99.888000000000005</v>
      </c>
      <c r="EV14" s="636">
        <v>8.8849999999999998</v>
      </c>
      <c r="EW14" s="636">
        <v>7.6379999999999999</v>
      </c>
      <c r="EX14" s="642">
        <v>-90.507999999999996</v>
      </c>
      <c r="EY14" s="640">
        <v>0</v>
      </c>
      <c r="EZ14" s="636">
        <v>-7.36</v>
      </c>
      <c r="FA14" s="642">
        <v>76.599000000000004</v>
      </c>
      <c r="FB14" s="640">
        <v>12.375999999999999</v>
      </c>
      <c r="FC14" s="637">
        <v>-55.811999999999998</v>
      </c>
      <c r="FD14" s="640">
        <v>-35.408000000000001</v>
      </c>
      <c r="FE14" s="636">
        <v>-34.615000000000002</v>
      </c>
      <c r="FF14" s="642">
        <v>11.175000000000001</v>
      </c>
      <c r="FG14" s="640">
        <v>-117.68</v>
      </c>
      <c r="FH14" s="640"/>
      <c r="FI14" s="639">
        <v>21.529</v>
      </c>
      <c r="FJ14" s="636">
        <v>0</v>
      </c>
      <c r="FK14" s="637">
        <v>0</v>
      </c>
      <c r="FL14" s="640">
        <v>50.84</v>
      </c>
      <c r="FM14" s="636">
        <v>51.008000000000003</v>
      </c>
      <c r="FN14" s="642">
        <v>0</v>
      </c>
      <c r="FO14" s="641">
        <v>-33.155999999999999</v>
      </c>
      <c r="FP14" s="640">
        <v>-34.161000000000001</v>
      </c>
      <c r="FQ14" s="637">
        <v>13.228999999999999</v>
      </c>
      <c r="FR14" s="641">
        <v>-80.777000000000001</v>
      </c>
      <c r="FS14" s="640">
        <v>-81.186000000000007</v>
      </c>
      <c r="FT14" s="637">
        <v>6.343</v>
      </c>
      <c r="FU14" s="637">
        <v>9.6820000000000004</v>
      </c>
      <c r="FV14" s="640"/>
      <c r="FW14" s="642"/>
      <c r="FX14" s="637">
        <v>12.061</v>
      </c>
      <c r="FY14" s="640"/>
      <c r="FZ14" s="636"/>
      <c r="GA14" s="642">
        <v>17.32</v>
      </c>
      <c r="GB14" s="637">
        <v>0</v>
      </c>
      <c r="GC14" s="637">
        <v>5.4409999999999998</v>
      </c>
      <c r="GD14" s="637">
        <v>-9.3559999999999999</v>
      </c>
      <c r="GE14" s="637">
        <v>4.33</v>
      </c>
      <c r="GF14" s="637">
        <v>10.885999999999999</v>
      </c>
      <c r="GG14" s="637">
        <v>27.53</v>
      </c>
      <c r="GH14" s="637">
        <v>-10.786</v>
      </c>
      <c r="GI14" s="637">
        <v>-5.5730000000000004</v>
      </c>
      <c r="GJ14" s="637">
        <v>12.58</v>
      </c>
      <c r="GK14" s="637">
        <v>54.183999999999997</v>
      </c>
      <c r="GL14" s="637">
        <v>25.7</v>
      </c>
      <c r="GM14" s="637">
        <v>5.0679999999999996</v>
      </c>
      <c r="GN14" s="637">
        <v>6.9989999999999997</v>
      </c>
      <c r="GO14" s="637">
        <v>-7.2220000000000004</v>
      </c>
      <c r="GP14" s="637">
        <v>0</v>
      </c>
      <c r="GQ14" s="637">
        <v>7.5919999999999996</v>
      </c>
      <c r="GR14" s="637">
        <v>4.4930000000000003</v>
      </c>
      <c r="GS14" s="637">
        <v>-12.849</v>
      </c>
      <c r="GT14" s="637">
        <v>-1.411</v>
      </c>
      <c r="GU14" s="637">
        <v>17.201000000000001</v>
      </c>
      <c r="GV14" s="637">
        <v>1.597</v>
      </c>
      <c r="GW14" s="640">
        <v>52.749000000000002</v>
      </c>
      <c r="GX14" s="637">
        <v>25.506</v>
      </c>
      <c r="GY14" s="637">
        <v>-62.030999999999999</v>
      </c>
      <c r="GZ14" s="637">
        <v>-16.516999999999999</v>
      </c>
      <c r="HA14" s="640"/>
      <c r="HB14" s="637">
        <v>10.55</v>
      </c>
      <c r="HC14" s="637">
        <v>8.5709999999999997</v>
      </c>
      <c r="HD14" s="640">
        <v>3.6619999999999999</v>
      </c>
      <c r="HE14" s="637">
        <v>3.3119999999999998</v>
      </c>
      <c r="HF14" s="637">
        <v>9.92</v>
      </c>
      <c r="HG14" s="644">
        <v>236.05</v>
      </c>
      <c r="HH14" s="637">
        <v>237.38</v>
      </c>
      <c r="HI14" s="637">
        <v>34.4</v>
      </c>
      <c r="HJ14" s="641">
        <v>-33.826000000000001</v>
      </c>
      <c r="HK14" s="640">
        <v>-118.49</v>
      </c>
      <c r="HL14" s="637">
        <v>119.51</v>
      </c>
      <c r="HM14" s="637">
        <v>490.11</v>
      </c>
      <c r="HN14" s="641">
        <v>-224.05</v>
      </c>
      <c r="HO14" s="640">
        <v>-221.53</v>
      </c>
      <c r="HP14" s="640">
        <v>-19.608000000000001</v>
      </c>
      <c r="HQ14" s="640">
        <v>-9.609</v>
      </c>
      <c r="HR14" s="641">
        <v>80.748999999999995</v>
      </c>
      <c r="HS14" s="637">
        <v>79.269000000000005</v>
      </c>
      <c r="HT14" s="641">
        <v>-141.19</v>
      </c>
      <c r="HU14" s="637">
        <v>-139.66</v>
      </c>
      <c r="HV14" s="640">
        <v>61.79</v>
      </c>
      <c r="HW14" s="637">
        <v>61.636000000000003</v>
      </c>
      <c r="HX14" s="640">
        <v>-74.521000000000001</v>
      </c>
      <c r="HY14" s="637">
        <v>-72.661000000000001</v>
      </c>
      <c r="HZ14" s="640">
        <v>49.9</v>
      </c>
      <c r="IA14" s="637">
        <v>49.459000000000003</v>
      </c>
      <c r="IB14" s="640">
        <v>80.8</v>
      </c>
      <c r="IC14" s="637">
        <v>80</v>
      </c>
      <c r="ID14" s="637">
        <v>25.39</v>
      </c>
      <c r="IE14" s="637">
        <v>28.876000000000001</v>
      </c>
      <c r="IF14" s="637">
        <v>-346.4</v>
      </c>
      <c r="IG14" s="640">
        <v>103.76</v>
      </c>
      <c r="IH14" s="637">
        <v>103.41</v>
      </c>
      <c r="II14" s="640">
        <v>12.8</v>
      </c>
      <c r="IJ14" s="637">
        <v>40.5</v>
      </c>
      <c r="IK14" s="640">
        <v>-62.298999999999999</v>
      </c>
      <c r="IL14" s="640">
        <v>-62.598999999999997</v>
      </c>
      <c r="IM14" s="640">
        <v>1.32</v>
      </c>
      <c r="IN14" s="637">
        <v>0.90300000000000002</v>
      </c>
      <c r="IO14" s="639">
        <v>-478.9</v>
      </c>
      <c r="IP14" s="640">
        <v>-534.96</v>
      </c>
      <c r="IQ14" s="645">
        <v>505.54</v>
      </c>
      <c r="IR14" s="645">
        <v>412.81</v>
      </c>
      <c r="IS14" s="637">
        <v>-90.048000000000002</v>
      </c>
      <c r="IT14" s="639">
        <v>-406.25</v>
      </c>
      <c r="IU14" s="637">
        <v>404.48</v>
      </c>
      <c r="IV14" s="638">
        <v>-136.88</v>
      </c>
      <c r="IW14" s="638">
        <v>-296.25</v>
      </c>
      <c r="IX14" s="646">
        <v>-398.71</v>
      </c>
      <c r="IY14" s="642">
        <v>124.4</v>
      </c>
      <c r="IZ14" s="642">
        <v>125.01</v>
      </c>
      <c r="JA14" s="642">
        <v>141.34</v>
      </c>
      <c r="JB14" s="647">
        <v>-492.36</v>
      </c>
      <c r="JC14" s="647">
        <v>237.97</v>
      </c>
      <c r="JD14" s="647">
        <v>-250.87</v>
      </c>
      <c r="JE14" s="647">
        <v>252.92</v>
      </c>
      <c r="JF14" s="637">
        <v>-5.4039999999999999</v>
      </c>
      <c r="JG14" s="640"/>
      <c r="JH14" s="637">
        <v>32.08</v>
      </c>
      <c r="JI14" s="640">
        <v>6.359</v>
      </c>
      <c r="JJ14" s="637">
        <v>6.4160000000000004</v>
      </c>
      <c r="JK14" s="638">
        <v>-30.959</v>
      </c>
      <c r="JL14" s="638">
        <v>8.4</v>
      </c>
      <c r="JM14" s="637"/>
      <c r="JN14" s="640">
        <v>-8.73</v>
      </c>
      <c r="JO14" s="636">
        <v>-40.752000000000002</v>
      </c>
      <c r="JP14" s="642">
        <v>3.8679999999999999</v>
      </c>
      <c r="JQ14" s="637">
        <v>22.798999999999999</v>
      </c>
      <c r="JR14" s="641">
        <v>50.076000000000001</v>
      </c>
      <c r="JS14" s="637">
        <v>49.728999999999999</v>
      </c>
      <c r="JT14" s="638">
        <v>11.234999999999999</v>
      </c>
      <c r="JU14" s="637">
        <v>11.145</v>
      </c>
      <c r="JV14" s="639">
        <v>53.356000000000002</v>
      </c>
      <c r="JW14" s="636">
        <v>51.667000000000002</v>
      </c>
      <c r="JX14" s="637">
        <v>53.155000000000001</v>
      </c>
      <c r="JY14" s="637"/>
      <c r="JZ14" s="637">
        <v>-33</v>
      </c>
      <c r="KA14" s="637">
        <v>15.016</v>
      </c>
      <c r="KB14" s="637">
        <v>5.37</v>
      </c>
      <c r="KC14" s="637"/>
      <c r="KD14" s="637">
        <v>-8.2219999999999995</v>
      </c>
      <c r="KE14" s="640">
        <v>44.503999999999998</v>
      </c>
      <c r="KF14" s="637">
        <v>20.091000000000001</v>
      </c>
      <c r="KG14" s="637">
        <v>-8.14</v>
      </c>
      <c r="KH14" s="637">
        <v>-43.243000000000002</v>
      </c>
      <c r="KI14" s="637">
        <v>8.7880000000000003</v>
      </c>
      <c r="KJ14" s="637">
        <v>33.622999999999998</v>
      </c>
      <c r="KK14" s="596"/>
      <c r="KL14" s="596"/>
      <c r="KM14" s="596"/>
      <c r="KN14" s="596"/>
      <c r="KO14" s="596"/>
      <c r="KP14" s="616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</row>
    <row r="15" spans="1:353" ht="15.75" x14ac:dyDescent="0.25">
      <c r="A15" s="599">
        <v>0.20833333333333334</v>
      </c>
      <c r="B15" s="600">
        <v>0</v>
      </c>
      <c r="C15" s="600">
        <v>19.297999999999998</v>
      </c>
      <c r="D15" s="601">
        <v>-38.631999999999998</v>
      </c>
      <c r="E15" s="602">
        <v>8.52</v>
      </c>
      <c r="F15" s="603">
        <v>18.422999999999998</v>
      </c>
      <c r="G15" s="600">
        <v>12.288</v>
      </c>
      <c r="H15" s="604">
        <v>36.415999999999997</v>
      </c>
      <c r="I15" s="603">
        <v>35.591999999999999</v>
      </c>
      <c r="J15" s="600"/>
      <c r="K15" s="601"/>
      <c r="L15" s="602">
        <v>-6.66</v>
      </c>
      <c r="M15" s="605">
        <v>-17.547000000000001</v>
      </c>
      <c r="N15" s="606">
        <v>15.398999999999999</v>
      </c>
      <c r="O15" s="602">
        <v>2.484</v>
      </c>
      <c r="P15" s="602">
        <v>-15.398999999999999</v>
      </c>
      <c r="Q15" s="605">
        <v>13.731999999999999</v>
      </c>
      <c r="R15" s="603">
        <v>16.132999999999999</v>
      </c>
      <c r="S15" s="600">
        <v>16.66</v>
      </c>
      <c r="T15" s="601">
        <v>27.481000000000002</v>
      </c>
      <c r="U15" s="604"/>
      <c r="V15" s="600"/>
      <c r="W15" s="606"/>
      <c r="X15" s="606"/>
      <c r="Y15" s="601"/>
      <c r="Z15" s="604">
        <v>-42.99</v>
      </c>
      <c r="AA15" s="601">
        <v>-42.709000000000003</v>
      </c>
      <c r="AB15" s="601"/>
      <c r="AC15" s="601">
        <v>6.66</v>
      </c>
      <c r="AD15" s="601">
        <v>15.4</v>
      </c>
      <c r="AE15" s="601"/>
      <c r="AF15" s="601"/>
      <c r="AG15" s="604">
        <v>-34.098999999999997</v>
      </c>
      <c r="AH15" s="600">
        <v>-34.29</v>
      </c>
      <c r="AI15" s="606">
        <v>-59.279000000000003</v>
      </c>
      <c r="AJ15" s="602">
        <v>34.29</v>
      </c>
      <c r="AK15" s="601">
        <v>34.459000000000003</v>
      </c>
      <c r="AL15" s="615">
        <v>11.074999999999999</v>
      </c>
      <c r="AM15" s="601">
        <v>-11.337</v>
      </c>
      <c r="AN15" s="604">
        <v>47.012</v>
      </c>
      <c r="AO15" s="600">
        <v>48.747999999999998</v>
      </c>
      <c r="AP15" s="606">
        <v>36.25</v>
      </c>
      <c r="AQ15" s="604">
        <v>0</v>
      </c>
      <c r="AR15" s="600">
        <v>-51.7</v>
      </c>
      <c r="AS15" s="600">
        <v>7.5620000000000003</v>
      </c>
      <c r="AT15" s="600">
        <v>7.4509999999999996</v>
      </c>
      <c r="AU15" s="600">
        <v>51.573999999999998</v>
      </c>
      <c r="AV15" s="600">
        <v>52.11</v>
      </c>
      <c r="AW15" s="606">
        <v>7.3449999999999998</v>
      </c>
      <c r="AX15" s="601">
        <v>6.9560000000000004</v>
      </c>
      <c r="AY15" s="601">
        <v>-344.97</v>
      </c>
      <c r="AZ15" s="604">
        <v>8.5449999999999999</v>
      </c>
      <c r="BA15" s="601">
        <v>8.6460000000000008</v>
      </c>
      <c r="BB15" s="604">
        <v>-26.643000000000001</v>
      </c>
      <c r="BC15" s="604">
        <v>-4.5</v>
      </c>
      <c r="BD15" s="601">
        <v>-6.7</v>
      </c>
      <c r="BE15" s="604">
        <v>0</v>
      </c>
      <c r="BF15" s="600">
        <v>58.987000000000002</v>
      </c>
      <c r="BG15" s="600">
        <v>-2.7810000000000001</v>
      </c>
      <c r="BH15" s="600"/>
      <c r="BI15" s="606">
        <v>-46.88</v>
      </c>
      <c r="BJ15" s="610"/>
      <c r="BK15" s="602"/>
      <c r="BL15" s="601"/>
      <c r="BM15" s="601">
        <v>393.62</v>
      </c>
      <c r="BN15" s="601">
        <v>41.168999999999997</v>
      </c>
      <c r="BO15" s="601">
        <v>40.954999999999998</v>
      </c>
      <c r="BP15" s="602">
        <v>-593.64</v>
      </c>
      <c r="BQ15" s="601">
        <v>302.51</v>
      </c>
      <c r="BR15" s="601">
        <v>58.899000000000001</v>
      </c>
      <c r="BS15" s="604">
        <v>-23.068999999999999</v>
      </c>
      <c r="BT15" s="600">
        <v>27.79</v>
      </c>
      <c r="BU15" s="600">
        <v>43.72</v>
      </c>
      <c r="BV15" s="606">
        <v>58.459000000000003</v>
      </c>
      <c r="BW15" s="603">
        <v>31.751999999999999</v>
      </c>
      <c r="BX15" s="606">
        <v>31.617999999999999</v>
      </c>
      <c r="BY15" s="602">
        <v>24.773</v>
      </c>
      <c r="BZ15" s="604">
        <v>25.477</v>
      </c>
      <c r="CA15" s="601">
        <v>43.643000000000001</v>
      </c>
      <c r="CB15" s="604"/>
      <c r="CC15" s="600">
        <v>-14.77</v>
      </c>
      <c r="CD15" s="602">
        <v>10.286</v>
      </c>
      <c r="CE15" s="601">
        <v>-72.144000000000005</v>
      </c>
      <c r="CF15" s="604">
        <v>19.57</v>
      </c>
      <c r="CG15" s="604">
        <v>2.4209999999999998</v>
      </c>
      <c r="CH15" s="604">
        <v>22.408999999999999</v>
      </c>
      <c r="CI15" s="601">
        <v>21.79</v>
      </c>
      <c r="CJ15" s="604">
        <v>-3.7</v>
      </c>
      <c r="CK15" s="600">
        <v>136.19</v>
      </c>
      <c r="CL15" s="601">
        <v>-15.159000000000001</v>
      </c>
      <c r="CM15" s="604">
        <v>41.171999999999997</v>
      </c>
      <c r="CN15" s="600">
        <v>41.268999999999998</v>
      </c>
      <c r="CO15" s="606">
        <v>41.008000000000003</v>
      </c>
      <c r="CP15" s="604">
        <v>-79.790999999999997</v>
      </c>
      <c r="CQ15" s="600">
        <v>-80.644999999999996</v>
      </c>
      <c r="CR15" s="600">
        <v>20.847000000000001</v>
      </c>
      <c r="CS15" s="600">
        <v>28.016999999999999</v>
      </c>
      <c r="CT15" s="606">
        <v>21.247</v>
      </c>
      <c r="CU15" s="601">
        <v>10.573</v>
      </c>
      <c r="CV15" s="601">
        <v>-33.497</v>
      </c>
      <c r="CW15" s="601">
        <v>-59.103000000000002</v>
      </c>
      <c r="CX15" s="604">
        <v>31.178999999999998</v>
      </c>
      <c r="CY15" s="604">
        <v>29.154</v>
      </c>
      <c r="CZ15" s="600">
        <v>-27.548999999999999</v>
      </c>
      <c r="DA15" s="606">
        <v>2.492</v>
      </c>
      <c r="DB15" s="602">
        <v>68.855000000000004</v>
      </c>
      <c r="DC15" s="602">
        <v>68.838999999999999</v>
      </c>
      <c r="DD15" s="601">
        <v>-210.66</v>
      </c>
      <c r="DE15" s="604"/>
      <c r="DF15" s="601"/>
      <c r="DG15" s="604">
        <v>-0.27</v>
      </c>
      <c r="DH15" s="601">
        <v>-16.666</v>
      </c>
      <c r="DI15" s="610"/>
      <c r="DJ15" s="602">
        <v>-65.900000000000006</v>
      </c>
      <c r="DK15" s="602">
        <v>-65.698999999999998</v>
      </c>
      <c r="DL15" s="603">
        <v>3.5619999999999998</v>
      </c>
      <c r="DM15" s="600">
        <v>14.186</v>
      </c>
      <c r="DN15" s="604">
        <v>4.1050000000000004</v>
      </c>
      <c r="DO15" s="601">
        <v>34.942999999999998</v>
      </c>
      <c r="DP15" s="604">
        <v>34.286000000000001</v>
      </c>
      <c r="DQ15" s="600">
        <v>51.206000000000003</v>
      </c>
      <c r="DR15" s="600">
        <v>50.408000000000001</v>
      </c>
      <c r="DS15" s="600">
        <v>34.069000000000003</v>
      </c>
      <c r="DT15" s="600">
        <v>-13.201000000000001</v>
      </c>
      <c r="DU15" s="606">
        <v>-9.1</v>
      </c>
      <c r="DV15" s="601">
        <v>57.658000000000001</v>
      </c>
      <c r="DW15" s="601">
        <v>209.54</v>
      </c>
      <c r="DX15" s="604">
        <v>-23.96</v>
      </c>
      <c r="DY15" s="600">
        <v>-24.17</v>
      </c>
      <c r="DZ15" s="600">
        <v>97.43</v>
      </c>
      <c r="EA15" s="606">
        <v>43.67</v>
      </c>
      <c r="EB15" s="604">
        <v>207.14</v>
      </c>
      <c r="EC15" s="600">
        <v>201.49</v>
      </c>
      <c r="ED15" s="600">
        <v>81.194999999999993</v>
      </c>
      <c r="EE15" s="606">
        <v>81.254000000000005</v>
      </c>
      <c r="EF15" s="604">
        <v>280.18</v>
      </c>
      <c r="EG15" s="600">
        <v>241.55</v>
      </c>
      <c r="EH15" s="600">
        <v>234.91</v>
      </c>
      <c r="EI15" s="606">
        <v>239.37</v>
      </c>
      <c r="EJ15" s="600">
        <v>139.1</v>
      </c>
      <c r="EK15" s="606">
        <v>129.82</v>
      </c>
      <c r="EL15" s="601">
        <v>-20.966000000000001</v>
      </c>
      <c r="EM15" s="601">
        <v>604.78</v>
      </c>
      <c r="EN15" s="601">
        <v>560.42999999999995</v>
      </c>
      <c r="EO15" s="601"/>
      <c r="EP15" s="604">
        <v>-18.260000000000002</v>
      </c>
      <c r="EQ15" s="600">
        <v>-17.11</v>
      </c>
      <c r="ER15" s="600">
        <v>-52.600999999999999</v>
      </c>
      <c r="ES15" s="600">
        <v>-2.1030000000000002</v>
      </c>
      <c r="ET15" s="600">
        <v>-2.0990000000000002</v>
      </c>
      <c r="EU15" s="600">
        <v>130.6</v>
      </c>
      <c r="EV15" s="600">
        <v>4.4290000000000003</v>
      </c>
      <c r="EW15" s="600">
        <v>4.109</v>
      </c>
      <c r="EX15" s="606">
        <v>-92.180999999999997</v>
      </c>
      <c r="EY15" s="604">
        <v>0</v>
      </c>
      <c r="EZ15" s="600">
        <v>-12.359</v>
      </c>
      <c r="FA15" s="606">
        <v>69.3</v>
      </c>
      <c r="FB15" s="604">
        <v>12.728</v>
      </c>
      <c r="FC15" s="601">
        <v>-57.534999999999997</v>
      </c>
      <c r="FD15" s="604">
        <v>-37.100999999999999</v>
      </c>
      <c r="FE15" s="600">
        <v>-36.061</v>
      </c>
      <c r="FF15" s="606">
        <v>13.930999999999999</v>
      </c>
      <c r="FG15" s="604">
        <v>-126.86</v>
      </c>
      <c r="FH15" s="604"/>
      <c r="FI15" s="603">
        <v>21.62</v>
      </c>
      <c r="FJ15" s="600">
        <v>0</v>
      </c>
      <c r="FK15" s="601">
        <v>0</v>
      </c>
      <c r="FL15" s="604">
        <v>50.93</v>
      </c>
      <c r="FM15" s="600">
        <v>52.052</v>
      </c>
      <c r="FN15" s="606">
        <v>0</v>
      </c>
      <c r="FO15" s="605">
        <v>-33.155999999999999</v>
      </c>
      <c r="FP15" s="604">
        <v>-32.820999999999998</v>
      </c>
      <c r="FQ15" s="601">
        <v>20.262</v>
      </c>
      <c r="FR15" s="605">
        <v>-80.921000000000006</v>
      </c>
      <c r="FS15" s="604">
        <v>-81.11</v>
      </c>
      <c r="FT15" s="601">
        <v>11.45</v>
      </c>
      <c r="FU15" s="601">
        <v>18.562999999999999</v>
      </c>
      <c r="FV15" s="604"/>
      <c r="FW15" s="606"/>
      <c r="FX15" s="601">
        <v>12.061</v>
      </c>
      <c r="FY15" s="604"/>
      <c r="FZ15" s="600"/>
      <c r="GA15" s="606">
        <v>15.79</v>
      </c>
      <c r="GB15" s="601">
        <v>0</v>
      </c>
      <c r="GC15" s="601">
        <v>5.4859999999999998</v>
      </c>
      <c r="GD15" s="601">
        <v>-9.0850000000000009</v>
      </c>
      <c r="GE15" s="601">
        <v>4.4269999999999996</v>
      </c>
      <c r="GF15" s="601">
        <v>11.153</v>
      </c>
      <c r="GG15" s="601">
        <v>27.379000000000001</v>
      </c>
      <c r="GH15" s="601">
        <v>-17.739999999999998</v>
      </c>
      <c r="GI15" s="601">
        <v>-9.0429999999999993</v>
      </c>
      <c r="GJ15" s="601">
        <v>12.22</v>
      </c>
      <c r="GK15" s="601">
        <v>53.886000000000003</v>
      </c>
      <c r="GL15" s="601">
        <v>24.2</v>
      </c>
      <c r="GM15" s="601"/>
      <c r="GN15" s="601">
        <v>6.7110000000000003</v>
      </c>
      <c r="GO15" s="601"/>
      <c r="GP15" s="601">
        <v>0</v>
      </c>
      <c r="GQ15" s="601">
        <v>7.6429999999999998</v>
      </c>
      <c r="GR15" s="601">
        <v>4.7409999999999997</v>
      </c>
      <c r="GS15" s="601">
        <v>-12.148999999999999</v>
      </c>
      <c r="GT15" s="601">
        <v>-3.6659999999999999</v>
      </c>
      <c r="GU15" s="601">
        <v>16.815000000000001</v>
      </c>
      <c r="GV15" s="601">
        <v>5.1260000000000003</v>
      </c>
      <c r="GW15" s="604">
        <v>57.305999999999997</v>
      </c>
      <c r="GX15" s="601">
        <v>27.13</v>
      </c>
      <c r="GY15" s="601">
        <v>-68.093999999999994</v>
      </c>
      <c r="GZ15" s="601">
        <v>-17.317</v>
      </c>
      <c r="HA15" s="604"/>
      <c r="HB15" s="601">
        <v>7.4640000000000004</v>
      </c>
      <c r="HC15" s="601">
        <v>8.9149999999999991</v>
      </c>
      <c r="HD15" s="604">
        <v>4.0229999999999997</v>
      </c>
      <c r="HE15" s="601">
        <v>3.7229999999999999</v>
      </c>
      <c r="HF15" s="601">
        <v>10.5</v>
      </c>
      <c r="HG15" s="611">
        <v>239.12</v>
      </c>
      <c r="HH15" s="601">
        <v>239.88</v>
      </c>
      <c r="HI15" s="610">
        <v>71.2</v>
      </c>
      <c r="HJ15" s="605">
        <v>-70.793000000000006</v>
      </c>
      <c r="HK15" s="604">
        <v>-158.16999999999999</v>
      </c>
      <c r="HL15" s="601">
        <v>158.65</v>
      </c>
      <c r="HM15" s="610">
        <v>494.62</v>
      </c>
      <c r="HN15" s="605">
        <v>-227.12</v>
      </c>
      <c r="HO15" s="604">
        <v>-227.37</v>
      </c>
      <c r="HP15" s="604">
        <v>-17.292000000000002</v>
      </c>
      <c r="HQ15" s="604">
        <v>-5.774</v>
      </c>
      <c r="HR15" s="605">
        <v>78.896000000000001</v>
      </c>
      <c r="HS15" s="601">
        <v>77.441000000000003</v>
      </c>
      <c r="HT15" s="605">
        <v>-139.72</v>
      </c>
      <c r="HU15" s="601">
        <v>-140.62</v>
      </c>
      <c r="HV15" s="604">
        <v>63.405000000000001</v>
      </c>
      <c r="HW15" s="601">
        <v>63.338999999999999</v>
      </c>
      <c r="HX15" s="604">
        <v>-75.822999999999993</v>
      </c>
      <c r="HY15" s="601">
        <v>-76.722999999999999</v>
      </c>
      <c r="HZ15" s="604">
        <v>49.779000000000003</v>
      </c>
      <c r="IA15" s="601">
        <v>49.74</v>
      </c>
      <c r="IB15" s="604">
        <v>83.8</v>
      </c>
      <c r="IC15" s="601">
        <v>84.198999999999998</v>
      </c>
      <c r="ID15" s="601">
        <v>25.166</v>
      </c>
      <c r="IE15" s="601">
        <v>30.414999999999999</v>
      </c>
      <c r="IF15" s="601">
        <v>-357.56</v>
      </c>
      <c r="IG15" s="604">
        <v>106.94</v>
      </c>
      <c r="IH15" s="601">
        <v>106.26</v>
      </c>
      <c r="II15" s="604">
        <v>13.3</v>
      </c>
      <c r="IJ15" s="601">
        <v>41.5</v>
      </c>
      <c r="IK15" s="604">
        <v>-61.7</v>
      </c>
      <c r="IL15" s="604">
        <v>-61.9</v>
      </c>
      <c r="IM15" s="604">
        <v>1.306</v>
      </c>
      <c r="IN15" s="601">
        <v>0.89</v>
      </c>
      <c r="IO15" s="603">
        <v>-486.01</v>
      </c>
      <c r="IP15" s="604">
        <v>-522.01</v>
      </c>
      <c r="IQ15" s="612">
        <v>517.4</v>
      </c>
      <c r="IR15" s="612">
        <v>421.58</v>
      </c>
      <c r="IS15" s="601">
        <v>-66.659000000000006</v>
      </c>
      <c r="IT15" s="603">
        <v>-410.55</v>
      </c>
      <c r="IU15" s="601">
        <v>409.56</v>
      </c>
      <c r="IV15" s="602">
        <v>-146.66</v>
      </c>
      <c r="IW15" s="602">
        <v>-299.22000000000003</v>
      </c>
      <c r="IX15" s="613">
        <v>-407.2</v>
      </c>
      <c r="IY15" s="606">
        <v>126.16</v>
      </c>
      <c r="IZ15" s="606">
        <v>126.02</v>
      </c>
      <c r="JA15" s="606">
        <v>148.57</v>
      </c>
      <c r="JB15" s="614">
        <v>-497.16</v>
      </c>
      <c r="JC15" s="614">
        <v>243.62</v>
      </c>
      <c r="JD15" s="614">
        <v>-259.5</v>
      </c>
      <c r="JE15" s="614">
        <v>261.60000000000002</v>
      </c>
      <c r="JF15" s="601">
        <v>-5.3520000000000003</v>
      </c>
      <c r="JG15" s="604"/>
      <c r="JH15" s="601">
        <v>32.319000000000003</v>
      </c>
      <c r="JI15" s="604">
        <v>6.2910000000000004</v>
      </c>
      <c r="JJ15" s="601">
        <v>6.3460000000000001</v>
      </c>
      <c r="JK15" s="602">
        <v>-31.12</v>
      </c>
      <c r="JL15" s="602">
        <v>9.1999999999999993</v>
      </c>
      <c r="JM15" s="601"/>
      <c r="JN15" s="604">
        <v>-10.282999999999999</v>
      </c>
      <c r="JO15" s="600">
        <v>-40.253999999999998</v>
      </c>
      <c r="JP15" s="606">
        <v>4.2190000000000003</v>
      </c>
      <c r="JQ15" s="601">
        <v>22.1</v>
      </c>
      <c r="JR15" s="605">
        <v>51.387999999999998</v>
      </c>
      <c r="JS15" s="601">
        <v>51.561999999999998</v>
      </c>
      <c r="JT15" s="602">
        <v>11.34</v>
      </c>
      <c r="JU15" s="601">
        <v>11.275</v>
      </c>
      <c r="JV15" s="603">
        <v>51.557000000000002</v>
      </c>
      <c r="JW15" s="600">
        <v>51.972000000000001</v>
      </c>
      <c r="JX15" s="601">
        <v>54.433999999999997</v>
      </c>
      <c r="JY15" s="601"/>
      <c r="JZ15" s="601">
        <v>-35</v>
      </c>
      <c r="KA15" s="601">
        <v>14.861000000000001</v>
      </c>
      <c r="KB15" s="601">
        <v>5.51</v>
      </c>
      <c r="KC15" s="601"/>
      <c r="KD15" s="601">
        <v>-3.8029999999999999</v>
      </c>
      <c r="KE15" s="604">
        <v>42.301000000000002</v>
      </c>
      <c r="KF15" s="601">
        <v>16.940999999999999</v>
      </c>
      <c r="KG15" s="601">
        <v>-3.1480000000000001</v>
      </c>
      <c r="KH15" s="601">
        <v>-41.823</v>
      </c>
      <c r="KI15" s="601">
        <v>5.46</v>
      </c>
      <c r="KJ15" s="601">
        <v>34.783999999999999</v>
      </c>
      <c r="KK15" s="596"/>
      <c r="KL15" s="596"/>
      <c r="KM15" s="596"/>
      <c r="KN15" s="596"/>
      <c r="KO15" s="596"/>
      <c r="KP15" s="616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</row>
    <row r="16" spans="1:353" ht="15.75" x14ac:dyDescent="0.25">
      <c r="A16" s="599">
        <v>0.22916666666666666</v>
      </c>
      <c r="B16" s="600">
        <v>0</v>
      </c>
      <c r="C16" s="600">
        <v>20.826000000000001</v>
      </c>
      <c r="D16" s="601">
        <v>-41.645000000000003</v>
      </c>
      <c r="E16" s="602">
        <v>8.9619999999999997</v>
      </c>
      <c r="F16" s="603">
        <v>19.666</v>
      </c>
      <c r="G16" s="600">
        <v>10.968</v>
      </c>
      <c r="H16" s="604">
        <v>38.924999999999997</v>
      </c>
      <c r="I16" s="603">
        <v>37.597000000000001</v>
      </c>
      <c r="J16" s="600"/>
      <c r="K16" s="601"/>
      <c r="L16" s="602">
        <v>-19.978999999999999</v>
      </c>
      <c r="M16" s="605">
        <v>-16.166</v>
      </c>
      <c r="N16" s="606">
        <v>13.199</v>
      </c>
      <c r="O16" s="602">
        <v>3.3119999999999998</v>
      </c>
      <c r="P16" s="602">
        <v>-13.199</v>
      </c>
      <c r="Q16" s="605">
        <v>13.459</v>
      </c>
      <c r="R16" s="603">
        <v>16.004000000000001</v>
      </c>
      <c r="S16" s="600">
        <v>16.02</v>
      </c>
      <c r="T16" s="601">
        <v>26.773</v>
      </c>
      <c r="U16" s="604"/>
      <c r="V16" s="600"/>
      <c r="W16" s="606"/>
      <c r="X16" s="606"/>
      <c r="Y16" s="601"/>
      <c r="Z16" s="604">
        <v>-52.9</v>
      </c>
      <c r="AA16" s="601">
        <v>-53.259</v>
      </c>
      <c r="AB16" s="601"/>
      <c r="AC16" s="601">
        <v>19.978999999999999</v>
      </c>
      <c r="AD16" s="601">
        <v>15.4</v>
      </c>
      <c r="AE16" s="601"/>
      <c r="AF16" s="601"/>
      <c r="AG16" s="604">
        <v>-45.06</v>
      </c>
      <c r="AH16" s="600">
        <v>-44.81</v>
      </c>
      <c r="AI16" s="606">
        <v>-59.119</v>
      </c>
      <c r="AJ16" s="602">
        <v>45.408999999999999</v>
      </c>
      <c r="AK16" s="601">
        <v>45.658999999999999</v>
      </c>
      <c r="AL16" s="604">
        <v>11.058999999999999</v>
      </c>
      <c r="AM16" s="601">
        <v>-10.957000000000001</v>
      </c>
      <c r="AN16" s="604">
        <v>48.896000000000001</v>
      </c>
      <c r="AO16" s="600">
        <v>50.999000000000002</v>
      </c>
      <c r="AP16" s="606">
        <v>36.494</v>
      </c>
      <c r="AQ16" s="604">
        <v>0</v>
      </c>
      <c r="AR16" s="600">
        <v>-57.274999999999999</v>
      </c>
      <c r="AS16" s="600">
        <v>7.2380000000000004</v>
      </c>
      <c r="AT16" s="600">
        <v>6.8449999999999998</v>
      </c>
      <c r="AU16" s="600">
        <v>53.180999999999997</v>
      </c>
      <c r="AV16" s="600">
        <v>53.984999999999999</v>
      </c>
      <c r="AW16" s="606">
        <v>-1.0469999999999999</v>
      </c>
      <c r="AX16" s="601">
        <v>-1.6279999999999999</v>
      </c>
      <c r="AY16" s="601">
        <v>-325.66000000000003</v>
      </c>
      <c r="AZ16" s="604">
        <v>8.7050000000000001</v>
      </c>
      <c r="BA16" s="601">
        <v>8.7989999999999995</v>
      </c>
      <c r="BB16" s="604">
        <v>-25.919</v>
      </c>
      <c r="BC16" s="604">
        <v>-4.7</v>
      </c>
      <c r="BD16" s="601">
        <v>-7</v>
      </c>
      <c r="BE16" s="604">
        <v>0</v>
      </c>
      <c r="BF16" s="600">
        <v>63.898000000000003</v>
      </c>
      <c r="BG16" s="600">
        <v>-3.88</v>
      </c>
      <c r="BH16" s="600"/>
      <c r="BI16" s="606">
        <v>-34.783000000000001</v>
      </c>
      <c r="BJ16" s="610"/>
      <c r="BK16" s="602">
        <v>0</v>
      </c>
      <c r="BL16" s="601">
        <v>0</v>
      </c>
      <c r="BM16" s="601">
        <v>374.06</v>
      </c>
      <c r="BN16" s="601">
        <v>34.668999999999997</v>
      </c>
      <c r="BO16" s="601">
        <v>34.820999999999998</v>
      </c>
      <c r="BP16" s="602">
        <v>-532.63</v>
      </c>
      <c r="BQ16" s="601">
        <v>284.63</v>
      </c>
      <c r="BR16" s="601">
        <v>61.005000000000003</v>
      </c>
      <c r="BS16" s="604">
        <v>-23.209</v>
      </c>
      <c r="BT16" s="600">
        <v>28.45</v>
      </c>
      <c r="BU16" s="600">
        <v>45.259</v>
      </c>
      <c r="BV16" s="606">
        <v>59.72</v>
      </c>
      <c r="BW16" s="603">
        <v>14.872999999999999</v>
      </c>
      <c r="BX16" s="606">
        <v>15.409000000000001</v>
      </c>
      <c r="BY16" s="602">
        <v>42.868000000000002</v>
      </c>
      <c r="BZ16" s="604">
        <v>43.671999999999997</v>
      </c>
      <c r="CA16" s="601">
        <v>39.142000000000003</v>
      </c>
      <c r="CB16" s="604"/>
      <c r="CC16" s="600">
        <v>-27.190999999999999</v>
      </c>
      <c r="CD16" s="602">
        <v>8.7799999999999994</v>
      </c>
      <c r="CE16" s="601">
        <v>-72.144000000000005</v>
      </c>
      <c r="CF16" s="604">
        <v>19.57</v>
      </c>
      <c r="CG16" s="604">
        <v>2.3439999999999999</v>
      </c>
      <c r="CH16" s="604">
        <v>23.158999999999999</v>
      </c>
      <c r="CI16" s="601">
        <v>22.86</v>
      </c>
      <c r="CJ16" s="604">
        <v>0.8</v>
      </c>
      <c r="CK16" s="600">
        <v>139</v>
      </c>
      <c r="CL16" s="601">
        <v>-15.56</v>
      </c>
      <c r="CM16" s="604">
        <v>42.021000000000001</v>
      </c>
      <c r="CN16" s="600">
        <v>41.222999999999999</v>
      </c>
      <c r="CO16" s="606">
        <v>41.037999999999997</v>
      </c>
      <c r="CP16" s="604">
        <v>-80.887</v>
      </c>
      <c r="CQ16" s="600">
        <v>-80.007999999999996</v>
      </c>
      <c r="CR16" s="600">
        <v>7.7779999999999996</v>
      </c>
      <c r="CS16" s="600">
        <v>38.935000000000002</v>
      </c>
      <c r="CT16" s="606">
        <v>9.2959999999999994</v>
      </c>
      <c r="CU16" s="601">
        <v>11.103</v>
      </c>
      <c r="CV16" s="601">
        <v>-37.207999999999998</v>
      </c>
      <c r="CW16" s="601">
        <v>-61.759</v>
      </c>
      <c r="CX16" s="604">
        <v>33.521999999999998</v>
      </c>
      <c r="CY16" s="604">
        <v>31.791</v>
      </c>
      <c r="CZ16" s="600">
        <v>-28.478999999999999</v>
      </c>
      <c r="DA16" s="606">
        <v>0.32</v>
      </c>
      <c r="DB16" s="602">
        <v>69.468999999999994</v>
      </c>
      <c r="DC16" s="602">
        <v>69.271000000000001</v>
      </c>
      <c r="DD16" s="601">
        <v>-200.35</v>
      </c>
      <c r="DE16" s="604"/>
      <c r="DF16" s="601"/>
      <c r="DG16" s="604">
        <v>-0.5</v>
      </c>
      <c r="DH16" s="601">
        <v>-17.187000000000001</v>
      </c>
      <c r="DI16" s="610"/>
      <c r="DJ16" s="602">
        <v>-68.3</v>
      </c>
      <c r="DK16" s="602">
        <v>-68.400000000000006</v>
      </c>
      <c r="DL16" s="603">
        <v>3.9169999999999998</v>
      </c>
      <c r="DM16" s="600">
        <v>15.345000000000001</v>
      </c>
      <c r="DN16" s="604">
        <v>3.988</v>
      </c>
      <c r="DO16" s="601">
        <v>35.941000000000003</v>
      </c>
      <c r="DP16" s="604">
        <v>36.630000000000003</v>
      </c>
      <c r="DQ16" s="600">
        <v>54.963000000000001</v>
      </c>
      <c r="DR16" s="600">
        <v>53.923999999999999</v>
      </c>
      <c r="DS16" s="600">
        <v>36.35</v>
      </c>
      <c r="DT16" s="600">
        <v>-13.59</v>
      </c>
      <c r="DU16" s="606">
        <v>-9.57</v>
      </c>
      <c r="DV16" s="601">
        <v>57.036999999999999</v>
      </c>
      <c r="DW16" s="601">
        <v>198.29</v>
      </c>
      <c r="DX16" s="604">
        <v>-24.66</v>
      </c>
      <c r="DY16" s="600">
        <v>-24.709</v>
      </c>
      <c r="DZ16" s="600">
        <v>104.12</v>
      </c>
      <c r="EA16" s="606">
        <v>46.07</v>
      </c>
      <c r="EB16" s="604">
        <v>198.1</v>
      </c>
      <c r="EC16" s="600">
        <v>196.25</v>
      </c>
      <c r="ED16" s="600">
        <v>62.621000000000002</v>
      </c>
      <c r="EE16" s="606">
        <v>61.136000000000003</v>
      </c>
      <c r="EF16" s="604">
        <v>271.12</v>
      </c>
      <c r="EG16" s="600">
        <v>233.36</v>
      </c>
      <c r="EH16" s="600">
        <v>226.4</v>
      </c>
      <c r="EI16" s="606">
        <v>230.09</v>
      </c>
      <c r="EJ16" s="600">
        <v>148.33000000000001</v>
      </c>
      <c r="EK16" s="606">
        <v>133.91999999999999</v>
      </c>
      <c r="EL16" s="601">
        <v>-19.896999999999998</v>
      </c>
      <c r="EM16" s="601">
        <v>544.29</v>
      </c>
      <c r="EN16" s="601">
        <v>534.73</v>
      </c>
      <c r="EO16" s="601"/>
      <c r="EP16" s="604">
        <v>-27.170999999999999</v>
      </c>
      <c r="EQ16" s="600">
        <v>-25.367999999999999</v>
      </c>
      <c r="ER16" s="600">
        <v>-57.283000000000001</v>
      </c>
      <c r="ES16" s="600">
        <v>-20.379000000000001</v>
      </c>
      <c r="ET16" s="600">
        <v>-19.324999999999999</v>
      </c>
      <c r="EU16" s="600">
        <v>159.80000000000001</v>
      </c>
      <c r="EV16" s="600">
        <v>-3.8889999999999998</v>
      </c>
      <c r="EW16" s="600">
        <v>-3.4950000000000001</v>
      </c>
      <c r="EX16" s="606">
        <v>-97.304000000000002</v>
      </c>
      <c r="EY16" s="604">
        <v>0</v>
      </c>
      <c r="EZ16" s="600">
        <v>-15.539</v>
      </c>
      <c r="FA16" s="606">
        <v>112.2</v>
      </c>
      <c r="FB16" s="604">
        <v>12.877000000000001</v>
      </c>
      <c r="FC16" s="601">
        <v>-93.661000000000001</v>
      </c>
      <c r="FD16" s="604">
        <v>-36.067</v>
      </c>
      <c r="FE16" s="600">
        <v>-35.523000000000003</v>
      </c>
      <c r="FF16" s="606">
        <v>13.920999999999999</v>
      </c>
      <c r="FG16" s="604">
        <v>-132.80000000000001</v>
      </c>
      <c r="FH16" s="604"/>
      <c r="FI16" s="603">
        <v>21.661000000000001</v>
      </c>
      <c r="FJ16" s="600">
        <v>0</v>
      </c>
      <c r="FK16" s="601">
        <v>0</v>
      </c>
      <c r="FL16" s="604">
        <v>49.642000000000003</v>
      </c>
      <c r="FM16" s="600">
        <v>51.24</v>
      </c>
      <c r="FN16" s="606">
        <v>0</v>
      </c>
      <c r="FO16" s="605">
        <v>-17.414999999999999</v>
      </c>
      <c r="FP16" s="604">
        <v>-16.242999999999999</v>
      </c>
      <c r="FQ16" s="601">
        <v>-53.250999999999998</v>
      </c>
      <c r="FR16" s="605">
        <v>-60.005000000000003</v>
      </c>
      <c r="FS16" s="604">
        <v>-60.131999999999998</v>
      </c>
      <c r="FT16" s="601">
        <v>-44.441000000000003</v>
      </c>
      <c r="FU16" s="601">
        <v>-39.962000000000003</v>
      </c>
      <c r="FV16" s="604"/>
      <c r="FW16" s="606"/>
      <c r="FX16" s="601">
        <v>15.474</v>
      </c>
      <c r="FY16" s="604"/>
      <c r="FZ16" s="600"/>
      <c r="GA16" s="606">
        <v>15.11</v>
      </c>
      <c r="GB16" s="601">
        <v>-11.589</v>
      </c>
      <c r="GC16" s="601">
        <v>5.6130000000000004</v>
      </c>
      <c r="GD16" s="601">
        <v>-8.8870000000000005</v>
      </c>
      <c r="GE16" s="601">
        <v>4.4329999999999998</v>
      </c>
      <c r="GF16" s="601">
        <v>10.945</v>
      </c>
      <c r="GG16" s="601">
        <v>29.53</v>
      </c>
      <c r="GH16" s="601">
        <v>41.561999999999998</v>
      </c>
      <c r="GI16" s="601">
        <v>45.716999999999999</v>
      </c>
      <c r="GJ16" s="601">
        <v>11.76</v>
      </c>
      <c r="GK16" s="601">
        <v>63.988999999999997</v>
      </c>
      <c r="GL16" s="601">
        <v>24.5</v>
      </c>
      <c r="GM16" s="601"/>
      <c r="GN16" s="601">
        <v>7.0990000000000002</v>
      </c>
      <c r="GO16" s="601"/>
      <c r="GP16" s="601">
        <v>0</v>
      </c>
      <c r="GQ16" s="601">
        <v>8.2449999999999992</v>
      </c>
      <c r="GR16" s="601">
        <v>5.0330000000000004</v>
      </c>
      <c r="GS16" s="601">
        <v>-14.239000000000001</v>
      </c>
      <c r="GT16" s="601">
        <v>-7.3470000000000004</v>
      </c>
      <c r="GU16" s="601">
        <v>15.619</v>
      </c>
      <c r="GV16" s="601">
        <v>10.84</v>
      </c>
      <c r="GW16" s="604">
        <v>68.706000000000003</v>
      </c>
      <c r="GX16" s="601">
        <v>39.198</v>
      </c>
      <c r="GY16" s="601">
        <v>-92.117000000000004</v>
      </c>
      <c r="GZ16" s="601">
        <v>-17.591999999999999</v>
      </c>
      <c r="HA16" s="604"/>
      <c r="HB16" s="601">
        <v>6.5860000000000003</v>
      </c>
      <c r="HC16" s="601">
        <v>9.0259999999999998</v>
      </c>
      <c r="HD16" s="604">
        <v>4.99</v>
      </c>
      <c r="HE16" s="601">
        <v>4.7039999999999997</v>
      </c>
      <c r="HF16" s="601">
        <v>10.47</v>
      </c>
      <c r="HG16" s="611">
        <v>231.52</v>
      </c>
      <c r="HH16" s="601">
        <v>236.1</v>
      </c>
      <c r="HI16" s="610">
        <v>34.4</v>
      </c>
      <c r="HJ16" s="605">
        <v>-34.905000000000001</v>
      </c>
      <c r="HK16" s="604">
        <v>-126.08</v>
      </c>
      <c r="HL16" s="601">
        <v>127.81</v>
      </c>
      <c r="HM16" s="610">
        <v>473.63</v>
      </c>
      <c r="HN16" s="605">
        <v>-219.52</v>
      </c>
      <c r="HO16" s="604">
        <v>-221.43</v>
      </c>
      <c r="HP16" s="604">
        <v>-20.588999999999999</v>
      </c>
      <c r="HQ16" s="604">
        <v>-10.15</v>
      </c>
      <c r="HR16" s="605">
        <v>78.468000000000004</v>
      </c>
      <c r="HS16" s="601">
        <v>77.683000000000007</v>
      </c>
      <c r="HT16" s="605">
        <v>-140.79</v>
      </c>
      <c r="HU16" s="601">
        <v>-140.22</v>
      </c>
      <c r="HV16" s="604">
        <v>61.12</v>
      </c>
      <c r="HW16" s="601">
        <v>61.515999999999998</v>
      </c>
      <c r="HX16" s="604">
        <v>-75.113</v>
      </c>
      <c r="HY16" s="601">
        <v>-75.736000000000004</v>
      </c>
      <c r="HZ16" s="604">
        <v>50.259</v>
      </c>
      <c r="IA16" s="601">
        <v>50.168999999999997</v>
      </c>
      <c r="IB16" s="604">
        <v>80.099000000000004</v>
      </c>
      <c r="IC16" s="601">
        <v>80.8</v>
      </c>
      <c r="ID16" s="601">
        <v>25.184999999999999</v>
      </c>
      <c r="IE16" s="601">
        <v>29.513000000000002</v>
      </c>
      <c r="IF16" s="601">
        <v>-356.64</v>
      </c>
      <c r="IG16" s="604">
        <v>107.04</v>
      </c>
      <c r="IH16" s="601">
        <v>104.03</v>
      </c>
      <c r="II16" s="604">
        <v>12.199</v>
      </c>
      <c r="IJ16" s="601">
        <v>40.5</v>
      </c>
      <c r="IK16" s="604">
        <v>-60</v>
      </c>
      <c r="IL16" s="604">
        <v>-60.2</v>
      </c>
      <c r="IM16" s="604">
        <v>1.3</v>
      </c>
      <c r="IN16" s="601">
        <v>0.94699999999999995</v>
      </c>
      <c r="IO16" s="603">
        <v>-469.96</v>
      </c>
      <c r="IP16" s="604">
        <v>-501.75</v>
      </c>
      <c r="IQ16" s="612">
        <v>508.89</v>
      </c>
      <c r="IR16" s="612">
        <v>406.05</v>
      </c>
      <c r="IS16" s="601">
        <v>-38.488999999999997</v>
      </c>
      <c r="IT16" s="603">
        <v>-401.63</v>
      </c>
      <c r="IU16" s="601">
        <v>401.22</v>
      </c>
      <c r="IV16" s="602">
        <v>-141.93</v>
      </c>
      <c r="IW16" s="602">
        <v>-296.64</v>
      </c>
      <c r="IX16" s="613">
        <v>-396.81</v>
      </c>
      <c r="IY16" s="606">
        <v>124.04</v>
      </c>
      <c r="IZ16" s="606">
        <v>125.64</v>
      </c>
      <c r="JA16" s="606">
        <v>139.83000000000001</v>
      </c>
      <c r="JB16" s="614">
        <v>-494.7</v>
      </c>
      <c r="JC16" s="614">
        <v>241.79</v>
      </c>
      <c r="JD16" s="614">
        <v>-255.01</v>
      </c>
      <c r="JE16" s="614">
        <v>255.54</v>
      </c>
      <c r="JF16" s="601">
        <v>-6.2469999999999999</v>
      </c>
      <c r="JG16" s="604"/>
      <c r="JH16" s="601">
        <v>30.239000000000001</v>
      </c>
      <c r="JI16" s="604">
        <v>6.34</v>
      </c>
      <c r="JJ16" s="601">
        <v>6.3289999999999997</v>
      </c>
      <c r="JK16" s="602">
        <v>-29.52</v>
      </c>
      <c r="JL16" s="602">
        <v>9.44</v>
      </c>
      <c r="JM16" s="601"/>
      <c r="JN16" s="604">
        <v>-10.048</v>
      </c>
      <c r="JO16" s="600">
        <v>-40.752000000000002</v>
      </c>
      <c r="JP16" s="606">
        <v>4.1920000000000002</v>
      </c>
      <c r="JQ16" s="601">
        <v>22.399000000000001</v>
      </c>
      <c r="JR16" s="605">
        <v>47.04</v>
      </c>
      <c r="JS16" s="601">
        <v>46.712000000000003</v>
      </c>
      <c r="JT16" s="602">
        <v>11.34</v>
      </c>
      <c r="JU16" s="601">
        <v>11.275</v>
      </c>
      <c r="JV16" s="603">
        <v>51.244</v>
      </c>
      <c r="JW16" s="600">
        <v>50.470999999999997</v>
      </c>
      <c r="JX16" s="601">
        <v>51.798000000000002</v>
      </c>
      <c r="JY16" s="601"/>
      <c r="JZ16" s="601">
        <v>-33.298999999999999</v>
      </c>
      <c r="KA16" s="601">
        <v>15.129</v>
      </c>
      <c r="KB16" s="601">
        <v>5.3</v>
      </c>
      <c r="KC16" s="601"/>
      <c r="KD16" s="601">
        <v>-9.5210000000000008</v>
      </c>
      <c r="KE16" s="604">
        <v>44.716999999999999</v>
      </c>
      <c r="KF16" s="601">
        <v>20.096</v>
      </c>
      <c r="KG16" s="601">
        <v>-8.6440000000000001</v>
      </c>
      <c r="KH16" s="601">
        <v>-44.109000000000002</v>
      </c>
      <c r="KI16" s="601">
        <v>9.407</v>
      </c>
      <c r="KJ16" s="601">
        <v>33.863</v>
      </c>
      <c r="KK16" s="596"/>
      <c r="KL16" s="596"/>
      <c r="KM16" s="596"/>
      <c r="KN16" s="596"/>
      <c r="KO16" s="596"/>
      <c r="KP16" s="6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</row>
    <row r="17" spans="1:353" ht="15.75" x14ac:dyDescent="0.25">
      <c r="A17" s="599">
        <v>0.25</v>
      </c>
      <c r="B17" s="600">
        <v>0</v>
      </c>
      <c r="C17" s="600">
        <v>22.291</v>
      </c>
      <c r="D17" s="601">
        <v>-44.188000000000002</v>
      </c>
      <c r="E17" s="602">
        <v>9.3789999999999996</v>
      </c>
      <c r="F17" s="603">
        <v>20.526</v>
      </c>
      <c r="G17" s="600">
        <v>10.601000000000001</v>
      </c>
      <c r="H17" s="604">
        <v>40.786999999999999</v>
      </c>
      <c r="I17" s="603">
        <v>40.405999999999999</v>
      </c>
      <c r="J17" s="600">
        <v>20.341999999999999</v>
      </c>
      <c r="K17" s="601"/>
      <c r="L17" s="602">
        <v>-24.42</v>
      </c>
      <c r="M17" s="605">
        <v>-18.094999999999999</v>
      </c>
      <c r="N17" s="606">
        <v>15.398999999999999</v>
      </c>
      <c r="O17" s="602">
        <v>3.3119999999999998</v>
      </c>
      <c r="P17" s="602">
        <v>-15.398999999999999</v>
      </c>
      <c r="Q17" s="605">
        <v>14.04</v>
      </c>
      <c r="R17" s="603">
        <v>16.652999999999999</v>
      </c>
      <c r="S17" s="600">
        <v>16.663</v>
      </c>
      <c r="T17" s="601">
        <v>27.733000000000001</v>
      </c>
      <c r="U17" s="604"/>
      <c r="V17" s="600"/>
      <c r="W17" s="606"/>
      <c r="X17" s="606"/>
      <c r="Y17" s="601"/>
      <c r="Z17" s="604">
        <v>-55.908999999999999</v>
      </c>
      <c r="AA17" s="601">
        <v>-55.49</v>
      </c>
      <c r="AB17" s="601"/>
      <c r="AC17" s="601">
        <v>24.42</v>
      </c>
      <c r="AD17" s="601">
        <v>17.600000000000001</v>
      </c>
      <c r="AE17" s="601"/>
      <c r="AF17" s="601"/>
      <c r="AG17" s="604">
        <v>-32.24</v>
      </c>
      <c r="AH17" s="600">
        <v>-32.348999999999997</v>
      </c>
      <c r="AI17" s="606">
        <v>-90.709000000000003</v>
      </c>
      <c r="AJ17" s="602">
        <v>32.259</v>
      </c>
      <c r="AK17" s="601">
        <v>32.590000000000003</v>
      </c>
      <c r="AL17" s="615">
        <v>11.628</v>
      </c>
      <c r="AM17" s="609">
        <v>-10.294499999999999</v>
      </c>
      <c r="AN17" s="604">
        <v>51.131</v>
      </c>
      <c r="AO17" s="600">
        <v>52.764000000000003</v>
      </c>
      <c r="AP17" s="606">
        <v>43.353999999999999</v>
      </c>
      <c r="AQ17" s="604">
        <v>0</v>
      </c>
      <c r="AR17" s="600">
        <v>-55.354999999999997</v>
      </c>
      <c r="AS17" s="600">
        <v>7.7590000000000003</v>
      </c>
      <c r="AT17" s="600">
        <v>7.5679999999999996</v>
      </c>
      <c r="AU17" s="600">
        <v>58.942</v>
      </c>
      <c r="AV17" s="600">
        <v>60.146999999999998</v>
      </c>
      <c r="AW17" s="606">
        <v>-12.039</v>
      </c>
      <c r="AX17" s="601">
        <v>-13.865</v>
      </c>
      <c r="AY17" s="601">
        <v>-345.09</v>
      </c>
      <c r="AZ17" s="604">
        <v>8.4879999999999995</v>
      </c>
      <c r="BA17" s="601">
        <v>8.5869999999999997</v>
      </c>
      <c r="BB17" s="604">
        <v>-27.678999999999998</v>
      </c>
      <c r="BC17" s="604">
        <v>-4</v>
      </c>
      <c r="BD17" s="601">
        <v>-6</v>
      </c>
      <c r="BE17" s="604">
        <v>0</v>
      </c>
      <c r="BF17" s="600">
        <v>61.997999999999998</v>
      </c>
      <c r="BG17" s="600">
        <v>-3.2469999999999999</v>
      </c>
      <c r="BH17" s="600"/>
      <c r="BI17" s="606">
        <v>-43.161000000000001</v>
      </c>
      <c r="BJ17" s="610"/>
      <c r="BK17" s="602">
        <v>0</v>
      </c>
      <c r="BL17" s="601">
        <v>0</v>
      </c>
      <c r="BM17" s="601">
        <v>394.84</v>
      </c>
      <c r="BN17" s="601">
        <v>29.266999999999999</v>
      </c>
      <c r="BO17" s="601">
        <v>28.992000000000001</v>
      </c>
      <c r="BP17" s="602">
        <v>-462.92</v>
      </c>
      <c r="BQ17" s="601">
        <v>292.11</v>
      </c>
      <c r="BR17" s="601">
        <v>56.813000000000002</v>
      </c>
      <c r="BS17" s="604">
        <v>-21.54</v>
      </c>
      <c r="BT17" s="600">
        <v>26.298999999999999</v>
      </c>
      <c r="BU17" s="600">
        <v>43.36</v>
      </c>
      <c r="BV17" s="606">
        <v>57.34</v>
      </c>
      <c r="BW17" s="603">
        <v>21.704999999999998</v>
      </c>
      <c r="BX17" s="606">
        <v>21.972999999999999</v>
      </c>
      <c r="BY17" s="602">
        <v>33.692</v>
      </c>
      <c r="BZ17" s="604">
        <v>34.514000000000003</v>
      </c>
      <c r="CA17" s="601">
        <v>38.887999999999998</v>
      </c>
      <c r="CB17" s="604"/>
      <c r="CC17" s="600">
        <v>-34.18</v>
      </c>
      <c r="CD17" s="602">
        <v>9.49</v>
      </c>
      <c r="CE17" s="601">
        <v>-72.144000000000005</v>
      </c>
      <c r="CF17" s="604">
        <v>19.766999999999999</v>
      </c>
      <c r="CG17" s="604">
        <v>2.3940000000000001</v>
      </c>
      <c r="CH17" s="604">
        <v>22.43</v>
      </c>
      <c r="CI17" s="601">
        <v>20.989000000000001</v>
      </c>
      <c r="CJ17" s="604">
        <v>2.5</v>
      </c>
      <c r="CK17" s="600">
        <v>141</v>
      </c>
      <c r="CL17" s="601">
        <v>-15.56</v>
      </c>
      <c r="CM17" s="604">
        <v>38.436</v>
      </c>
      <c r="CN17" s="600">
        <v>38.174999999999997</v>
      </c>
      <c r="CO17" s="606">
        <v>38.259</v>
      </c>
      <c r="CP17" s="604">
        <v>-86.230999999999995</v>
      </c>
      <c r="CQ17" s="600">
        <v>-86.519000000000005</v>
      </c>
      <c r="CR17" s="600">
        <v>17.678000000000001</v>
      </c>
      <c r="CS17" s="600">
        <v>37.374000000000002</v>
      </c>
      <c r="CT17" s="606">
        <v>17.350000000000001</v>
      </c>
      <c r="CU17" s="601">
        <v>9.8650000000000002</v>
      </c>
      <c r="CV17" s="601">
        <v>-38.966000000000001</v>
      </c>
      <c r="CW17" s="601">
        <v>-61.427</v>
      </c>
      <c r="CX17" s="604">
        <v>34.929000000000002</v>
      </c>
      <c r="CY17" s="604">
        <v>32.963000000000001</v>
      </c>
      <c r="CZ17" s="600">
        <v>-28.119</v>
      </c>
      <c r="DA17" s="606">
        <v>-1.2410000000000001</v>
      </c>
      <c r="DB17" s="602">
        <v>71.266999999999996</v>
      </c>
      <c r="DC17" s="602">
        <v>70.677000000000007</v>
      </c>
      <c r="DD17" s="601">
        <v>-197.29</v>
      </c>
      <c r="DE17" s="604"/>
      <c r="DF17" s="601"/>
      <c r="DG17" s="604">
        <v>-0.217</v>
      </c>
      <c r="DH17" s="601">
        <v>-16.666</v>
      </c>
      <c r="DI17" s="610"/>
      <c r="DJ17" s="602">
        <v>-70.400000000000006</v>
      </c>
      <c r="DK17" s="602">
        <v>-68.8</v>
      </c>
      <c r="DL17" s="603">
        <v>3.5619999999999998</v>
      </c>
      <c r="DM17" s="600">
        <v>14.944000000000001</v>
      </c>
      <c r="DN17" s="604">
        <v>5.16</v>
      </c>
      <c r="DO17" s="609">
        <v>35.847999999999999</v>
      </c>
      <c r="DP17" s="604">
        <v>39.558999999999997</v>
      </c>
      <c r="DQ17" s="600">
        <v>57.780999999999999</v>
      </c>
      <c r="DR17" s="600">
        <v>57.44</v>
      </c>
      <c r="DS17" s="600">
        <v>39.15</v>
      </c>
      <c r="DT17" s="600">
        <v>-13.59</v>
      </c>
      <c r="DU17" s="606">
        <v>-9.61</v>
      </c>
      <c r="DV17" s="601">
        <v>56.415999999999997</v>
      </c>
      <c r="DW17" s="601">
        <v>195.71</v>
      </c>
      <c r="DX17" s="604">
        <v>-25.23</v>
      </c>
      <c r="DY17" s="600">
        <v>-25.469000000000001</v>
      </c>
      <c r="DZ17" s="600">
        <v>106.57</v>
      </c>
      <c r="EA17" s="606">
        <v>45.66</v>
      </c>
      <c r="EB17" s="604">
        <v>197.14</v>
      </c>
      <c r="EC17" s="600">
        <v>193.32</v>
      </c>
      <c r="ED17" s="600">
        <v>66.584000000000003</v>
      </c>
      <c r="EE17" s="606">
        <v>66.072000000000003</v>
      </c>
      <c r="EF17" s="604">
        <v>276</v>
      </c>
      <c r="EG17" s="600">
        <v>239.06</v>
      </c>
      <c r="EH17" s="600">
        <v>228.93</v>
      </c>
      <c r="EI17" s="606">
        <v>232.11</v>
      </c>
      <c r="EJ17" s="600">
        <v>131.33000000000001</v>
      </c>
      <c r="EK17" s="606">
        <v>121.86</v>
      </c>
      <c r="EL17" s="601">
        <v>-20.288</v>
      </c>
      <c r="EM17" s="601">
        <v>478.56</v>
      </c>
      <c r="EN17" s="601">
        <v>492.45</v>
      </c>
      <c r="EO17" s="601"/>
      <c r="EP17" s="604">
        <v>-28.2</v>
      </c>
      <c r="EQ17" s="600">
        <v>-26.425000000000001</v>
      </c>
      <c r="ER17" s="600">
        <v>-44.142000000000003</v>
      </c>
      <c r="ES17" s="600">
        <v>-25.018999999999998</v>
      </c>
      <c r="ET17" s="600">
        <v>-23.02</v>
      </c>
      <c r="EU17" s="600">
        <v>130.6</v>
      </c>
      <c r="EV17" s="600">
        <v>-8.4920000000000009</v>
      </c>
      <c r="EW17" s="600">
        <v>-7.9690000000000003</v>
      </c>
      <c r="EX17" s="606">
        <v>-86.781000000000006</v>
      </c>
      <c r="EY17" s="604">
        <v>0</v>
      </c>
      <c r="EZ17" s="600">
        <v>-15.029</v>
      </c>
      <c r="FA17" s="606">
        <v>101.59</v>
      </c>
      <c r="FB17" s="604">
        <v>13.362</v>
      </c>
      <c r="FC17" s="601">
        <v>-104.21</v>
      </c>
      <c r="FD17" s="604">
        <v>-34.575000000000003</v>
      </c>
      <c r="FE17" s="600">
        <v>-33.887</v>
      </c>
      <c r="FF17" s="606">
        <v>11.27</v>
      </c>
      <c r="FG17" s="604">
        <v>-113.58</v>
      </c>
      <c r="FH17" s="604"/>
      <c r="FI17" s="603">
        <v>21.446000000000002</v>
      </c>
      <c r="FJ17" s="600">
        <v>0</v>
      </c>
      <c r="FK17" s="601">
        <v>0</v>
      </c>
      <c r="FL17" s="604">
        <v>48.804000000000002</v>
      </c>
      <c r="FM17" s="600">
        <v>49.341000000000001</v>
      </c>
      <c r="FN17" s="606">
        <v>0</v>
      </c>
      <c r="FO17" s="605">
        <v>-22.606000000000002</v>
      </c>
      <c r="FP17" s="604">
        <v>-22.103999999999999</v>
      </c>
      <c r="FQ17" s="601">
        <v>15.74</v>
      </c>
      <c r="FR17" s="605">
        <v>-64.058999999999997</v>
      </c>
      <c r="FS17" s="604">
        <v>-63.808999999999997</v>
      </c>
      <c r="FT17" s="601">
        <v>7.7240000000000002</v>
      </c>
      <c r="FU17" s="601">
        <v>16.151</v>
      </c>
      <c r="FV17" s="604"/>
      <c r="FW17" s="606"/>
      <c r="FX17" s="601">
        <v>11.872999999999999</v>
      </c>
      <c r="FY17" s="604"/>
      <c r="FZ17" s="600"/>
      <c r="GA17" s="606">
        <v>14.09</v>
      </c>
      <c r="GB17" s="601">
        <v>0</v>
      </c>
      <c r="GC17" s="601">
        <v>5.3390000000000004</v>
      </c>
      <c r="GD17" s="601">
        <v>-9.3719999999999999</v>
      </c>
      <c r="GE17" s="601">
        <v>4.4749999999999996</v>
      </c>
      <c r="GF17" s="601">
        <v>10.846</v>
      </c>
      <c r="GG17" s="601">
        <v>27.318999999999999</v>
      </c>
      <c r="GH17" s="601">
        <v>-14.292</v>
      </c>
      <c r="GI17" s="601">
        <v>-8.69</v>
      </c>
      <c r="GJ17" s="601">
        <v>12.67</v>
      </c>
      <c r="GK17" s="601">
        <v>55.472999999999999</v>
      </c>
      <c r="GL17" s="601">
        <v>23.6</v>
      </c>
      <c r="GM17" s="601"/>
      <c r="GN17" s="601">
        <v>7.15</v>
      </c>
      <c r="GO17" s="601"/>
      <c r="GP17" s="601">
        <v>0</v>
      </c>
      <c r="GQ17" s="601">
        <v>8.718</v>
      </c>
      <c r="GR17" s="601">
        <v>5.8159999999999998</v>
      </c>
      <c r="GS17" s="601">
        <v>-12.319000000000001</v>
      </c>
      <c r="GT17" s="601">
        <v>-5.3840000000000003</v>
      </c>
      <c r="GU17" s="601">
        <v>16.295999999999999</v>
      </c>
      <c r="GV17" s="601">
        <v>8.1509999999999998</v>
      </c>
      <c r="GW17" s="604">
        <v>56.378999999999998</v>
      </c>
      <c r="GX17" s="601">
        <v>28.285</v>
      </c>
      <c r="GY17" s="601">
        <v>-67.930000000000007</v>
      </c>
      <c r="GZ17" s="601">
        <v>-18.062000000000001</v>
      </c>
      <c r="HA17" s="604"/>
      <c r="HB17" s="601">
        <v>7.6520000000000001</v>
      </c>
      <c r="HC17" s="601">
        <v>8.1310000000000002</v>
      </c>
      <c r="HD17" s="604">
        <v>5.8310000000000004</v>
      </c>
      <c r="HE17" s="601">
        <v>5.4960000000000004</v>
      </c>
      <c r="HF17" s="601">
        <v>9.86</v>
      </c>
      <c r="HG17" s="611">
        <v>234.38</v>
      </c>
      <c r="HH17" s="601">
        <v>233.97</v>
      </c>
      <c r="HI17" s="610">
        <v>54.9</v>
      </c>
      <c r="HJ17" s="605">
        <v>-54.465000000000003</v>
      </c>
      <c r="HK17" s="604">
        <v>-188.86</v>
      </c>
      <c r="HL17" s="601">
        <v>190.08</v>
      </c>
      <c r="HM17" s="610">
        <v>470.03</v>
      </c>
      <c r="HN17" s="605">
        <v>-222.38</v>
      </c>
      <c r="HO17" s="604">
        <v>-224.15</v>
      </c>
      <c r="HP17" s="604">
        <v>-19.010999999999999</v>
      </c>
      <c r="HQ17" s="604">
        <v>-8.718</v>
      </c>
      <c r="HR17" s="605">
        <v>74.742000000000004</v>
      </c>
      <c r="HS17" s="601">
        <v>74.263000000000005</v>
      </c>
      <c r="HT17" s="605">
        <v>-144.63999999999999</v>
      </c>
      <c r="HU17" s="601">
        <v>-143.02000000000001</v>
      </c>
      <c r="HV17" s="604">
        <v>57.396000000000001</v>
      </c>
      <c r="HW17" s="601">
        <v>56.823999999999998</v>
      </c>
      <c r="HX17" s="604">
        <v>-76.641000000000005</v>
      </c>
      <c r="HY17" s="601">
        <v>-77.346000000000004</v>
      </c>
      <c r="HZ17" s="604">
        <v>51.08</v>
      </c>
      <c r="IA17" s="601">
        <v>50.779000000000003</v>
      </c>
      <c r="IB17" s="604">
        <v>79.099000000000004</v>
      </c>
      <c r="IC17" s="601">
        <v>79</v>
      </c>
      <c r="ID17" s="601">
        <v>25.143999999999998</v>
      </c>
      <c r="IE17" s="601">
        <v>26.437000000000001</v>
      </c>
      <c r="IF17" s="601">
        <v>-353.68</v>
      </c>
      <c r="IG17" s="604">
        <v>101.26</v>
      </c>
      <c r="IH17" s="601">
        <v>102.67</v>
      </c>
      <c r="II17" s="604">
        <v>13.3</v>
      </c>
      <c r="IJ17" s="601">
        <v>41.598999999999997</v>
      </c>
      <c r="IK17" s="604">
        <v>-55.798999999999999</v>
      </c>
      <c r="IL17" s="604">
        <v>-56.098999999999997</v>
      </c>
      <c r="IM17" s="604">
        <v>1.1439999999999999</v>
      </c>
      <c r="IN17" s="601">
        <v>0.81</v>
      </c>
      <c r="IO17" s="603">
        <v>-471.06</v>
      </c>
      <c r="IP17" s="604">
        <v>-456.62</v>
      </c>
      <c r="IQ17" s="612">
        <v>474.79</v>
      </c>
      <c r="IR17" s="612">
        <v>389.78</v>
      </c>
      <c r="IS17" s="601">
        <v>-43.646000000000001</v>
      </c>
      <c r="IT17" s="603">
        <v>-380.11</v>
      </c>
      <c r="IU17" s="601">
        <v>376.29</v>
      </c>
      <c r="IV17" s="602">
        <v>-114.37</v>
      </c>
      <c r="IW17" s="602">
        <v>-278.64</v>
      </c>
      <c r="IX17" s="613">
        <v>-380.92</v>
      </c>
      <c r="IY17" s="606">
        <v>128.41</v>
      </c>
      <c r="IZ17" s="606">
        <v>123.56</v>
      </c>
      <c r="JA17" s="606">
        <v>119.97</v>
      </c>
      <c r="JB17" s="614">
        <v>-457.66</v>
      </c>
      <c r="JC17" s="614">
        <v>223.95</v>
      </c>
      <c r="JD17" s="614">
        <v>-236.73</v>
      </c>
      <c r="JE17" s="614">
        <v>238.24</v>
      </c>
      <c r="JF17" s="601">
        <v>-5.7990000000000004</v>
      </c>
      <c r="JG17" s="604"/>
      <c r="JH17" s="601">
        <v>28.079000000000001</v>
      </c>
      <c r="JI17" s="604">
        <v>6.05</v>
      </c>
      <c r="JJ17" s="601">
        <v>6.0549999999999997</v>
      </c>
      <c r="JK17" s="602">
        <v>-28.318999999999999</v>
      </c>
      <c r="JL17" s="602">
        <v>8.56</v>
      </c>
      <c r="JM17" s="601"/>
      <c r="JN17" s="604">
        <v>-9.1999999999999993</v>
      </c>
      <c r="JO17" s="600">
        <v>-40.604999999999997</v>
      </c>
      <c r="JP17" s="606">
        <v>4.3079999999999998</v>
      </c>
      <c r="JQ17" s="601">
        <v>22.2</v>
      </c>
      <c r="JR17" s="605">
        <v>43.628999999999998</v>
      </c>
      <c r="JS17" s="601">
        <v>45.262999999999998</v>
      </c>
      <c r="JT17" s="602">
        <v>11.339</v>
      </c>
      <c r="JU17" s="601">
        <v>11.275</v>
      </c>
      <c r="JV17" s="603">
        <v>48.206000000000003</v>
      </c>
      <c r="JW17" s="600">
        <v>48.93</v>
      </c>
      <c r="JX17" s="601">
        <v>49.24</v>
      </c>
      <c r="JY17" s="601"/>
      <c r="JZ17" s="601">
        <v>-34.5</v>
      </c>
      <c r="KA17" s="601">
        <v>14.353</v>
      </c>
      <c r="KB17" s="601">
        <v>5.54</v>
      </c>
      <c r="KC17" s="601"/>
      <c r="KD17" s="601">
        <v>-6.8090000000000002</v>
      </c>
      <c r="KE17" s="604">
        <v>43.692</v>
      </c>
      <c r="KF17" s="601">
        <v>19.085000000000001</v>
      </c>
      <c r="KG17" s="601">
        <v>-6.5209999999999999</v>
      </c>
      <c r="KH17" s="601">
        <v>-43.622</v>
      </c>
      <c r="KI17" s="601">
        <v>7.4340000000000002</v>
      </c>
      <c r="KJ17" s="601">
        <v>34.127000000000002</v>
      </c>
      <c r="KK17" s="596"/>
      <c r="KL17" s="596"/>
      <c r="KM17" s="596"/>
      <c r="KN17" s="596"/>
      <c r="KO17" s="596"/>
      <c r="KP17" s="616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</row>
    <row r="18" spans="1:353" ht="15.75" x14ac:dyDescent="0.25">
      <c r="A18" s="599">
        <v>0.27083333333333331</v>
      </c>
      <c r="B18" s="600">
        <v>0</v>
      </c>
      <c r="C18" s="600">
        <v>21.651</v>
      </c>
      <c r="D18" s="601">
        <v>-43.215000000000003</v>
      </c>
      <c r="E18" s="602">
        <v>9.8689999999999998</v>
      </c>
      <c r="F18" s="603">
        <v>21.167999999999999</v>
      </c>
      <c r="G18" s="600">
        <v>10.67</v>
      </c>
      <c r="H18" s="604">
        <v>42.042999999999999</v>
      </c>
      <c r="I18" s="603">
        <v>43.811999999999998</v>
      </c>
      <c r="J18" s="600"/>
      <c r="K18" s="601"/>
      <c r="L18" s="602">
        <v>-35.520000000000003</v>
      </c>
      <c r="M18" s="605">
        <v>-17.850000000000001</v>
      </c>
      <c r="N18" s="606">
        <v>13.199</v>
      </c>
      <c r="O18" s="602">
        <v>3.3119999999999998</v>
      </c>
      <c r="P18" s="602">
        <v>-13.199</v>
      </c>
      <c r="Q18" s="605">
        <v>14</v>
      </c>
      <c r="R18" s="603">
        <v>17.311</v>
      </c>
      <c r="S18" s="600">
        <v>18.010000000000002</v>
      </c>
      <c r="T18" s="601">
        <v>29.98</v>
      </c>
      <c r="U18" s="604"/>
      <c r="V18" s="600"/>
      <c r="W18" s="606"/>
      <c r="X18" s="606"/>
      <c r="Y18" s="601"/>
      <c r="Z18" s="604">
        <v>-65.849000000000004</v>
      </c>
      <c r="AA18" s="601">
        <v>-65.888999999999996</v>
      </c>
      <c r="AB18" s="601"/>
      <c r="AC18" s="601">
        <v>35.520000000000003</v>
      </c>
      <c r="AD18" s="601">
        <v>15.4</v>
      </c>
      <c r="AE18" s="601"/>
      <c r="AF18" s="601"/>
      <c r="AG18" s="604">
        <v>-39.83</v>
      </c>
      <c r="AH18" s="600">
        <v>-40</v>
      </c>
      <c r="AI18" s="606">
        <v>-94.33</v>
      </c>
      <c r="AJ18" s="602">
        <v>40.11</v>
      </c>
      <c r="AK18" s="601">
        <v>40.270000000000003</v>
      </c>
      <c r="AL18" s="604">
        <v>12.196999999999999</v>
      </c>
      <c r="AM18" s="601">
        <v>-9.6319999999999997</v>
      </c>
      <c r="AN18" s="604">
        <v>52.42</v>
      </c>
      <c r="AO18" s="600">
        <v>54.381</v>
      </c>
      <c r="AP18" s="606">
        <v>47.104999999999997</v>
      </c>
      <c r="AQ18" s="604">
        <v>0</v>
      </c>
      <c r="AR18" s="600">
        <v>-58.94</v>
      </c>
      <c r="AS18" s="600">
        <v>7.3940000000000001</v>
      </c>
      <c r="AT18" s="600">
        <v>8.4019999999999992</v>
      </c>
      <c r="AU18" s="600">
        <v>61.889000000000003</v>
      </c>
      <c r="AV18" s="600">
        <v>63.094000000000001</v>
      </c>
      <c r="AW18" s="606">
        <v>-19.890999999999998</v>
      </c>
      <c r="AX18" s="601">
        <v>-21.646999999999998</v>
      </c>
      <c r="AY18" s="601">
        <v>-340.63</v>
      </c>
      <c r="AZ18" s="604">
        <v>8.468</v>
      </c>
      <c r="BA18" s="601">
        <v>8.5660000000000007</v>
      </c>
      <c r="BB18" s="604">
        <v>-28.61</v>
      </c>
      <c r="BC18" s="604">
        <v>-3.7</v>
      </c>
      <c r="BD18" s="601">
        <v>-5.5</v>
      </c>
      <c r="BE18" s="604">
        <v>0</v>
      </c>
      <c r="BF18" s="600">
        <v>66.441999999999993</v>
      </c>
      <c r="BG18" s="600">
        <v>-4.3689999999999998</v>
      </c>
      <c r="BH18" s="600"/>
      <c r="BI18" s="606">
        <v>-30.824000000000002</v>
      </c>
      <c r="BJ18" s="610"/>
      <c r="BK18" s="602">
        <v>0</v>
      </c>
      <c r="BL18" s="601">
        <v>2.6880000000000002</v>
      </c>
      <c r="BM18" s="601">
        <v>388.56</v>
      </c>
      <c r="BN18" s="601">
        <v>32.563000000000002</v>
      </c>
      <c r="BO18" s="601">
        <v>32.441000000000003</v>
      </c>
      <c r="BP18" s="602">
        <v>-458.1</v>
      </c>
      <c r="BQ18" s="601">
        <v>290.37</v>
      </c>
      <c r="BR18" s="601">
        <v>60.984999999999999</v>
      </c>
      <c r="BS18" s="604">
        <v>-22.53</v>
      </c>
      <c r="BT18" s="600">
        <v>28.1</v>
      </c>
      <c r="BU18" s="600">
        <v>46.61</v>
      </c>
      <c r="BV18" s="606">
        <v>59.869</v>
      </c>
      <c r="BW18" s="603">
        <v>8.0419999999999998</v>
      </c>
      <c r="BX18" s="606">
        <v>7.9080000000000004</v>
      </c>
      <c r="BY18" s="602">
        <v>51.164000000000001</v>
      </c>
      <c r="BZ18" s="604">
        <v>51.423999999999999</v>
      </c>
      <c r="CA18" s="601">
        <v>34.695</v>
      </c>
      <c r="CB18" s="604"/>
      <c r="CC18" s="600">
        <v>-45.319000000000003</v>
      </c>
      <c r="CD18" s="602">
        <v>8.64</v>
      </c>
      <c r="CE18" s="601">
        <v>-72.144000000000005</v>
      </c>
      <c r="CF18" s="604">
        <v>19.766999999999999</v>
      </c>
      <c r="CG18" s="604">
        <v>2.2930000000000001</v>
      </c>
      <c r="CH18" s="604">
        <v>23.649000000000001</v>
      </c>
      <c r="CI18" s="601">
        <v>23.37</v>
      </c>
      <c r="CJ18" s="604">
        <v>2.1</v>
      </c>
      <c r="CK18" s="600">
        <v>156.6</v>
      </c>
      <c r="CL18" s="601">
        <v>-16.149000000000001</v>
      </c>
      <c r="CM18" s="604">
        <v>39.453000000000003</v>
      </c>
      <c r="CN18" s="600">
        <v>38.406999999999996</v>
      </c>
      <c r="CO18" s="606">
        <v>38.548999999999999</v>
      </c>
      <c r="CP18" s="604">
        <v>-84.286000000000001</v>
      </c>
      <c r="CQ18" s="600">
        <v>-82.959000000000003</v>
      </c>
      <c r="CR18" s="600">
        <v>7.7560000000000002</v>
      </c>
      <c r="CS18" s="600">
        <v>41.997</v>
      </c>
      <c r="CT18" s="606">
        <v>9.5050000000000008</v>
      </c>
      <c r="CU18" s="601">
        <v>10.662000000000001</v>
      </c>
      <c r="CV18" s="601">
        <v>-43.457999999999998</v>
      </c>
      <c r="CW18" s="601">
        <v>-66.325000000000003</v>
      </c>
      <c r="CX18" s="604">
        <v>37.741</v>
      </c>
      <c r="CY18" s="604">
        <v>35.6</v>
      </c>
      <c r="CZ18" s="600">
        <v>-29.048999999999999</v>
      </c>
      <c r="DA18" s="606">
        <v>-1.8620000000000001</v>
      </c>
      <c r="DB18" s="602">
        <v>79.363</v>
      </c>
      <c r="DC18" s="602">
        <v>78.626999999999995</v>
      </c>
      <c r="DD18" s="601">
        <v>-209.28</v>
      </c>
      <c r="DE18" s="604"/>
      <c r="DF18" s="601"/>
      <c r="DG18" s="604">
        <v>-8.6999999999999994E-2</v>
      </c>
      <c r="DH18" s="601">
        <v>-17.187000000000001</v>
      </c>
      <c r="DI18" s="610"/>
      <c r="DJ18" s="602">
        <v>-76.599000000000004</v>
      </c>
      <c r="DK18" s="602">
        <v>-76</v>
      </c>
      <c r="DL18" s="603">
        <v>3.5619999999999998</v>
      </c>
      <c r="DM18" s="600">
        <v>15.608000000000001</v>
      </c>
      <c r="DN18" s="604">
        <v>4.4569999999999999</v>
      </c>
      <c r="DO18" s="601">
        <v>35.755000000000003</v>
      </c>
      <c r="DP18" s="604">
        <v>46.591000000000001</v>
      </c>
      <c r="DQ18" s="600">
        <v>68.582999999999998</v>
      </c>
      <c r="DR18" s="600">
        <v>67.986999999999995</v>
      </c>
      <c r="DS18" s="600">
        <v>46</v>
      </c>
      <c r="DT18" s="600">
        <v>-16.308</v>
      </c>
      <c r="DU18" s="606">
        <v>-11.67</v>
      </c>
      <c r="DV18" s="601">
        <v>55.808999999999997</v>
      </c>
      <c r="DW18" s="601">
        <v>208.28</v>
      </c>
      <c r="DX18" s="604">
        <v>-25.69</v>
      </c>
      <c r="DY18" s="600">
        <v>-25.969000000000001</v>
      </c>
      <c r="DZ18" s="600">
        <v>116.22</v>
      </c>
      <c r="EA18" s="606">
        <v>48</v>
      </c>
      <c r="EB18" s="604">
        <v>208.29</v>
      </c>
      <c r="EC18" s="600">
        <v>206.09</v>
      </c>
      <c r="ED18" s="600">
        <v>55.771999999999998</v>
      </c>
      <c r="EE18" s="606">
        <v>53.563000000000002</v>
      </c>
      <c r="EF18" s="604">
        <v>288.2</v>
      </c>
      <c r="EG18" s="600">
        <v>249.9</v>
      </c>
      <c r="EH18" s="600">
        <v>241.21</v>
      </c>
      <c r="EI18" s="606">
        <v>245.05</v>
      </c>
      <c r="EJ18" s="600">
        <v>117.3</v>
      </c>
      <c r="EK18" s="606">
        <v>107.36</v>
      </c>
      <c r="EL18" s="601">
        <v>-20.225000000000001</v>
      </c>
      <c r="EM18" s="601">
        <v>475.5</v>
      </c>
      <c r="EN18" s="601">
        <v>505.52</v>
      </c>
      <c r="EO18" s="601"/>
      <c r="EP18" s="604">
        <v>-30.206</v>
      </c>
      <c r="EQ18" s="600">
        <v>-28.582000000000001</v>
      </c>
      <c r="ER18" s="600">
        <v>-29.128</v>
      </c>
      <c r="ES18" s="600">
        <v>-41.152000000000001</v>
      </c>
      <c r="ET18" s="600">
        <v>-37.872</v>
      </c>
      <c r="EU18" s="600">
        <v>102.95</v>
      </c>
      <c r="EV18" s="600">
        <v>5.859</v>
      </c>
      <c r="EW18" s="600">
        <v>6.2309999999999999</v>
      </c>
      <c r="EX18" s="606">
        <v>-70.075999999999993</v>
      </c>
      <c r="EY18" s="604">
        <v>0</v>
      </c>
      <c r="EZ18" s="600">
        <v>-16.359000000000002</v>
      </c>
      <c r="FA18" s="606">
        <v>69.8</v>
      </c>
      <c r="FB18" s="604">
        <v>10.593</v>
      </c>
      <c r="FC18" s="601">
        <v>-123.12</v>
      </c>
      <c r="FD18" s="604">
        <v>-34.558999999999997</v>
      </c>
      <c r="FE18" s="600">
        <v>-33.707999999999998</v>
      </c>
      <c r="FF18" s="606">
        <v>10.867000000000001</v>
      </c>
      <c r="FG18" s="604">
        <v>-103.09</v>
      </c>
      <c r="FH18" s="604"/>
      <c r="FI18" s="603">
        <v>21.196000000000002</v>
      </c>
      <c r="FJ18" s="600">
        <v>0</v>
      </c>
      <c r="FK18" s="601">
        <v>0</v>
      </c>
      <c r="FL18" s="604">
        <v>48.070999999999998</v>
      </c>
      <c r="FM18" s="600">
        <v>48.542999999999999</v>
      </c>
      <c r="FN18" s="606">
        <v>0</v>
      </c>
      <c r="FO18" s="605">
        <v>-8.7080000000000002</v>
      </c>
      <c r="FP18" s="604">
        <v>-8.2050000000000001</v>
      </c>
      <c r="FQ18" s="601">
        <v>-39.853999999999999</v>
      </c>
      <c r="FR18" s="605">
        <v>-52.828000000000003</v>
      </c>
      <c r="FS18" s="604">
        <v>-52.204000000000001</v>
      </c>
      <c r="FT18" s="601">
        <v>-35.448</v>
      </c>
      <c r="FU18" s="601">
        <v>-31.925999999999998</v>
      </c>
      <c r="FV18" s="604"/>
      <c r="FW18" s="606"/>
      <c r="FX18" s="601">
        <v>11.965999999999999</v>
      </c>
      <c r="FY18" s="604"/>
      <c r="FZ18" s="600"/>
      <c r="GA18" s="606">
        <v>12.85</v>
      </c>
      <c r="GB18" s="601">
        <v>0</v>
      </c>
      <c r="GC18" s="601">
        <v>5.6189999999999998</v>
      </c>
      <c r="GD18" s="601">
        <v>-9.4909999999999997</v>
      </c>
      <c r="GE18" s="601">
        <v>4.444</v>
      </c>
      <c r="GF18" s="601">
        <v>10.776999999999999</v>
      </c>
      <c r="GG18" s="601">
        <v>26.84</v>
      </c>
      <c r="GH18" s="601">
        <v>32.567999999999998</v>
      </c>
      <c r="GI18" s="601">
        <v>36.412999999999997</v>
      </c>
      <c r="GJ18" s="601">
        <v>11.89</v>
      </c>
      <c r="GK18" s="601">
        <v>57.875999999999998</v>
      </c>
      <c r="GL18" s="601">
        <v>22.5</v>
      </c>
      <c r="GM18" s="601">
        <v>0</v>
      </c>
      <c r="GN18" s="601">
        <v>7.2050000000000001</v>
      </c>
      <c r="GO18" s="601"/>
      <c r="GP18" s="601">
        <v>0</v>
      </c>
      <c r="GQ18" s="601">
        <v>9.9740000000000002</v>
      </c>
      <c r="GR18" s="601">
        <v>6.242</v>
      </c>
      <c r="GS18" s="601">
        <v>-14.058999999999999</v>
      </c>
      <c r="GT18" s="601">
        <v>-10.039</v>
      </c>
      <c r="GU18" s="601">
        <v>16.295999999999999</v>
      </c>
      <c r="GV18" s="601">
        <v>15.461</v>
      </c>
      <c r="GW18" s="604">
        <v>65.465999999999994</v>
      </c>
      <c r="GX18" s="601">
        <v>38.079000000000001</v>
      </c>
      <c r="GY18" s="601">
        <v>-87.27</v>
      </c>
      <c r="GZ18" s="601">
        <v>-18.484000000000002</v>
      </c>
      <c r="HA18" s="604"/>
      <c r="HB18" s="601">
        <v>5.1319999999999997</v>
      </c>
      <c r="HC18" s="601">
        <v>8.34</v>
      </c>
      <c r="HD18" s="604">
        <v>8.0190000000000001</v>
      </c>
      <c r="HE18" s="601">
        <v>7.7430000000000003</v>
      </c>
      <c r="HF18" s="601">
        <v>9.36</v>
      </c>
      <c r="HG18" s="611">
        <v>244.15</v>
      </c>
      <c r="HH18" s="601">
        <v>245.21</v>
      </c>
      <c r="HI18" s="610">
        <v>36.5</v>
      </c>
      <c r="HJ18" s="605">
        <v>-36.497999999999998</v>
      </c>
      <c r="HK18" s="604">
        <v>-177.22</v>
      </c>
      <c r="HL18" s="601">
        <v>178.77</v>
      </c>
      <c r="HM18" s="610">
        <v>483.56</v>
      </c>
      <c r="HN18" s="605">
        <v>-232.15</v>
      </c>
      <c r="HO18" s="604">
        <v>-230.16</v>
      </c>
      <c r="HP18" s="604">
        <v>-13.459</v>
      </c>
      <c r="HQ18" s="604">
        <v>0</v>
      </c>
      <c r="HR18" s="605">
        <v>77.911000000000001</v>
      </c>
      <c r="HS18" s="601">
        <v>77.146000000000001</v>
      </c>
      <c r="HT18" s="605">
        <v>-142.29</v>
      </c>
      <c r="HU18" s="601">
        <v>-144.27000000000001</v>
      </c>
      <c r="HV18" s="604">
        <v>54.890999999999998</v>
      </c>
      <c r="HW18" s="601">
        <v>54.122</v>
      </c>
      <c r="HX18" s="604">
        <v>-81.037000000000006</v>
      </c>
      <c r="HY18" s="601">
        <v>-80.837000000000003</v>
      </c>
      <c r="HZ18" s="604">
        <v>49.908999999999999</v>
      </c>
      <c r="IA18" s="601">
        <v>49.869</v>
      </c>
      <c r="IB18" s="604">
        <v>81.3</v>
      </c>
      <c r="IC18" s="601">
        <v>82</v>
      </c>
      <c r="ID18" s="601">
        <v>24.837</v>
      </c>
      <c r="IE18" s="601">
        <v>24.015999999999998</v>
      </c>
      <c r="IF18" s="601">
        <v>-346.96</v>
      </c>
      <c r="IG18" s="604">
        <v>95.326999999999998</v>
      </c>
      <c r="IH18" s="601">
        <v>95.676000000000002</v>
      </c>
      <c r="II18" s="604">
        <v>8.3000000000000007</v>
      </c>
      <c r="IJ18" s="601">
        <v>45.598999999999997</v>
      </c>
      <c r="IK18" s="604">
        <v>-53.2</v>
      </c>
      <c r="IL18" s="604">
        <v>-53.298999999999999</v>
      </c>
      <c r="IM18" s="604">
        <v>1.1439999999999999</v>
      </c>
      <c r="IN18" s="601">
        <v>0.81</v>
      </c>
      <c r="IO18" s="603">
        <v>-479.15</v>
      </c>
      <c r="IP18" s="604">
        <v>-464.84</v>
      </c>
      <c r="IQ18" s="612">
        <v>483.8</v>
      </c>
      <c r="IR18" s="612">
        <v>396.94</v>
      </c>
      <c r="IS18" s="601">
        <v>-59.969000000000001</v>
      </c>
      <c r="IT18" s="603">
        <v>-383.49</v>
      </c>
      <c r="IU18" s="601">
        <v>384.96</v>
      </c>
      <c r="IV18" s="602">
        <v>-111.79</v>
      </c>
      <c r="IW18" s="602">
        <v>-279.27</v>
      </c>
      <c r="IX18" s="613">
        <v>-381.07</v>
      </c>
      <c r="IY18" s="606">
        <v>128.97</v>
      </c>
      <c r="IZ18" s="606">
        <v>129.33000000000001</v>
      </c>
      <c r="JA18" s="606">
        <v>116.15</v>
      </c>
      <c r="JB18" s="614">
        <v>-463.01</v>
      </c>
      <c r="JC18" s="614">
        <v>224.32</v>
      </c>
      <c r="JD18" s="614">
        <v>-243.61</v>
      </c>
      <c r="JE18" s="614">
        <v>244.47</v>
      </c>
      <c r="JF18" s="601">
        <v>-6.6180000000000003</v>
      </c>
      <c r="JG18" s="604"/>
      <c r="JH18" s="601">
        <v>29.36</v>
      </c>
      <c r="JI18" s="604"/>
      <c r="JJ18" s="601"/>
      <c r="JK18" s="602">
        <v>-28.719000000000001</v>
      </c>
      <c r="JL18" s="602">
        <v>9.2799999999999994</v>
      </c>
      <c r="JM18" s="601"/>
      <c r="JN18" s="604">
        <v>-10.106</v>
      </c>
      <c r="JO18" s="600">
        <v>-38.204000000000001</v>
      </c>
      <c r="JP18" s="606">
        <v>4.6310000000000002</v>
      </c>
      <c r="JQ18" s="601">
        <v>19.798999999999999</v>
      </c>
      <c r="JR18" s="605">
        <v>45.616</v>
      </c>
      <c r="JS18" s="601">
        <v>45.451000000000001</v>
      </c>
      <c r="JT18" s="602">
        <v>11.222</v>
      </c>
      <c r="JU18" s="601">
        <v>11.25</v>
      </c>
      <c r="JV18" s="603">
        <v>52.496000000000002</v>
      </c>
      <c r="JW18" s="600">
        <v>50.844999999999999</v>
      </c>
      <c r="JX18" s="601">
        <v>52.122999999999998</v>
      </c>
      <c r="JY18" s="601"/>
      <c r="JZ18" s="601">
        <v>-38</v>
      </c>
      <c r="KA18" s="601">
        <v>13.143000000000001</v>
      </c>
      <c r="KB18" s="601">
        <v>6.27</v>
      </c>
      <c r="KC18" s="601"/>
      <c r="KD18" s="601">
        <v>0</v>
      </c>
      <c r="KE18" s="604">
        <v>40.686</v>
      </c>
      <c r="KF18" s="601">
        <v>12.760999999999999</v>
      </c>
      <c r="KG18" s="601">
        <v>0</v>
      </c>
      <c r="KH18" s="601">
        <v>-40.360999999999997</v>
      </c>
      <c r="KI18" s="601">
        <v>0</v>
      </c>
      <c r="KJ18" s="601">
        <v>37.758000000000003</v>
      </c>
      <c r="KK18" s="596"/>
      <c r="KL18" s="596"/>
      <c r="KM18" s="596"/>
      <c r="KN18" s="596"/>
      <c r="KO18" s="596"/>
      <c r="KP18" s="616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</row>
    <row r="19" spans="1:353" ht="15.75" x14ac:dyDescent="0.25">
      <c r="A19" s="599">
        <v>0.29166666666666669</v>
      </c>
      <c r="B19" s="600">
        <v>0</v>
      </c>
      <c r="C19" s="600">
        <v>22.201000000000001</v>
      </c>
      <c r="D19" s="601">
        <v>-44.451000000000001</v>
      </c>
      <c r="E19" s="602">
        <v>9.0549999999999997</v>
      </c>
      <c r="F19" s="603">
        <v>21.788</v>
      </c>
      <c r="G19" s="600">
        <v>11.507</v>
      </c>
      <c r="H19" s="604">
        <v>43.442</v>
      </c>
      <c r="I19" s="603">
        <v>45.731999999999999</v>
      </c>
      <c r="J19" s="600"/>
      <c r="K19" s="601"/>
      <c r="L19" s="602">
        <v>-37.74</v>
      </c>
      <c r="M19" s="605">
        <v>-22.36</v>
      </c>
      <c r="N19" s="606">
        <v>17.600000000000001</v>
      </c>
      <c r="O19" s="602">
        <v>3.3119999999999998</v>
      </c>
      <c r="P19" s="602">
        <v>-17.600000000000001</v>
      </c>
      <c r="Q19" s="605">
        <v>13.304</v>
      </c>
      <c r="R19" s="603">
        <v>18.225000000000001</v>
      </c>
      <c r="S19" s="600">
        <v>18.419</v>
      </c>
      <c r="T19" s="601">
        <v>30.646999999999998</v>
      </c>
      <c r="U19" s="604"/>
      <c r="V19" s="600"/>
      <c r="W19" s="606"/>
      <c r="X19" s="606"/>
      <c r="Y19" s="601"/>
      <c r="Z19" s="604">
        <v>-70.19</v>
      </c>
      <c r="AA19" s="601">
        <v>-70.239000000000004</v>
      </c>
      <c r="AB19" s="601"/>
      <c r="AC19" s="601">
        <v>37.74</v>
      </c>
      <c r="AD19" s="601">
        <v>22</v>
      </c>
      <c r="AE19" s="601"/>
      <c r="AF19" s="601"/>
      <c r="AG19" s="604">
        <v>-42.728999999999999</v>
      </c>
      <c r="AH19" s="600">
        <v>-42.83</v>
      </c>
      <c r="AI19" s="606">
        <v>-95.739000000000004</v>
      </c>
      <c r="AJ19" s="602">
        <v>42.889000000000003</v>
      </c>
      <c r="AK19" s="601">
        <v>42.918999999999997</v>
      </c>
      <c r="AL19" s="615">
        <v>12.617999999999999</v>
      </c>
      <c r="AM19" s="601">
        <v>-8.66</v>
      </c>
      <c r="AN19" s="604">
        <v>54.082999999999998</v>
      </c>
      <c r="AO19" s="600">
        <v>55.997</v>
      </c>
      <c r="AP19" s="606">
        <v>52.957999999999998</v>
      </c>
      <c r="AQ19" s="604">
        <v>0</v>
      </c>
      <c r="AR19" s="600">
        <v>-64.44</v>
      </c>
      <c r="AS19" s="600">
        <v>9.7330000000000005</v>
      </c>
      <c r="AT19" s="600">
        <v>9.5359999999999996</v>
      </c>
      <c r="AU19" s="600">
        <v>66.710999999999999</v>
      </c>
      <c r="AV19" s="600">
        <v>67.917000000000002</v>
      </c>
      <c r="AW19" s="606">
        <v>-21.460999999999999</v>
      </c>
      <c r="AX19" s="601">
        <v>-23.863</v>
      </c>
      <c r="AY19" s="601">
        <v>-371.31</v>
      </c>
      <c r="AZ19" s="604">
        <v>8.3510000000000009</v>
      </c>
      <c r="BA19" s="601">
        <v>8.4440000000000008</v>
      </c>
      <c r="BB19" s="604">
        <v>-30.113</v>
      </c>
      <c r="BC19" s="604">
        <v>-3.7</v>
      </c>
      <c r="BD19" s="601">
        <v>-5.7</v>
      </c>
      <c r="BE19" s="604">
        <v>0</v>
      </c>
      <c r="BF19" s="600">
        <v>71.296999999999997</v>
      </c>
      <c r="BG19" s="600">
        <v>-4.2</v>
      </c>
      <c r="BH19" s="600"/>
      <c r="BI19" s="606">
        <v>-33.965000000000003</v>
      </c>
      <c r="BJ19" s="610"/>
      <c r="BK19" s="602">
        <v>0</v>
      </c>
      <c r="BL19" s="601">
        <v>2.6219999999999999</v>
      </c>
      <c r="BM19" s="601">
        <v>420.88</v>
      </c>
      <c r="BN19" s="601">
        <v>37.323999999999998</v>
      </c>
      <c r="BO19" s="601">
        <v>37.506999999999998</v>
      </c>
      <c r="BP19" s="602">
        <v>-470.61</v>
      </c>
      <c r="BQ19" s="601">
        <v>334.19</v>
      </c>
      <c r="BR19" s="601">
        <v>63.08</v>
      </c>
      <c r="BS19" s="604">
        <v>-23.129000000000001</v>
      </c>
      <c r="BT19" s="600">
        <v>28.76</v>
      </c>
      <c r="BU19" s="600">
        <v>48.58</v>
      </c>
      <c r="BV19" s="606">
        <v>61.819000000000003</v>
      </c>
      <c r="BW19" s="603">
        <v>1.3440000000000001</v>
      </c>
      <c r="BX19" s="606">
        <v>1.3440000000000001</v>
      </c>
      <c r="BY19" s="602">
        <v>58.445</v>
      </c>
      <c r="BZ19" s="604">
        <v>58.134999999999998</v>
      </c>
      <c r="CA19" s="601">
        <v>30.28</v>
      </c>
      <c r="CB19" s="604"/>
      <c r="CC19" s="600">
        <v>-56.335999999999999</v>
      </c>
      <c r="CD19" s="602">
        <v>8.5690000000000008</v>
      </c>
      <c r="CE19" s="601">
        <v>-72.144000000000005</v>
      </c>
      <c r="CF19" s="604">
        <v>19.766999999999999</v>
      </c>
      <c r="CG19" s="604">
        <v>2.3149999999999999</v>
      </c>
      <c r="CH19" s="604">
        <v>24.45</v>
      </c>
      <c r="CI19" s="601">
        <v>23.798999999999999</v>
      </c>
      <c r="CJ19" s="604">
        <v>1.6</v>
      </c>
      <c r="CK19" s="600">
        <v>165.89</v>
      </c>
      <c r="CL19" s="601">
        <v>-15.689</v>
      </c>
      <c r="CM19" s="604">
        <v>38.183999999999997</v>
      </c>
      <c r="CN19" s="600">
        <v>37.281999999999996</v>
      </c>
      <c r="CO19" s="606">
        <v>37.509</v>
      </c>
      <c r="CP19" s="604">
        <v>-85.174999999999997</v>
      </c>
      <c r="CQ19" s="600">
        <v>-82.894999999999996</v>
      </c>
      <c r="CR19" s="600">
        <v>10.420999999999999</v>
      </c>
      <c r="CS19" s="600">
        <v>37.796999999999997</v>
      </c>
      <c r="CT19" s="606">
        <v>12.414</v>
      </c>
      <c r="CU19" s="601">
        <v>11.137</v>
      </c>
      <c r="CV19" s="601">
        <v>-48.927</v>
      </c>
      <c r="CW19" s="601">
        <v>-67.984999999999999</v>
      </c>
      <c r="CX19" s="604">
        <v>40.085000000000001</v>
      </c>
      <c r="CY19" s="604">
        <v>37.944000000000003</v>
      </c>
      <c r="CZ19" s="600">
        <v>-29.469000000000001</v>
      </c>
      <c r="DA19" s="606">
        <v>-1.5509999999999999</v>
      </c>
      <c r="DB19" s="602">
        <v>82.614000000000004</v>
      </c>
      <c r="DC19" s="602">
        <v>82.451999999999998</v>
      </c>
      <c r="DD19" s="601">
        <v>-211.03</v>
      </c>
      <c r="DE19" s="604"/>
      <c r="DF19" s="601"/>
      <c r="DG19" s="604">
        <v>0.188</v>
      </c>
      <c r="DH19" s="601">
        <v>-17.707999999999998</v>
      </c>
      <c r="DI19" s="610"/>
      <c r="DJ19" s="602">
        <v>-77.698999999999998</v>
      </c>
      <c r="DK19" s="602">
        <v>-79.3</v>
      </c>
      <c r="DL19" s="603">
        <v>3.5619999999999998</v>
      </c>
      <c r="DM19" s="600">
        <v>15.669</v>
      </c>
      <c r="DN19" s="604">
        <v>3.1680000000000001</v>
      </c>
      <c r="DO19" s="601">
        <v>36.195</v>
      </c>
      <c r="DP19" s="604">
        <v>51.277999999999999</v>
      </c>
      <c r="DQ19" s="600">
        <v>73.278999999999996</v>
      </c>
      <c r="DR19" s="600">
        <v>73.846000000000004</v>
      </c>
      <c r="DS19" s="600">
        <v>50.46</v>
      </c>
      <c r="DT19" s="600">
        <v>-17.279</v>
      </c>
      <c r="DU19" s="606">
        <v>-12.03</v>
      </c>
      <c r="DV19" s="601">
        <v>54.067</v>
      </c>
      <c r="DW19" s="601">
        <v>210.52</v>
      </c>
      <c r="DX19" s="604">
        <v>-25.64</v>
      </c>
      <c r="DY19" s="600">
        <v>-25.969000000000001</v>
      </c>
      <c r="DZ19" s="600">
        <v>124.39</v>
      </c>
      <c r="EA19" s="606">
        <v>49.91</v>
      </c>
      <c r="EB19" s="604">
        <v>209.09</v>
      </c>
      <c r="EC19" s="600">
        <v>206.29</v>
      </c>
      <c r="ED19" s="600">
        <v>49.265999999999998</v>
      </c>
      <c r="EE19" s="606">
        <v>47.19</v>
      </c>
      <c r="EF19" s="604">
        <v>292.56</v>
      </c>
      <c r="EG19" s="600">
        <v>254.24</v>
      </c>
      <c r="EH19" s="600">
        <v>246.78</v>
      </c>
      <c r="EI19" s="606">
        <v>252</v>
      </c>
      <c r="EJ19" s="600">
        <v>125.47</v>
      </c>
      <c r="EK19" s="606">
        <v>105.84</v>
      </c>
      <c r="EL19" s="601">
        <v>-19.187999999999999</v>
      </c>
      <c r="EM19" s="601">
        <v>482.94</v>
      </c>
      <c r="EN19" s="601">
        <v>489.21</v>
      </c>
      <c r="EO19" s="601"/>
      <c r="EP19" s="604">
        <v>-31.216000000000001</v>
      </c>
      <c r="EQ19" s="600">
        <v>-29.63</v>
      </c>
      <c r="ER19" s="600">
        <v>-49.289000000000001</v>
      </c>
      <c r="ES19" s="600">
        <v>-35.758000000000003</v>
      </c>
      <c r="ET19" s="600">
        <v>-33.985999999999997</v>
      </c>
      <c r="EU19" s="600">
        <v>133.69</v>
      </c>
      <c r="EV19" s="600">
        <v>3.1840000000000002</v>
      </c>
      <c r="EW19" s="600">
        <v>-0.621</v>
      </c>
      <c r="EX19" s="606">
        <v>-73.58</v>
      </c>
      <c r="EY19" s="604">
        <v>-15.859</v>
      </c>
      <c r="EZ19" s="600">
        <v>-14.159000000000001</v>
      </c>
      <c r="FA19" s="606">
        <v>85.2</v>
      </c>
      <c r="FB19" s="604">
        <v>11.499000000000001</v>
      </c>
      <c r="FC19" s="601">
        <v>-118.53</v>
      </c>
      <c r="FD19" s="604">
        <v>-34.673000000000002</v>
      </c>
      <c r="FE19" s="600">
        <v>-33.786999999999999</v>
      </c>
      <c r="FF19" s="606">
        <v>11.717000000000001</v>
      </c>
      <c r="FG19" s="604">
        <v>-102.72</v>
      </c>
      <c r="FH19" s="604"/>
      <c r="FI19" s="603">
        <v>20.88</v>
      </c>
      <c r="FJ19" s="600">
        <v>0</v>
      </c>
      <c r="FK19" s="601">
        <v>0</v>
      </c>
      <c r="FL19" s="604">
        <v>50.1</v>
      </c>
      <c r="FM19" s="600">
        <v>48.183999999999997</v>
      </c>
      <c r="FN19" s="606">
        <v>0</v>
      </c>
      <c r="FO19" s="605">
        <v>-1.6739999999999999</v>
      </c>
      <c r="FP19" s="604">
        <v>-1.34</v>
      </c>
      <c r="FQ19" s="601">
        <v>-58.609000000000002</v>
      </c>
      <c r="FR19" s="605">
        <v>-45.923999999999999</v>
      </c>
      <c r="FS19" s="604">
        <v>-45.997999999999998</v>
      </c>
      <c r="FT19" s="601">
        <v>-45.664999999999999</v>
      </c>
      <c r="FU19" s="601">
        <v>-40.06</v>
      </c>
      <c r="FV19" s="604"/>
      <c r="FW19" s="606"/>
      <c r="FX19" s="601">
        <v>16.768000000000001</v>
      </c>
      <c r="FY19" s="604"/>
      <c r="FZ19" s="600"/>
      <c r="GA19" s="606">
        <v>12.85</v>
      </c>
      <c r="GB19" s="601">
        <v>-17.289000000000001</v>
      </c>
      <c r="GC19" s="601">
        <v>5.4039999999999999</v>
      </c>
      <c r="GD19" s="601">
        <v>-9.3309999999999995</v>
      </c>
      <c r="GE19" s="601">
        <v>4.1879999999999997</v>
      </c>
      <c r="GF19" s="601">
        <v>10.766999999999999</v>
      </c>
      <c r="GG19" s="601">
        <v>29.12</v>
      </c>
      <c r="GH19" s="601">
        <v>40.597999999999999</v>
      </c>
      <c r="GI19" s="601">
        <v>42.546999999999997</v>
      </c>
      <c r="GJ19" s="601">
        <v>12.99</v>
      </c>
      <c r="GK19" s="601">
        <v>68.013000000000005</v>
      </c>
      <c r="GL19" s="601">
        <v>23.2</v>
      </c>
      <c r="GM19" s="601">
        <v>-15.779</v>
      </c>
      <c r="GN19" s="601">
        <v>-1.121</v>
      </c>
      <c r="GO19" s="601"/>
      <c r="GP19" s="601">
        <v>0</v>
      </c>
      <c r="GQ19" s="601">
        <v>10.308999999999999</v>
      </c>
      <c r="GR19" s="601">
        <v>6.2649999999999997</v>
      </c>
      <c r="GS19" s="601">
        <v>-13.138999999999999</v>
      </c>
      <c r="GT19" s="601">
        <v>-25.547000000000001</v>
      </c>
      <c r="GU19" s="601">
        <v>16.015000000000001</v>
      </c>
      <c r="GV19" s="601">
        <v>39.411000000000001</v>
      </c>
      <c r="GW19" s="604">
        <v>86.131</v>
      </c>
      <c r="GX19" s="601">
        <v>47.415999999999997</v>
      </c>
      <c r="GY19" s="601">
        <v>-117.5</v>
      </c>
      <c r="GZ19" s="601">
        <v>-20.390999999999998</v>
      </c>
      <c r="HA19" s="604">
        <v>28.466999999999999</v>
      </c>
      <c r="HB19" s="601">
        <v>-42.877000000000002</v>
      </c>
      <c r="HC19" s="601">
        <v>8.4420000000000002</v>
      </c>
      <c r="HD19" s="604">
        <v>9.8450000000000006</v>
      </c>
      <c r="HE19" s="601">
        <v>9.4090000000000007</v>
      </c>
      <c r="HF19" s="601">
        <v>9.73</v>
      </c>
      <c r="HG19" s="611">
        <v>246.01</v>
      </c>
      <c r="HH19" s="601">
        <v>249.9</v>
      </c>
      <c r="HI19" s="610">
        <v>72.900000000000006</v>
      </c>
      <c r="HJ19" s="605">
        <v>-72.221999999999994</v>
      </c>
      <c r="HK19" s="604">
        <v>-216.4</v>
      </c>
      <c r="HL19" s="601">
        <v>223.37</v>
      </c>
      <c r="HM19" s="610">
        <v>491.18</v>
      </c>
      <c r="HN19" s="605">
        <v>-234.01</v>
      </c>
      <c r="HO19" s="604">
        <v>-234.65</v>
      </c>
      <c r="HP19" s="604">
        <v>-13.282</v>
      </c>
      <c r="HQ19" s="604">
        <v>0</v>
      </c>
      <c r="HR19" s="605">
        <v>81.674000000000007</v>
      </c>
      <c r="HS19" s="601">
        <v>80.106999999999999</v>
      </c>
      <c r="HT19" s="605">
        <v>-143.85</v>
      </c>
      <c r="HU19" s="601">
        <v>-143.72</v>
      </c>
      <c r="HV19" s="604">
        <v>54.88</v>
      </c>
      <c r="HW19" s="601">
        <v>53.978999999999999</v>
      </c>
      <c r="HX19" s="604">
        <v>-82.600999999999999</v>
      </c>
      <c r="HY19" s="601">
        <v>-82.147000000000006</v>
      </c>
      <c r="HZ19" s="604">
        <v>50.65</v>
      </c>
      <c r="IA19" s="601">
        <v>50.619</v>
      </c>
      <c r="IB19" s="604">
        <v>82.3</v>
      </c>
      <c r="IC19" s="601">
        <v>83.099000000000004</v>
      </c>
      <c r="ID19" s="601">
        <v>24.876999999999999</v>
      </c>
      <c r="IE19" s="601">
        <v>23.155999999999999</v>
      </c>
      <c r="IF19" s="601">
        <v>-347.05</v>
      </c>
      <c r="IG19" s="604">
        <v>95.117999999999995</v>
      </c>
      <c r="IH19" s="601">
        <v>94.320999999999998</v>
      </c>
      <c r="II19" s="604">
        <v>12.8</v>
      </c>
      <c r="IJ19" s="601">
        <v>46.7</v>
      </c>
      <c r="IK19" s="604">
        <v>-52.298999999999999</v>
      </c>
      <c r="IL19" s="604">
        <v>-52.5</v>
      </c>
      <c r="IM19" s="604">
        <v>1.2350000000000001</v>
      </c>
      <c r="IN19" s="601">
        <v>0.81</v>
      </c>
      <c r="IO19" s="603">
        <v>-488.06</v>
      </c>
      <c r="IP19" s="604">
        <v>-451.46</v>
      </c>
      <c r="IQ19" s="612">
        <v>485.3</v>
      </c>
      <c r="IR19" s="612">
        <v>394.84</v>
      </c>
      <c r="IS19" s="601">
        <v>-54.621000000000002</v>
      </c>
      <c r="IT19" s="603">
        <v>-388.68</v>
      </c>
      <c r="IU19" s="601">
        <v>384.55</v>
      </c>
      <c r="IV19" s="602">
        <v>-118.64</v>
      </c>
      <c r="IW19" s="602">
        <v>-283.76</v>
      </c>
      <c r="IX19" s="613">
        <v>-381.53</v>
      </c>
      <c r="IY19" s="606">
        <v>130.83000000000001</v>
      </c>
      <c r="IZ19" s="606">
        <v>130.66999999999999</v>
      </c>
      <c r="JA19" s="606">
        <v>120.05</v>
      </c>
      <c r="JB19" s="614">
        <v>-464.67</v>
      </c>
      <c r="JC19" s="614">
        <v>222.97</v>
      </c>
      <c r="JD19" s="614">
        <v>-247.42</v>
      </c>
      <c r="JE19" s="614">
        <v>247.76</v>
      </c>
      <c r="JF19" s="601">
        <v>-5.827</v>
      </c>
      <c r="JG19" s="604"/>
      <c r="JH19" s="601">
        <v>29.04</v>
      </c>
      <c r="JI19" s="604">
        <v>5.9669999999999996</v>
      </c>
      <c r="JJ19" s="601"/>
      <c r="JK19" s="602">
        <v>-28.239000000000001</v>
      </c>
      <c r="JL19" s="602">
        <v>9.1199999999999992</v>
      </c>
      <c r="JM19" s="601"/>
      <c r="JN19" s="604">
        <v>-9.6669999999999998</v>
      </c>
      <c r="JO19" s="600">
        <v>-37.764000000000003</v>
      </c>
      <c r="JP19" s="606">
        <v>4.6589999999999998</v>
      </c>
      <c r="JQ19" s="601">
        <v>20</v>
      </c>
      <c r="JR19" s="605">
        <v>46.56</v>
      </c>
      <c r="JS19" s="601">
        <v>46.353999999999999</v>
      </c>
      <c r="JT19" s="602">
        <v>11.25</v>
      </c>
      <c r="JU19" s="601">
        <v>11.273</v>
      </c>
      <c r="JV19" s="603">
        <v>52.628</v>
      </c>
      <c r="JW19" s="600">
        <v>51.204999999999998</v>
      </c>
      <c r="JX19" s="601">
        <v>51.843000000000004</v>
      </c>
      <c r="JY19" s="601"/>
      <c r="JZ19" s="601">
        <v>-39.5</v>
      </c>
      <c r="KA19" s="601">
        <v>13.664</v>
      </c>
      <c r="KB19" s="601">
        <v>6.3</v>
      </c>
      <c r="KC19" s="601"/>
      <c r="KD19" s="601">
        <v>0</v>
      </c>
      <c r="KE19" s="604">
        <v>40.414999999999999</v>
      </c>
      <c r="KF19" s="601">
        <v>13.428000000000001</v>
      </c>
      <c r="KG19" s="601">
        <v>0</v>
      </c>
      <c r="KH19" s="601">
        <v>-40.125999999999998</v>
      </c>
      <c r="KI19" s="601">
        <v>0</v>
      </c>
      <c r="KJ19" s="601">
        <v>38.067999999999998</v>
      </c>
      <c r="KK19" s="596"/>
      <c r="KL19" s="596"/>
      <c r="KM19" s="596"/>
      <c r="KN19" s="596"/>
      <c r="KO19" s="596"/>
      <c r="KP19" s="616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</row>
    <row r="20" spans="1:353" ht="15.75" x14ac:dyDescent="0.25">
      <c r="A20" s="599">
        <v>0.3125</v>
      </c>
      <c r="B20" s="600">
        <v>0</v>
      </c>
      <c r="C20" s="600">
        <v>22.917999999999999</v>
      </c>
      <c r="D20" s="601">
        <v>-45.527999999999999</v>
      </c>
      <c r="E20" s="602">
        <v>9.32</v>
      </c>
      <c r="F20" s="603">
        <v>21.925999999999998</v>
      </c>
      <c r="G20" s="600">
        <v>10.804</v>
      </c>
      <c r="H20" s="604">
        <v>43.588999999999999</v>
      </c>
      <c r="I20" s="603">
        <v>48.668999999999997</v>
      </c>
      <c r="J20" s="600"/>
      <c r="K20" s="601"/>
      <c r="L20" s="602">
        <v>-33.298999999999999</v>
      </c>
      <c r="M20" s="605">
        <v>-26.091999999999999</v>
      </c>
      <c r="N20" s="606">
        <v>22</v>
      </c>
      <c r="O20" s="602">
        <v>3.3119999999999998</v>
      </c>
      <c r="P20" s="602">
        <v>-22</v>
      </c>
      <c r="Q20" s="605">
        <v>13.218999999999999</v>
      </c>
      <c r="R20" s="603">
        <v>18.824000000000002</v>
      </c>
      <c r="S20" s="600">
        <v>18.904</v>
      </c>
      <c r="T20" s="601">
        <v>31.599</v>
      </c>
      <c r="U20" s="604"/>
      <c r="V20" s="600"/>
      <c r="W20" s="606"/>
      <c r="X20" s="606"/>
      <c r="Y20" s="601"/>
      <c r="Z20" s="604">
        <v>-68.269000000000005</v>
      </c>
      <c r="AA20" s="601">
        <v>-68.260000000000005</v>
      </c>
      <c r="AB20" s="601"/>
      <c r="AC20" s="601">
        <v>33.298999999999999</v>
      </c>
      <c r="AD20" s="601">
        <v>24.2</v>
      </c>
      <c r="AE20" s="601"/>
      <c r="AF20" s="601"/>
      <c r="AG20" s="604">
        <v>-47.11</v>
      </c>
      <c r="AH20" s="600">
        <v>-47.22</v>
      </c>
      <c r="AI20" s="606">
        <v>-78.94</v>
      </c>
      <c r="AJ20" s="602">
        <v>47.598999999999997</v>
      </c>
      <c r="AK20" s="601">
        <v>48.048999999999999</v>
      </c>
      <c r="AL20" s="604">
        <v>13.039</v>
      </c>
      <c r="AM20" s="601">
        <v>-7.7439999999999998</v>
      </c>
      <c r="AN20" s="604">
        <v>56.277999999999999</v>
      </c>
      <c r="AO20" s="600">
        <v>57.969000000000001</v>
      </c>
      <c r="AP20" s="606">
        <v>54.697000000000003</v>
      </c>
      <c r="AQ20" s="604">
        <v>0</v>
      </c>
      <c r="AR20" s="600">
        <v>-65.117999999999995</v>
      </c>
      <c r="AS20" s="600">
        <v>6.952</v>
      </c>
      <c r="AT20" s="600">
        <v>7.0369999999999999</v>
      </c>
      <c r="AU20" s="600">
        <v>67.649000000000001</v>
      </c>
      <c r="AV20" s="600">
        <v>68.721000000000004</v>
      </c>
      <c r="AW20" s="606">
        <v>-12.039</v>
      </c>
      <c r="AX20" s="601">
        <v>-13.798</v>
      </c>
      <c r="AY20" s="601">
        <v>-402.31</v>
      </c>
      <c r="AZ20" s="604">
        <v>8.4809999999999999</v>
      </c>
      <c r="BA20" s="601">
        <v>8.6430000000000007</v>
      </c>
      <c r="BB20" s="604">
        <v>-28.027000000000001</v>
      </c>
      <c r="BC20" s="604">
        <v>-4</v>
      </c>
      <c r="BD20" s="601">
        <v>-6.1</v>
      </c>
      <c r="BE20" s="604">
        <v>0</v>
      </c>
      <c r="BF20" s="600">
        <v>72.497</v>
      </c>
      <c r="BG20" s="600">
        <v>-4.0069999999999997</v>
      </c>
      <c r="BH20" s="600"/>
      <c r="BI20" s="606">
        <v>-38.616999999999997</v>
      </c>
      <c r="BJ20" s="610"/>
      <c r="BK20" s="648">
        <v>2.5609999999999999</v>
      </c>
      <c r="BL20" s="601">
        <v>2.68</v>
      </c>
      <c r="BM20" s="601">
        <v>450.91</v>
      </c>
      <c r="BN20" s="601">
        <v>54.445</v>
      </c>
      <c r="BO20" s="601">
        <v>54.383000000000003</v>
      </c>
      <c r="BP20" s="602">
        <v>-556.63</v>
      </c>
      <c r="BQ20" s="601">
        <v>408.8</v>
      </c>
      <c r="BR20" s="601">
        <v>69.376999999999995</v>
      </c>
      <c r="BS20" s="604">
        <v>-23.969000000000001</v>
      </c>
      <c r="BT20" s="600">
        <v>30.45</v>
      </c>
      <c r="BU20" s="600">
        <v>51.759</v>
      </c>
      <c r="BV20" s="606">
        <v>64.44</v>
      </c>
      <c r="BW20" s="603">
        <v>-4.952</v>
      </c>
      <c r="BX20" s="606">
        <v>-4.0149999999999997</v>
      </c>
      <c r="BY20" s="602">
        <v>56.212000000000003</v>
      </c>
      <c r="BZ20" s="604">
        <v>57.057000000000002</v>
      </c>
      <c r="CA20" s="601">
        <v>28.51</v>
      </c>
      <c r="CB20" s="604"/>
      <c r="CC20" s="600">
        <v>-63.569000000000003</v>
      </c>
      <c r="CD20" s="602">
        <v>10.244999999999999</v>
      </c>
      <c r="CE20" s="601">
        <v>-72.144000000000005</v>
      </c>
      <c r="CF20" s="604">
        <v>19.766999999999999</v>
      </c>
      <c r="CG20" s="604">
        <v>2.2309999999999999</v>
      </c>
      <c r="CH20" s="604">
        <v>25.228999999999999</v>
      </c>
      <c r="CI20" s="601">
        <v>25.709</v>
      </c>
      <c r="CJ20" s="604">
        <v>8.3000000000000007</v>
      </c>
      <c r="CK20" s="600">
        <v>165.6</v>
      </c>
      <c r="CL20" s="601">
        <v>-16.399000000000001</v>
      </c>
      <c r="CM20" s="604">
        <v>40.890999999999998</v>
      </c>
      <c r="CN20" s="600">
        <v>39.915999999999997</v>
      </c>
      <c r="CO20" s="606">
        <v>39.906999999999996</v>
      </c>
      <c r="CP20" s="604">
        <v>-77.037000000000006</v>
      </c>
      <c r="CQ20" s="600">
        <v>-76.613</v>
      </c>
      <c r="CR20" s="600">
        <v>15.813000000000001</v>
      </c>
      <c r="CS20" s="600">
        <v>22.981000000000002</v>
      </c>
      <c r="CT20" s="606">
        <v>18.515000000000001</v>
      </c>
      <c r="CU20" s="601">
        <v>10.914</v>
      </c>
      <c r="CV20" s="601">
        <v>-47.656999999999996</v>
      </c>
      <c r="CW20" s="601">
        <v>-70.225999999999999</v>
      </c>
      <c r="CX20" s="604">
        <v>42.429000000000002</v>
      </c>
      <c r="CY20" s="604">
        <v>40.286999999999999</v>
      </c>
      <c r="CZ20" s="600">
        <v>-30.489000000000001</v>
      </c>
      <c r="DA20" s="606">
        <v>-1.2410000000000001</v>
      </c>
      <c r="DB20" s="602">
        <v>82.820999999999998</v>
      </c>
      <c r="DC20" s="602">
        <v>81.956000000000003</v>
      </c>
      <c r="DD20" s="601">
        <v>-205.14</v>
      </c>
      <c r="DE20" s="604"/>
      <c r="DF20" s="601"/>
      <c r="DG20" s="604">
        <v>-6.0999999999999999E-2</v>
      </c>
      <c r="DH20" s="601">
        <v>-18.228999999999999</v>
      </c>
      <c r="DI20" s="610"/>
      <c r="DJ20" s="602">
        <v>-82.198999999999998</v>
      </c>
      <c r="DK20" s="602">
        <v>-81.599000000000004</v>
      </c>
      <c r="DL20" s="603">
        <v>3.5619999999999998</v>
      </c>
      <c r="DM20" s="600">
        <v>15.872</v>
      </c>
      <c r="DN20" s="604">
        <v>3.05</v>
      </c>
      <c r="DO20" s="601">
        <v>36.363</v>
      </c>
      <c r="DP20" s="604">
        <v>55.38</v>
      </c>
      <c r="DQ20" s="600">
        <v>75.626999999999995</v>
      </c>
      <c r="DR20" s="600">
        <v>79.704999999999998</v>
      </c>
      <c r="DS20" s="600">
        <v>54.84</v>
      </c>
      <c r="DT20" s="600">
        <v>-17.472999999999999</v>
      </c>
      <c r="DU20" s="606">
        <v>-12.34</v>
      </c>
      <c r="DV20" s="601">
        <v>56.767000000000003</v>
      </c>
      <c r="DW20" s="601">
        <v>203.32</v>
      </c>
      <c r="DX20" s="604">
        <v>-26.03</v>
      </c>
      <c r="DY20" s="600">
        <v>-26.25</v>
      </c>
      <c r="DZ20" s="600">
        <v>119.16</v>
      </c>
      <c r="EA20" s="606">
        <v>52.49</v>
      </c>
      <c r="EB20" s="604">
        <v>203.76</v>
      </c>
      <c r="EC20" s="600">
        <v>201.21</v>
      </c>
      <c r="ED20" s="600">
        <v>43.08</v>
      </c>
      <c r="EE20" s="606">
        <v>41.753999999999998</v>
      </c>
      <c r="EF20" s="604">
        <v>294.10000000000002</v>
      </c>
      <c r="EG20" s="600">
        <v>252.68</v>
      </c>
      <c r="EH20" s="600">
        <v>245.39</v>
      </c>
      <c r="EI20" s="606">
        <v>247.75</v>
      </c>
      <c r="EJ20" s="600">
        <v>120.76</v>
      </c>
      <c r="EK20" s="606">
        <v>108.45</v>
      </c>
      <c r="EL20" s="601">
        <v>-19.907</v>
      </c>
      <c r="EM20" s="601">
        <v>567.27</v>
      </c>
      <c r="EN20" s="601">
        <v>469.45</v>
      </c>
      <c r="EO20" s="601"/>
      <c r="EP20" s="604">
        <v>-32.225999999999999</v>
      </c>
      <c r="EQ20" s="600">
        <v>-30.727</v>
      </c>
      <c r="ER20" s="600">
        <v>-26.800999999999998</v>
      </c>
      <c r="ES20" s="600">
        <v>-48.259</v>
      </c>
      <c r="ET20" s="600">
        <v>-45.244999999999997</v>
      </c>
      <c r="EU20" s="600">
        <v>159.80000000000001</v>
      </c>
      <c r="EV20" s="600">
        <v>-10.224</v>
      </c>
      <c r="EW20" s="600">
        <v>-11.42</v>
      </c>
      <c r="EX20" s="606">
        <v>-70.733000000000004</v>
      </c>
      <c r="EY20" s="604">
        <v>-16.609000000000002</v>
      </c>
      <c r="EZ20" s="600">
        <v>-16.579000000000001</v>
      </c>
      <c r="FA20" s="606">
        <v>102.3</v>
      </c>
      <c r="FB20" s="604">
        <v>12.003</v>
      </c>
      <c r="FC20" s="601">
        <v>-143.81</v>
      </c>
      <c r="FD20" s="604">
        <v>-34.338000000000001</v>
      </c>
      <c r="FE20" s="600">
        <v>-33.884</v>
      </c>
      <c r="FF20" s="606">
        <v>12.483000000000001</v>
      </c>
      <c r="FG20" s="604">
        <v>-107.04</v>
      </c>
      <c r="FH20" s="604"/>
      <c r="FI20" s="603">
        <v>20.88</v>
      </c>
      <c r="FJ20" s="600">
        <v>0</v>
      </c>
      <c r="FK20" s="601">
        <v>0</v>
      </c>
      <c r="FL20" s="604">
        <v>50.567999999999998</v>
      </c>
      <c r="FM20" s="600">
        <v>50.14</v>
      </c>
      <c r="FN20" s="606">
        <v>0</v>
      </c>
      <c r="FO20" s="605">
        <v>4.3540000000000001</v>
      </c>
      <c r="FP20" s="604">
        <v>4.6890000000000001</v>
      </c>
      <c r="FQ20" s="601">
        <v>-38.18</v>
      </c>
      <c r="FR20" s="605">
        <v>-41.244999999999997</v>
      </c>
      <c r="FS20" s="604">
        <v>-41.253</v>
      </c>
      <c r="FT20" s="601">
        <v>-34.680999999999997</v>
      </c>
      <c r="FU20" s="601">
        <v>-30.164000000000001</v>
      </c>
      <c r="FV20" s="604"/>
      <c r="FW20" s="606"/>
      <c r="FX20" s="601">
        <v>12.061</v>
      </c>
      <c r="FY20" s="604"/>
      <c r="FZ20" s="600"/>
      <c r="GA20" s="606">
        <v>12.32</v>
      </c>
      <c r="GB20" s="601">
        <v>-9.2569999999999997</v>
      </c>
      <c r="GC20" s="601">
        <v>5.3410000000000002</v>
      </c>
      <c r="GD20" s="601">
        <v>-9.2249999999999996</v>
      </c>
      <c r="GE20" s="601">
        <v>4.5419999999999998</v>
      </c>
      <c r="GF20" s="601">
        <v>9.2509999999999994</v>
      </c>
      <c r="GG20" s="601">
        <v>30.7</v>
      </c>
      <c r="GH20" s="601">
        <v>30.812000000000001</v>
      </c>
      <c r="GI20" s="601">
        <v>34.886000000000003</v>
      </c>
      <c r="GJ20" s="601">
        <v>12.81</v>
      </c>
      <c r="GK20" s="601">
        <v>69.385999999999996</v>
      </c>
      <c r="GL20" s="601">
        <v>22.899000000000001</v>
      </c>
      <c r="GM20" s="601"/>
      <c r="GN20" s="601">
        <v>-1.5009999999999999</v>
      </c>
      <c r="GO20" s="601"/>
      <c r="GP20" s="601">
        <v>0</v>
      </c>
      <c r="GQ20" s="601">
        <v>10.432</v>
      </c>
      <c r="GR20" s="601">
        <v>5.9080000000000004</v>
      </c>
      <c r="GS20" s="601">
        <v>-12.829000000000001</v>
      </c>
      <c r="GT20" s="601">
        <v>-27.814</v>
      </c>
      <c r="GU20" s="601">
        <v>15.206</v>
      </c>
      <c r="GV20" s="601">
        <v>43.276000000000003</v>
      </c>
      <c r="GW20" s="604">
        <v>90.316999999999993</v>
      </c>
      <c r="GX20" s="601">
        <v>49.54</v>
      </c>
      <c r="GY20" s="601">
        <v>-123.5</v>
      </c>
      <c r="GZ20" s="601">
        <v>-23.823</v>
      </c>
      <c r="HA20" s="604"/>
      <c r="HB20" s="601">
        <v>-48.823</v>
      </c>
      <c r="HC20" s="601">
        <v>7.4089999999999998</v>
      </c>
      <c r="HD20" s="604">
        <v>10.207000000000001</v>
      </c>
      <c r="HE20" s="601">
        <v>9.9260000000000002</v>
      </c>
      <c r="HF20" s="601">
        <v>8.43</v>
      </c>
      <c r="HG20" s="611">
        <v>239.17</v>
      </c>
      <c r="HH20" s="601">
        <v>240.79</v>
      </c>
      <c r="HI20" s="610">
        <v>68.7</v>
      </c>
      <c r="HJ20" s="605">
        <v>-68.236999999999995</v>
      </c>
      <c r="HK20" s="604">
        <v>-229.59</v>
      </c>
      <c r="HL20" s="601">
        <v>231.54</v>
      </c>
      <c r="HM20" s="610">
        <v>469.92</v>
      </c>
      <c r="HN20" s="605">
        <v>-227.17</v>
      </c>
      <c r="HO20" s="604">
        <v>-226.6</v>
      </c>
      <c r="HP20" s="604">
        <v>-12.859</v>
      </c>
      <c r="HQ20" s="604">
        <v>0</v>
      </c>
      <c r="HR20" s="605">
        <v>77.933000000000007</v>
      </c>
      <c r="HS20" s="601">
        <v>78.293000000000006</v>
      </c>
      <c r="HT20" s="605">
        <v>-137.85</v>
      </c>
      <c r="HU20" s="601">
        <v>-139.77000000000001</v>
      </c>
      <c r="HV20" s="604">
        <v>45.540999999999997</v>
      </c>
      <c r="HW20" s="601">
        <v>45.485999999999997</v>
      </c>
      <c r="HX20" s="604">
        <v>-79.924000000000007</v>
      </c>
      <c r="HY20" s="601">
        <v>-79.561000000000007</v>
      </c>
      <c r="HZ20" s="604">
        <v>51.889000000000003</v>
      </c>
      <c r="IA20" s="601">
        <v>51.65</v>
      </c>
      <c r="IB20" s="604">
        <v>76.900000000000006</v>
      </c>
      <c r="IC20" s="601">
        <v>77.198999999999998</v>
      </c>
      <c r="ID20" s="601">
        <v>25.327999999999999</v>
      </c>
      <c r="IE20" s="601">
        <v>16.552</v>
      </c>
      <c r="IF20" s="601">
        <v>-331.92</v>
      </c>
      <c r="IG20" s="604">
        <v>83.774000000000001</v>
      </c>
      <c r="IH20" s="601">
        <v>83.375</v>
      </c>
      <c r="II20" s="604">
        <v>11.6</v>
      </c>
      <c r="IJ20" s="601">
        <v>44.5</v>
      </c>
      <c r="IK20" s="604">
        <v>-42.098999999999997</v>
      </c>
      <c r="IL20" s="604">
        <v>-42.298999999999999</v>
      </c>
      <c r="IM20" s="604">
        <v>1.2350000000000001</v>
      </c>
      <c r="IN20" s="601">
        <v>0.89200000000000002</v>
      </c>
      <c r="IO20" s="603">
        <v>-462.56</v>
      </c>
      <c r="IP20" s="604">
        <v>-430.89</v>
      </c>
      <c r="IQ20" s="612">
        <v>443.12</v>
      </c>
      <c r="IR20" s="612">
        <v>369.52</v>
      </c>
      <c r="IS20" s="601">
        <v>-81.105000000000004</v>
      </c>
      <c r="IT20" s="603">
        <v>-359.64</v>
      </c>
      <c r="IU20" s="601">
        <v>353.95</v>
      </c>
      <c r="IV20" s="602">
        <v>-93.072999999999993</v>
      </c>
      <c r="IW20" s="602">
        <v>-264.33</v>
      </c>
      <c r="IX20" s="613">
        <v>-355.85</v>
      </c>
      <c r="IY20" s="606">
        <v>128.47</v>
      </c>
      <c r="IZ20" s="606">
        <v>128.36000000000001</v>
      </c>
      <c r="JA20" s="606">
        <v>94.311000000000007</v>
      </c>
      <c r="JB20" s="614">
        <v>-427.83</v>
      </c>
      <c r="JC20" s="614">
        <v>204.63</v>
      </c>
      <c r="JD20" s="614">
        <v>-228.89</v>
      </c>
      <c r="JE20" s="614">
        <v>229.91</v>
      </c>
      <c r="JF20" s="601">
        <v>-4.9290000000000003</v>
      </c>
      <c r="JG20" s="604"/>
      <c r="JH20" s="601">
        <v>28.079000000000001</v>
      </c>
      <c r="JI20" s="604"/>
      <c r="JJ20" s="601"/>
      <c r="JK20" s="602">
        <v>-27.12</v>
      </c>
      <c r="JL20" s="602">
        <v>7.68</v>
      </c>
      <c r="JM20" s="601"/>
      <c r="JN20" s="604">
        <v>-8.1440000000000001</v>
      </c>
      <c r="JO20" s="600">
        <v>-35.216000000000001</v>
      </c>
      <c r="JP20" s="606">
        <v>0.06</v>
      </c>
      <c r="JQ20" s="601">
        <v>18.899000000000001</v>
      </c>
      <c r="JR20" s="605">
        <v>45.728000000000002</v>
      </c>
      <c r="JS20" s="601">
        <v>47.536000000000001</v>
      </c>
      <c r="JT20" s="602">
        <v>11.266999999999999</v>
      </c>
      <c r="JU20" s="601">
        <v>11.273</v>
      </c>
      <c r="JV20" s="603">
        <v>51.311</v>
      </c>
      <c r="JW20" s="600">
        <v>52.353999999999999</v>
      </c>
      <c r="JX20" s="601">
        <v>51.332000000000001</v>
      </c>
      <c r="JY20" s="601"/>
      <c r="JZ20" s="601">
        <v>-36.5</v>
      </c>
      <c r="KA20" s="601">
        <v>22.465</v>
      </c>
      <c r="KB20" s="601">
        <v>6.41</v>
      </c>
      <c r="KC20" s="601"/>
      <c r="KD20" s="601">
        <v>0</v>
      </c>
      <c r="KE20" s="604">
        <v>40.198</v>
      </c>
      <c r="KF20" s="601">
        <v>13.083</v>
      </c>
      <c r="KG20" s="601">
        <v>1.746</v>
      </c>
      <c r="KH20" s="601">
        <v>-39.840000000000003</v>
      </c>
      <c r="KI20" s="601">
        <v>0</v>
      </c>
      <c r="KJ20" s="601">
        <v>38.343000000000004</v>
      </c>
      <c r="KK20" s="596"/>
      <c r="KL20" s="596"/>
      <c r="KM20" s="596"/>
      <c r="KN20" s="596"/>
      <c r="KO20" s="596"/>
      <c r="KP20" s="616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</row>
    <row r="21" spans="1:353" ht="15.75" x14ac:dyDescent="0.25">
      <c r="A21" s="649">
        <v>0.33333333333333331</v>
      </c>
      <c r="B21" s="650">
        <v>0</v>
      </c>
      <c r="C21" s="650">
        <v>23.23</v>
      </c>
      <c r="D21" s="651">
        <v>-46.655999999999999</v>
      </c>
      <c r="E21" s="652">
        <v>9.3580000000000005</v>
      </c>
      <c r="F21" s="653">
        <v>22.408000000000001</v>
      </c>
      <c r="G21" s="650">
        <v>10.907999999999999</v>
      </c>
      <c r="H21" s="654">
        <v>44.048999999999999</v>
      </c>
      <c r="I21" s="653">
        <v>50.177999999999997</v>
      </c>
      <c r="J21" s="650"/>
      <c r="K21" s="651"/>
      <c r="L21" s="652">
        <v>-33.298999999999999</v>
      </c>
      <c r="M21" s="655">
        <v>-28.402000000000001</v>
      </c>
      <c r="N21" s="656">
        <v>24.2</v>
      </c>
      <c r="O21" s="652">
        <v>4.1399999999999997</v>
      </c>
      <c r="P21" s="652">
        <v>-24.2</v>
      </c>
      <c r="Q21" s="655">
        <v>10.907999999999999</v>
      </c>
      <c r="R21" s="653">
        <v>19.007000000000001</v>
      </c>
      <c r="S21" s="650">
        <v>19.286000000000001</v>
      </c>
      <c r="T21" s="651">
        <v>31.96</v>
      </c>
      <c r="U21" s="654"/>
      <c r="V21" s="650"/>
      <c r="W21" s="656"/>
      <c r="X21" s="656"/>
      <c r="Y21" s="651"/>
      <c r="Z21" s="654">
        <v>-64.69</v>
      </c>
      <c r="AA21" s="651">
        <v>-65.33</v>
      </c>
      <c r="AB21" s="651"/>
      <c r="AC21" s="651">
        <v>33.298999999999999</v>
      </c>
      <c r="AD21" s="651">
        <v>26.4</v>
      </c>
      <c r="AE21" s="651"/>
      <c r="AF21" s="651"/>
      <c r="AG21" s="654">
        <v>-43.24</v>
      </c>
      <c r="AH21" s="650">
        <v>-43.439</v>
      </c>
      <c r="AI21" s="656">
        <v>-78.75</v>
      </c>
      <c r="AJ21" s="652">
        <v>43.569000000000003</v>
      </c>
      <c r="AK21" s="651">
        <v>43.668999999999997</v>
      </c>
      <c r="AL21" s="657">
        <v>12.648499999999999</v>
      </c>
      <c r="AM21" s="651">
        <v>-8.6560000000000006</v>
      </c>
      <c r="AN21" s="654">
        <v>57.279000000000003</v>
      </c>
      <c r="AO21" s="650">
        <v>59.737000000000002</v>
      </c>
      <c r="AP21" s="656">
        <v>56.084000000000003</v>
      </c>
      <c r="AQ21" s="657">
        <v>-45.704999999999998</v>
      </c>
      <c r="AR21" s="650">
        <v>-44.898000000000003</v>
      </c>
      <c r="AS21" s="650">
        <v>9.0020000000000007</v>
      </c>
      <c r="AT21" s="650">
        <v>8.8680000000000003</v>
      </c>
      <c r="AU21" s="650"/>
      <c r="AV21" s="650">
        <v>72.739000000000004</v>
      </c>
      <c r="AW21" s="656">
        <v>-5.758</v>
      </c>
      <c r="AX21" s="651">
        <v>-6.98</v>
      </c>
      <c r="AY21" s="651">
        <v>-412.15</v>
      </c>
      <c r="AZ21" s="654">
        <v>8.5660000000000007</v>
      </c>
      <c r="BA21" s="651">
        <v>8.6430000000000007</v>
      </c>
      <c r="BB21" s="654">
        <v>-28.19</v>
      </c>
      <c r="BC21" s="654">
        <v>-3.7</v>
      </c>
      <c r="BD21" s="651">
        <v>-5.6</v>
      </c>
      <c r="BE21" s="654">
        <v>50.704999999999998</v>
      </c>
      <c r="BF21" s="650">
        <v>50.47</v>
      </c>
      <c r="BG21" s="650">
        <v>-3.5750000000000002</v>
      </c>
      <c r="BH21" s="650"/>
      <c r="BI21" s="656">
        <v>-42.454999999999998</v>
      </c>
      <c r="BJ21" s="658"/>
      <c r="BK21" s="652">
        <v>5.1219999999999999</v>
      </c>
      <c r="BL21" s="659">
        <v>3.1345000000000001</v>
      </c>
      <c r="BM21" s="651">
        <v>460.52</v>
      </c>
      <c r="BN21" s="651">
        <v>85.787000000000006</v>
      </c>
      <c r="BO21" s="651">
        <v>86.703000000000003</v>
      </c>
      <c r="BP21" s="652">
        <v>-619.21</v>
      </c>
      <c r="BQ21" s="651">
        <v>493.65</v>
      </c>
      <c r="BR21" s="651">
        <v>72.81</v>
      </c>
      <c r="BS21" s="654">
        <v>-25.649000000000001</v>
      </c>
      <c r="BT21" s="650">
        <v>31.95</v>
      </c>
      <c r="BU21" s="650">
        <v>54.56</v>
      </c>
      <c r="BV21" s="656">
        <v>67.558999999999997</v>
      </c>
      <c r="BW21" s="653">
        <v>-5.89</v>
      </c>
      <c r="BX21" s="656">
        <v>-6.1580000000000004</v>
      </c>
      <c r="BY21" s="652">
        <v>65.337999999999994</v>
      </c>
      <c r="BZ21" s="654">
        <v>65.897999999999996</v>
      </c>
      <c r="CA21" s="651">
        <v>27.73</v>
      </c>
      <c r="CB21" s="654"/>
      <c r="CC21" s="650">
        <v>-81.543999999999997</v>
      </c>
      <c r="CD21" s="652">
        <v>16.321000000000002</v>
      </c>
      <c r="CE21" s="651">
        <v>-72.144000000000005</v>
      </c>
      <c r="CF21" s="654">
        <v>19.766999999999999</v>
      </c>
      <c r="CG21" s="654">
        <v>2.3149999999999999</v>
      </c>
      <c r="CH21" s="654">
        <v>31.408999999999999</v>
      </c>
      <c r="CI21" s="651">
        <v>26.888999999999999</v>
      </c>
      <c r="CJ21" s="654">
        <v>4.2</v>
      </c>
      <c r="CK21" s="650">
        <v>167</v>
      </c>
      <c r="CL21" s="651">
        <v>-16.93</v>
      </c>
      <c r="CM21" s="654">
        <v>37.762</v>
      </c>
      <c r="CN21" s="650">
        <v>37.377000000000002</v>
      </c>
      <c r="CO21" s="656">
        <v>36.51</v>
      </c>
      <c r="CP21" s="654">
        <v>-79.516999999999996</v>
      </c>
      <c r="CQ21" s="650">
        <v>-78.802999999999997</v>
      </c>
      <c r="CR21" s="650">
        <v>49.606999999999999</v>
      </c>
      <c r="CS21" s="650">
        <v>-6.3920000000000003</v>
      </c>
      <c r="CT21" s="656">
        <v>49.947000000000003</v>
      </c>
      <c r="CU21" s="651">
        <v>10.852</v>
      </c>
      <c r="CV21" s="651">
        <v>-56.348999999999997</v>
      </c>
      <c r="CW21" s="651">
        <v>-71.221999999999994</v>
      </c>
      <c r="CX21" s="654">
        <v>43.131999999999998</v>
      </c>
      <c r="CY21" s="654">
        <v>40.726999999999997</v>
      </c>
      <c r="CZ21" s="650">
        <v>-31.149000000000001</v>
      </c>
      <c r="DA21" s="656">
        <v>-0.621</v>
      </c>
      <c r="DB21" s="652">
        <v>84.454999999999998</v>
      </c>
      <c r="DC21" s="652">
        <v>83.840999999999994</v>
      </c>
      <c r="DD21" s="651">
        <v>-193.93</v>
      </c>
      <c r="DE21" s="654"/>
      <c r="DF21" s="651"/>
      <c r="DG21" s="654">
        <v>0.45</v>
      </c>
      <c r="DH21" s="651">
        <v>-18.75</v>
      </c>
      <c r="DI21" s="658"/>
      <c r="DJ21" s="652">
        <v>-87.099000000000004</v>
      </c>
      <c r="DK21" s="652">
        <v>-87.4</v>
      </c>
      <c r="DL21" s="653">
        <v>3.5619999999999998</v>
      </c>
      <c r="DM21" s="650">
        <v>16.866</v>
      </c>
      <c r="DN21" s="654">
        <v>1.41</v>
      </c>
      <c r="DO21" s="651">
        <v>37.515999999999998</v>
      </c>
      <c r="DP21" s="654">
        <v>57.722999999999999</v>
      </c>
      <c r="DQ21" s="650">
        <v>74.218000000000004</v>
      </c>
      <c r="DR21" s="650">
        <v>84.393000000000001</v>
      </c>
      <c r="DS21" s="650">
        <v>57.21</v>
      </c>
      <c r="DT21" s="650">
        <v>-16.89</v>
      </c>
      <c r="DU21" s="656">
        <v>-11.94</v>
      </c>
      <c r="DV21" s="651">
        <v>57.887999999999998</v>
      </c>
      <c r="DW21" s="651">
        <v>189.36</v>
      </c>
      <c r="DX21" s="654">
        <v>-26.25</v>
      </c>
      <c r="DY21" s="650">
        <v>-26.469000000000001</v>
      </c>
      <c r="DZ21" s="650">
        <v>118.74</v>
      </c>
      <c r="EA21" s="656">
        <v>53.74</v>
      </c>
      <c r="EB21" s="654">
        <v>194.14</v>
      </c>
      <c r="EC21" s="650">
        <v>187.34</v>
      </c>
      <c r="ED21" s="650">
        <v>33.722000000000001</v>
      </c>
      <c r="EE21" s="656">
        <v>34.344999999999999</v>
      </c>
      <c r="EF21" s="654">
        <v>284</v>
      </c>
      <c r="EG21" s="650">
        <v>245.01</v>
      </c>
      <c r="EH21" s="650">
        <v>236.65</v>
      </c>
      <c r="EI21" s="656">
        <v>239.86</v>
      </c>
      <c r="EJ21" s="650">
        <v>134.18</v>
      </c>
      <c r="EK21" s="656">
        <v>122.64</v>
      </c>
      <c r="EL21" s="651">
        <v>-19.798999999999999</v>
      </c>
      <c r="EM21" s="651">
        <v>633.98</v>
      </c>
      <c r="EN21" s="651">
        <v>401.15</v>
      </c>
      <c r="EO21" s="651"/>
      <c r="EP21" s="654">
        <v>-33.064</v>
      </c>
      <c r="EQ21" s="650">
        <v>-30.727</v>
      </c>
      <c r="ER21" s="650">
        <v>-49.752000000000002</v>
      </c>
      <c r="ES21" s="650">
        <v>1.399</v>
      </c>
      <c r="ET21" s="650">
        <v>2.7210000000000001</v>
      </c>
      <c r="EU21" s="650">
        <v>138.30000000000001</v>
      </c>
      <c r="EV21" s="650">
        <v>-33.470999999999997</v>
      </c>
      <c r="EW21" s="650">
        <v>-33.555</v>
      </c>
      <c r="EX21" s="656">
        <v>-85.257000000000005</v>
      </c>
      <c r="EY21" s="654">
        <v>0</v>
      </c>
      <c r="EZ21" s="650">
        <v>-14.228999999999999</v>
      </c>
      <c r="FA21" s="656">
        <v>104.4</v>
      </c>
      <c r="FB21" s="654">
        <v>12.397</v>
      </c>
      <c r="FC21" s="651">
        <v>-48.084000000000003</v>
      </c>
      <c r="FD21" s="654">
        <v>-33.9</v>
      </c>
      <c r="FE21" s="650">
        <v>-33.045000000000002</v>
      </c>
      <c r="FF21" s="656">
        <v>11.057</v>
      </c>
      <c r="FG21" s="654">
        <v>-118.17</v>
      </c>
      <c r="FH21" s="654"/>
      <c r="FI21" s="653">
        <v>19.859000000000002</v>
      </c>
      <c r="FJ21" s="650">
        <v>0</v>
      </c>
      <c r="FK21" s="651">
        <v>0</v>
      </c>
      <c r="FL21" s="654">
        <v>49.37</v>
      </c>
      <c r="FM21" s="650">
        <v>50.469000000000001</v>
      </c>
      <c r="FN21" s="656">
        <v>0</v>
      </c>
      <c r="FO21" s="655">
        <v>2.6789999999999998</v>
      </c>
      <c r="FP21" s="654">
        <v>6.1959999999999997</v>
      </c>
      <c r="FQ21" s="651">
        <v>-22.439</v>
      </c>
      <c r="FR21" s="655">
        <v>-30.637</v>
      </c>
      <c r="FS21" s="654">
        <v>-31.283999999999999</v>
      </c>
      <c r="FT21" s="651">
        <v>-26.094999999999999</v>
      </c>
      <c r="FU21" s="651">
        <v>-21.555</v>
      </c>
      <c r="FV21" s="654"/>
      <c r="FW21" s="656"/>
      <c r="FX21" s="651">
        <v>11.164999999999999</v>
      </c>
      <c r="FY21" s="654"/>
      <c r="FZ21" s="650"/>
      <c r="GA21" s="656">
        <v>13.36</v>
      </c>
      <c r="GB21" s="651">
        <v>0</v>
      </c>
      <c r="GC21" s="651">
        <v>5.5419999999999998</v>
      </c>
      <c r="GD21" s="651">
        <v>-9.1199999999999992</v>
      </c>
      <c r="GE21" s="651">
        <v>4.3760000000000003</v>
      </c>
      <c r="GF21" s="651">
        <v>8.7189999999999994</v>
      </c>
      <c r="GG21" s="651">
        <v>31.829000000000001</v>
      </c>
      <c r="GH21" s="651">
        <v>17.254999999999999</v>
      </c>
      <c r="GI21" s="651">
        <v>24.689</v>
      </c>
      <c r="GJ21" s="651">
        <v>13.02</v>
      </c>
      <c r="GK21" s="651">
        <v>70.974999999999994</v>
      </c>
      <c r="GL21" s="651">
        <v>22.6</v>
      </c>
      <c r="GM21" s="651"/>
      <c r="GN21" s="651">
        <v>-1.7370000000000001</v>
      </c>
      <c r="GO21" s="651"/>
      <c r="GP21" s="651">
        <v>0</v>
      </c>
      <c r="GQ21" s="651">
        <v>10.749000000000001</v>
      </c>
      <c r="GR21" s="651">
        <v>5.6139999999999999</v>
      </c>
      <c r="GS21" s="651">
        <v>-12.449</v>
      </c>
      <c r="GT21" s="651">
        <v>-30.062000000000001</v>
      </c>
      <c r="GU21" s="651">
        <v>14.802</v>
      </c>
      <c r="GV21" s="651">
        <v>47.140999999999998</v>
      </c>
      <c r="GW21" s="654">
        <v>95.531999999999996</v>
      </c>
      <c r="GX21" s="651">
        <v>53.603999999999999</v>
      </c>
      <c r="GY21" s="651">
        <v>-135.53</v>
      </c>
      <c r="GZ21" s="651">
        <v>-25.189</v>
      </c>
      <c r="HA21" s="654"/>
      <c r="HB21" s="651">
        <v>-51.564</v>
      </c>
      <c r="HC21" s="651">
        <v>6.7</v>
      </c>
      <c r="HD21" s="654">
        <v>9.875</v>
      </c>
      <c r="HE21" s="651">
        <v>9.5990000000000002</v>
      </c>
      <c r="HF21" s="651">
        <v>8.34</v>
      </c>
      <c r="HG21" s="660">
        <v>227.94</v>
      </c>
      <c r="HH21" s="651">
        <v>226.35</v>
      </c>
      <c r="HI21" s="658">
        <v>71.2</v>
      </c>
      <c r="HJ21" s="655">
        <v>-69.863</v>
      </c>
      <c r="HK21" s="654">
        <v>-228.17</v>
      </c>
      <c r="HL21" s="651">
        <v>230.49</v>
      </c>
      <c r="HM21" s="658">
        <v>396.81</v>
      </c>
      <c r="HN21" s="655">
        <v>-215.94</v>
      </c>
      <c r="HO21" s="654">
        <v>-214.32</v>
      </c>
      <c r="HP21" s="654">
        <v>-15.695</v>
      </c>
      <c r="HQ21" s="654">
        <v>-5.9029999999999996</v>
      </c>
      <c r="HR21" s="655">
        <v>80.912999999999997</v>
      </c>
      <c r="HS21" s="651">
        <v>80.552999999999997</v>
      </c>
      <c r="HT21" s="655">
        <v>-126.49</v>
      </c>
      <c r="HU21" s="651">
        <v>-129.15</v>
      </c>
      <c r="HV21" s="654">
        <v>38.631</v>
      </c>
      <c r="HW21" s="651">
        <v>37.850999999999999</v>
      </c>
      <c r="HX21" s="654">
        <v>-80.576999999999998</v>
      </c>
      <c r="HY21" s="651">
        <v>-81.947999999999993</v>
      </c>
      <c r="HZ21" s="654">
        <v>50.52</v>
      </c>
      <c r="IA21" s="651">
        <v>50.38</v>
      </c>
      <c r="IB21" s="654">
        <v>78</v>
      </c>
      <c r="IC21" s="651">
        <v>78.3</v>
      </c>
      <c r="ID21" s="651">
        <v>25.327999999999999</v>
      </c>
      <c r="IE21" s="651">
        <v>15.32</v>
      </c>
      <c r="IF21" s="651">
        <v>-354.81</v>
      </c>
      <c r="IG21" s="654">
        <v>85.088999999999999</v>
      </c>
      <c r="IH21" s="651">
        <v>85.379000000000005</v>
      </c>
      <c r="II21" s="654">
        <v>11.6</v>
      </c>
      <c r="IJ21" s="651">
        <v>46.098999999999997</v>
      </c>
      <c r="IK21" s="654">
        <v>-36.9</v>
      </c>
      <c r="IL21" s="654">
        <v>-37.098999999999997</v>
      </c>
      <c r="IM21" s="654">
        <v>0.14399999999999999</v>
      </c>
      <c r="IN21" s="651">
        <v>1.738</v>
      </c>
      <c r="IO21" s="653">
        <v>-391.31</v>
      </c>
      <c r="IP21" s="654">
        <v>-373.17</v>
      </c>
      <c r="IQ21" s="661">
        <v>433.36</v>
      </c>
      <c r="IR21" s="661">
        <v>354.06</v>
      </c>
      <c r="IS21" s="651">
        <v>31.89</v>
      </c>
      <c r="IT21" s="653">
        <v>-342.64</v>
      </c>
      <c r="IU21" s="651">
        <v>343.56</v>
      </c>
      <c r="IV21" s="652">
        <v>-94.418000000000006</v>
      </c>
      <c r="IW21" s="652">
        <v>-228.64</v>
      </c>
      <c r="IX21" s="662">
        <v>-340.4</v>
      </c>
      <c r="IY21" s="656">
        <v>121.57</v>
      </c>
      <c r="IZ21" s="656">
        <v>117.3</v>
      </c>
      <c r="JA21" s="656">
        <v>97.46</v>
      </c>
      <c r="JB21" s="663">
        <v>-419.56</v>
      </c>
      <c r="JC21" s="663">
        <v>188.12</v>
      </c>
      <c r="JD21" s="663">
        <v>-236.76</v>
      </c>
      <c r="JE21" s="663">
        <v>237.76</v>
      </c>
      <c r="JF21" s="651">
        <v>-5.3</v>
      </c>
      <c r="JG21" s="654"/>
      <c r="JH21" s="651">
        <v>28.158999999999999</v>
      </c>
      <c r="JI21" s="654">
        <v>6</v>
      </c>
      <c r="JJ21" s="651"/>
      <c r="JK21" s="652">
        <v>-27.28</v>
      </c>
      <c r="JL21" s="652">
        <v>7.2</v>
      </c>
      <c r="JM21" s="651"/>
      <c r="JN21" s="654">
        <v>-7.9390000000000001</v>
      </c>
      <c r="JO21" s="650">
        <v>-34.746000000000002</v>
      </c>
      <c r="JP21" s="656">
        <v>3.2000000000000001E-2</v>
      </c>
      <c r="JQ21" s="651">
        <v>19.5</v>
      </c>
      <c r="JR21" s="655">
        <v>47.533999999999999</v>
      </c>
      <c r="JS21" s="651">
        <v>47.853999999999999</v>
      </c>
      <c r="JT21" s="652">
        <v>11.36</v>
      </c>
      <c r="JU21" s="651">
        <v>11.273</v>
      </c>
      <c r="JV21" s="653">
        <v>53.103000000000002</v>
      </c>
      <c r="JW21" s="650">
        <v>54.079000000000001</v>
      </c>
      <c r="JX21" s="651">
        <v>51.238</v>
      </c>
      <c r="JY21" s="651"/>
      <c r="JZ21" s="651">
        <v>-38.098999999999997</v>
      </c>
      <c r="KA21" s="651">
        <v>22.571999999999999</v>
      </c>
      <c r="KB21" s="651">
        <v>6.46</v>
      </c>
      <c r="KC21" s="651"/>
      <c r="KD21" s="651">
        <v>-4.2610000000000001</v>
      </c>
      <c r="KE21" s="654">
        <v>43.154000000000003</v>
      </c>
      <c r="KF21" s="651">
        <v>17.733000000000001</v>
      </c>
      <c r="KG21" s="651">
        <v>-5.3849999999999998</v>
      </c>
      <c r="KH21" s="651">
        <v>-42.155000000000001</v>
      </c>
      <c r="KI21" s="651">
        <v>4.883</v>
      </c>
      <c r="KJ21" s="651">
        <v>36.642000000000003</v>
      </c>
      <c r="KK21" s="596"/>
      <c r="KL21" s="596"/>
      <c r="KM21" s="596"/>
      <c r="KN21" s="596"/>
      <c r="KO21" s="596"/>
      <c r="KP21" s="634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</row>
    <row r="22" spans="1:353" ht="15.75" x14ac:dyDescent="0.25">
      <c r="A22" s="577">
        <v>0.35416666666666669</v>
      </c>
      <c r="B22" s="578">
        <v>0</v>
      </c>
      <c r="C22" s="578">
        <v>23.827999999999999</v>
      </c>
      <c r="D22" s="579">
        <v>-47.84</v>
      </c>
      <c r="E22" s="580">
        <v>9.7170000000000005</v>
      </c>
      <c r="F22" s="581">
        <v>25.710999999999999</v>
      </c>
      <c r="G22" s="578">
        <v>-1E-3</v>
      </c>
      <c r="H22" s="582">
        <v>50.33</v>
      </c>
      <c r="I22" s="581">
        <v>53.408000000000001</v>
      </c>
      <c r="J22" s="578"/>
      <c r="K22" s="579"/>
      <c r="L22" s="580">
        <v>-22.2</v>
      </c>
      <c r="M22" s="587">
        <v>-32.082999999999998</v>
      </c>
      <c r="N22" s="588">
        <v>28.6</v>
      </c>
      <c r="O22" s="580">
        <v>4.1399999999999997</v>
      </c>
      <c r="P22" s="580">
        <v>-28.6</v>
      </c>
      <c r="Q22" s="587">
        <v>11.702</v>
      </c>
      <c r="R22" s="581">
        <v>20.061</v>
      </c>
      <c r="S22" s="578">
        <v>20.417000000000002</v>
      </c>
      <c r="T22" s="579">
        <v>33.729999999999997</v>
      </c>
      <c r="U22" s="582"/>
      <c r="V22" s="578"/>
      <c r="W22" s="588"/>
      <c r="X22" s="588"/>
      <c r="Y22" s="579"/>
      <c r="Z22" s="582">
        <v>-58.33</v>
      </c>
      <c r="AA22" s="579">
        <v>-57.908999999999999</v>
      </c>
      <c r="AB22" s="579"/>
      <c r="AC22" s="579">
        <v>19.978999999999999</v>
      </c>
      <c r="AD22" s="579">
        <v>30.8</v>
      </c>
      <c r="AE22" s="579"/>
      <c r="AF22" s="579"/>
      <c r="AG22" s="582">
        <v>-40.598999999999997</v>
      </c>
      <c r="AH22" s="578">
        <v>-40.709000000000003</v>
      </c>
      <c r="AI22" s="588">
        <v>-74.489000000000004</v>
      </c>
      <c r="AJ22" s="580">
        <v>40.509</v>
      </c>
      <c r="AK22" s="579">
        <v>41.13</v>
      </c>
      <c r="AL22" s="582">
        <v>12.257999999999999</v>
      </c>
      <c r="AM22" s="579">
        <v>-10.134</v>
      </c>
      <c r="AN22" s="582">
        <v>60.96</v>
      </c>
      <c r="AO22" s="578">
        <v>63.095999999999997</v>
      </c>
      <c r="AP22" s="588">
        <v>58.061999999999998</v>
      </c>
      <c r="AQ22" s="664">
        <v>-52.774000000000001</v>
      </c>
      <c r="AR22" s="578">
        <v>-51.076000000000001</v>
      </c>
      <c r="AS22" s="578">
        <v>5.2789999999999999</v>
      </c>
      <c r="AT22" s="578">
        <v>5.3339999999999996</v>
      </c>
      <c r="AU22" s="578"/>
      <c r="AV22" s="578">
        <v>77.83</v>
      </c>
      <c r="AW22" s="588">
        <v>-7.8520000000000003</v>
      </c>
      <c r="AX22" s="579">
        <v>-8.9160000000000004</v>
      </c>
      <c r="AY22" s="579">
        <v>-424.84</v>
      </c>
      <c r="AZ22" s="582">
        <v>8.4589999999999996</v>
      </c>
      <c r="BA22" s="579">
        <v>8.6430000000000007</v>
      </c>
      <c r="BB22" s="582">
        <v>-28.151</v>
      </c>
      <c r="BC22" s="582">
        <v>-4</v>
      </c>
      <c r="BD22" s="579">
        <v>-5.9</v>
      </c>
      <c r="BE22" s="582">
        <v>57.774000000000001</v>
      </c>
      <c r="BF22" s="578">
        <v>56.554000000000002</v>
      </c>
      <c r="BG22" s="578">
        <v>-3.33</v>
      </c>
      <c r="BH22" s="578"/>
      <c r="BI22" s="588">
        <v>-52.747999999999998</v>
      </c>
      <c r="BJ22" s="665"/>
      <c r="BK22" s="580">
        <v>5.5359999999999996</v>
      </c>
      <c r="BL22" s="579">
        <v>3.589</v>
      </c>
      <c r="BM22" s="579">
        <v>474.8</v>
      </c>
      <c r="BN22" s="579">
        <v>93.813000000000002</v>
      </c>
      <c r="BO22" s="579">
        <v>94.728999999999999</v>
      </c>
      <c r="BP22" s="580">
        <v>-643.01</v>
      </c>
      <c r="BQ22" s="579">
        <v>536.70000000000005</v>
      </c>
      <c r="BR22" s="579">
        <v>79.417000000000002</v>
      </c>
      <c r="BS22" s="582">
        <v>-26.02</v>
      </c>
      <c r="BT22" s="578">
        <v>-32.408999999999999</v>
      </c>
      <c r="BU22" s="578">
        <v>59.08</v>
      </c>
      <c r="BV22" s="588">
        <v>72.058999999999997</v>
      </c>
      <c r="BW22" s="581">
        <v>-9.9090000000000007</v>
      </c>
      <c r="BX22" s="588">
        <v>-9.9090000000000007</v>
      </c>
      <c r="BY22" s="580">
        <v>69.091999999999999</v>
      </c>
      <c r="BZ22" s="582">
        <v>69.323999999999998</v>
      </c>
      <c r="CA22" s="579">
        <v>31.512</v>
      </c>
      <c r="CB22" s="582"/>
      <c r="CC22" s="578">
        <v>-88.653999999999996</v>
      </c>
      <c r="CD22" s="580">
        <v>21.062000000000001</v>
      </c>
      <c r="CE22" s="579">
        <v>-72.144000000000005</v>
      </c>
      <c r="CF22" s="582">
        <v>19.766999999999999</v>
      </c>
      <c r="CG22" s="582">
        <v>2.3639999999999999</v>
      </c>
      <c r="CH22" s="582">
        <v>32.459000000000003</v>
      </c>
      <c r="CI22" s="579">
        <v>28.87</v>
      </c>
      <c r="CJ22" s="582">
        <v>12.1</v>
      </c>
      <c r="CK22" s="578">
        <v>175.6</v>
      </c>
      <c r="CL22" s="579">
        <v>-17.138999999999999</v>
      </c>
      <c r="CM22" s="582">
        <v>0</v>
      </c>
      <c r="CN22" s="578">
        <v>53.994999999999997</v>
      </c>
      <c r="CO22" s="588">
        <v>52.006</v>
      </c>
      <c r="CP22" s="582">
        <v>-72.001000000000005</v>
      </c>
      <c r="CQ22" s="578">
        <v>-71.432000000000002</v>
      </c>
      <c r="CR22" s="578">
        <v>29.693000000000001</v>
      </c>
      <c r="CS22" s="578">
        <v>0.27300000000000002</v>
      </c>
      <c r="CT22" s="588">
        <v>33.180999999999997</v>
      </c>
      <c r="CU22" s="579">
        <v>11.449</v>
      </c>
      <c r="CV22" s="579">
        <v>-58.692999999999998</v>
      </c>
      <c r="CW22" s="579">
        <v>-72.716999999999999</v>
      </c>
      <c r="CX22" s="582">
        <v>45.475999999999999</v>
      </c>
      <c r="CY22" s="582">
        <v>42.923999999999999</v>
      </c>
      <c r="CZ22" s="578">
        <v>-32.908999999999999</v>
      </c>
      <c r="DA22" s="588">
        <v>0.63</v>
      </c>
      <c r="DB22" s="580">
        <v>87.171999999999997</v>
      </c>
      <c r="DC22" s="580">
        <v>87.171999999999997</v>
      </c>
      <c r="DD22" s="579">
        <v>-194.08</v>
      </c>
      <c r="DE22" s="582"/>
      <c r="DF22" s="579"/>
      <c r="DG22" s="582">
        <v>0.626</v>
      </c>
      <c r="DH22" s="579">
        <v>-19.791</v>
      </c>
      <c r="DI22" s="665"/>
      <c r="DJ22" s="580">
        <v>-92.4</v>
      </c>
      <c r="DK22" s="580">
        <v>-90.8</v>
      </c>
      <c r="DL22" s="581">
        <v>3.5619999999999998</v>
      </c>
      <c r="DM22" s="578">
        <v>18.75</v>
      </c>
      <c r="DN22" s="582">
        <v>0</v>
      </c>
      <c r="DO22" s="579">
        <v>39.779000000000003</v>
      </c>
      <c r="DP22" s="582">
        <v>61.531999999999996</v>
      </c>
      <c r="DQ22" s="578">
        <v>77.036000000000001</v>
      </c>
      <c r="DR22" s="578">
        <v>89.08</v>
      </c>
      <c r="DS22" s="578">
        <v>61.03</v>
      </c>
      <c r="DT22" s="578">
        <v>-17.084</v>
      </c>
      <c r="DU22" s="588">
        <v>-12.09</v>
      </c>
      <c r="DV22" s="579">
        <v>59.156999999999996</v>
      </c>
      <c r="DW22" s="579">
        <v>190.68</v>
      </c>
      <c r="DX22" s="582">
        <v>-25.7</v>
      </c>
      <c r="DY22" s="578">
        <v>-26.11</v>
      </c>
      <c r="DZ22" s="578">
        <v>123.92</v>
      </c>
      <c r="EA22" s="588">
        <v>58.26</v>
      </c>
      <c r="EB22" s="582">
        <v>191.38</v>
      </c>
      <c r="EC22" s="578">
        <v>189.78</v>
      </c>
      <c r="ED22" s="578">
        <v>31.17</v>
      </c>
      <c r="EE22" s="588">
        <v>29.581</v>
      </c>
      <c r="EF22" s="582">
        <v>291.05</v>
      </c>
      <c r="EG22" s="578">
        <v>250</v>
      </c>
      <c r="EH22" s="578">
        <v>242.05</v>
      </c>
      <c r="EI22" s="588">
        <v>245.26</v>
      </c>
      <c r="EJ22" s="578">
        <v>122.17</v>
      </c>
      <c r="EK22" s="588">
        <v>113.07</v>
      </c>
      <c r="EL22" s="579">
        <v>-21.327000000000002</v>
      </c>
      <c r="EM22" s="579">
        <v>654.55999999999995</v>
      </c>
      <c r="EN22" s="579">
        <v>369.81</v>
      </c>
      <c r="EO22" s="579"/>
      <c r="EP22" s="582">
        <v>-33.064</v>
      </c>
      <c r="EQ22" s="578">
        <v>-31.745999999999999</v>
      </c>
      <c r="ER22" s="578">
        <v>-36.845999999999997</v>
      </c>
      <c r="ES22" s="578">
        <v>6.0060000000000002</v>
      </c>
      <c r="ET22" s="578">
        <v>4.8959999999999999</v>
      </c>
      <c r="EU22" s="578">
        <v>92.207999999999998</v>
      </c>
      <c r="EV22" s="578">
        <v>-28.356999999999999</v>
      </c>
      <c r="EW22" s="578">
        <v>-29.248999999999999</v>
      </c>
      <c r="EX22" s="588">
        <v>-74.77</v>
      </c>
      <c r="EY22" s="582">
        <v>0</v>
      </c>
      <c r="EZ22" s="578">
        <v>-9.93</v>
      </c>
      <c r="FA22" s="588">
        <v>51.1</v>
      </c>
      <c r="FB22" s="582">
        <v>13.252000000000001</v>
      </c>
      <c r="FC22" s="579">
        <v>-44.627000000000002</v>
      </c>
      <c r="FD22" s="582">
        <v>-34.46</v>
      </c>
      <c r="FE22" s="578">
        <v>-34.155999999999999</v>
      </c>
      <c r="FF22" s="588">
        <v>13.336</v>
      </c>
      <c r="FG22" s="582">
        <v>-111.62</v>
      </c>
      <c r="FH22" s="582"/>
      <c r="FI22" s="581">
        <v>19.809000000000001</v>
      </c>
      <c r="FJ22" s="578">
        <v>0</v>
      </c>
      <c r="FK22" s="579">
        <v>0</v>
      </c>
      <c r="FL22" s="582">
        <v>50.762999999999998</v>
      </c>
      <c r="FM22" s="578">
        <v>51.441000000000003</v>
      </c>
      <c r="FN22" s="588">
        <v>0</v>
      </c>
      <c r="FO22" s="587">
        <v>9.3770000000000007</v>
      </c>
      <c r="FP22" s="582">
        <v>8.2050000000000001</v>
      </c>
      <c r="FQ22" s="579">
        <v>-19.591999999999999</v>
      </c>
      <c r="FR22" s="587">
        <v>-27.937999999999999</v>
      </c>
      <c r="FS22" s="582">
        <v>-28.597999999999999</v>
      </c>
      <c r="FT22" s="579">
        <v>-23.835000000000001</v>
      </c>
      <c r="FU22" s="579">
        <v>-17.643000000000001</v>
      </c>
      <c r="FV22" s="582"/>
      <c r="FW22" s="588"/>
      <c r="FX22" s="579">
        <v>11.565</v>
      </c>
      <c r="FY22" s="582"/>
      <c r="FZ22" s="578"/>
      <c r="GA22" s="588">
        <v>14.77</v>
      </c>
      <c r="GB22" s="579">
        <v>0</v>
      </c>
      <c r="GC22" s="579">
        <v>5.2629999999999999</v>
      </c>
      <c r="GD22" s="579">
        <v>-8.5440000000000005</v>
      </c>
      <c r="GE22" s="579">
        <v>4.51</v>
      </c>
      <c r="GF22" s="579">
        <v>8.5939999999999994</v>
      </c>
      <c r="GG22" s="579">
        <v>34.08</v>
      </c>
      <c r="GH22" s="579">
        <v>18.157</v>
      </c>
      <c r="GI22" s="579">
        <v>23.297999999999998</v>
      </c>
      <c r="GJ22" s="579">
        <v>13.96</v>
      </c>
      <c r="GK22" s="579">
        <v>75.620999999999995</v>
      </c>
      <c r="GL22" s="579">
        <v>24</v>
      </c>
      <c r="GM22" s="579"/>
      <c r="GN22" s="579">
        <v>-0.64900000000000002</v>
      </c>
      <c r="GO22" s="579"/>
      <c r="GP22" s="579">
        <v>0</v>
      </c>
      <c r="GQ22" s="579">
        <v>11.959</v>
      </c>
      <c r="GR22" s="579">
        <v>5.7210000000000001</v>
      </c>
      <c r="GS22" s="579">
        <v>-14.048999999999999</v>
      </c>
      <c r="GT22" s="579">
        <v>-31.45</v>
      </c>
      <c r="GU22" s="579">
        <v>17.456</v>
      </c>
      <c r="GV22" s="579">
        <v>49.326000000000001</v>
      </c>
      <c r="GW22" s="582">
        <v>95.21</v>
      </c>
      <c r="GX22" s="579">
        <v>52.137</v>
      </c>
      <c r="GY22" s="579">
        <v>-132.41</v>
      </c>
      <c r="GZ22" s="579">
        <v>-27.452999999999999</v>
      </c>
      <c r="HA22" s="582"/>
      <c r="HB22" s="579">
        <v>-57.991999999999997</v>
      </c>
      <c r="HC22" s="579">
        <v>6.8440000000000003</v>
      </c>
      <c r="HD22" s="582">
        <v>11.212999999999999</v>
      </c>
      <c r="HE22" s="579">
        <v>10.897</v>
      </c>
      <c r="HF22" s="579">
        <v>8.75</v>
      </c>
      <c r="HG22" s="666">
        <v>215.39</v>
      </c>
      <c r="HH22" s="579">
        <v>215.92</v>
      </c>
      <c r="HI22" s="665">
        <v>67.099000000000004</v>
      </c>
      <c r="HJ22" s="587">
        <v>-65.436999999999998</v>
      </c>
      <c r="HK22" s="582">
        <v>-220.76</v>
      </c>
      <c r="HL22" s="579">
        <v>222.26</v>
      </c>
      <c r="HM22" s="665">
        <v>351.15</v>
      </c>
      <c r="HN22" s="587">
        <v>-203.39</v>
      </c>
      <c r="HO22" s="582">
        <v>-204.67</v>
      </c>
      <c r="HP22" s="582">
        <v>-15.039</v>
      </c>
      <c r="HQ22" s="582">
        <v>0</v>
      </c>
      <c r="HR22" s="587">
        <v>76.891999999999996</v>
      </c>
      <c r="HS22" s="579">
        <v>76.385999999999996</v>
      </c>
      <c r="HT22" s="587">
        <v>-119.04</v>
      </c>
      <c r="HU22" s="579">
        <v>-117.85</v>
      </c>
      <c r="HV22" s="582">
        <v>23.765999999999998</v>
      </c>
      <c r="HW22" s="579">
        <v>23.25</v>
      </c>
      <c r="HX22" s="582">
        <v>-83.486000000000004</v>
      </c>
      <c r="HY22" s="579">
        <v>-82.728999999999999</v>
      </c>
      <c r="HZ22" s="582">
        <v>52.139000000000003</v>
      </c>
      <c r="IA22" s="579">
        <v>51.99</v>
      </c>
      <c r="IB22" s="582">
        <v>81.900000000000006</v>
      </c>
      <c r="IC22" s="579">
        <v>82.198999999999998</v>
      </c>
      <c r="ID22" s="579">
        <v>25.370999999999999</v>
      </c>
      <c r="IE22" s="579">
        <v>12.265000000000001</v>
      </c>
      <c r="IF22" s="579">
        <v>-381.64</v>
      </c>
      <c r="IG22" s="582">
        <v>85.944999999999993</v>
      </c>
      <c r="IH22" s="579">
        <v>85.305000000000007</v>
      </c>
      <c r="II22" s="582">
        <v>11.1</v>
      </c>
      <c r="IJ22" s="579">
        <v>50.2</v>
      </c>
      <c r="IK22" s="582">
        <v>-21.6</v>
      </c>
      <c r="IL22" s="582">
        <v>-21.5</v>
      </c>
      <c r="IM22" s="582">
        <v>0.14399999999999999</v>
      </c>
      <c r="IN22" s="579">
        <v>1.7170000000000001</v>
      </c>
      <c r="IO22" s="581">
        <v>-349.99</v>
      </c>
      <c r="IP22" s="582">
        <v>-333.12</v>
      </c>
      <c r="IQ22" s="592">
        <v>395.27</v>
      </c>
      <c r="IR22" s="592">
        <v>320.74</v>
      </c>
      <c r="IS22" s="579">
        <v>34.558</v>
      </c>
      <c r="IT22" s="581">
        <v>-307.75</v>
      </c>
      <c r="IU22" s="579">
        <v>307.31</v>
      </c>
      <c r="IV22" s="580">
        <v>-66.046000000000006</v>
      </c>
      <c r="IW22" s="580">
        <v>-185.63</v>
      </c>
      <c r="IX22" s="667">
        <v>-304.27999999999997</v>
      </c>
      <c r="IY22" s="588">
        <v>114.95</v>
      </c>
      <c r="IZ22" s="588">
        <v>113.65</v>
      </c>
      <c r="JA22" s="588">
        <v>67.350999999999999</v>
      </c>
      <c r="JB22" s="594">
        <v>-382.59</v>
      </c>
      <c r="JC22" s="594">
        <v>146.32</v>
      </c>
      <c r="JD22" s="594">
        <v>-239.37</v>
      </c>
      <c r="JE22" s="594">
        <v>239.24</v>
      </c>
      <c r="JF22" s="579">
        <v>-5.1680000000000001</v>
      </c>
      <c r="JG22" s="582"/>
      <c r="JH22" s="579">
        <v>28.879000000000001</v>
      </c>
      <c r="JI22" s="582"/>
      <c r="JJ22" s="579"/>
      <c r="JK22" s="580">
        <v>-28.798999999999999</v>
      </c>
      <c r="JL22" s="580">
        <v>7.52</v>
      </c>
      <c r="JM22" s="579"/>
      <c r="JN22" s="582">
        <v>-8.0860000000000003</v>
      </c>
      <c r="JO22" s="578">
        <v>-32.811</v>
      </c>
      <c r="JP22" s="588">
        <v>-0.61499999999999999</v>
      </c>
      <c r="JQ22" s="579">
        <v>18.2</v>
      </c>
      <c r="JR22" s="587">
        <v>51.244</v>
      </c>
      <c r="JS22" s="579">
        <v>49.670999999999999</v>
      </c>
      <c r="JT22" s="580">
        <v>11.259</v>
      </c>
      <c r="JU22" s="579">
        <v>11.273</v>
      </c>
      <c r="JV22" s="581">
        <v>51.454000000000001</v>
      </c>
      <c r="JW22" s="578">
        <v>50.835000000000001</v>
      </c>
      <c r="JX22" s="579">
        <v>52.031999999999996</v>
      </c>
      <c r="JY22" s="579"/>
      <c r="JZ22" s="579">
        <v>-43.2</v>
      </c>
      <c r="KA22" s="579">
        <v>21.863</v>
      </c>
      <c r="KB22" s="579">
        <v>6.87</v>
      </c>
      <c r="KC22" s="579"/>
      <c r="KD22" s="579">
        <v>0</v>
      </c>
      <c r="KE22" s="582">
        <v>41.881</v>
      </c>
      <c r="KF22" s="579">
        <v>14.425000000000001</v>
      </c>
      <c r="KG22" s="579">
        <v>0</v>
      </c>
      <c r="KH22" s="579">
        <v>-41.152000000000001</v>
      </c>
      <c r="KI22" s="579">
        <v>0</v>
      </c>
      <c r="KJ22" s="579">
        <v>38.159999999999997</v>
      </c>
      <c r="KK22" s="596"/>
      <c r="KL22" s="596"/>
      <c r="KM22" s="596"/>
      <c r="KN22" s="596"/>
      <c r="KO22" s="596"/>
      <c r="KP22" s="668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</row>
    <row r="23" spans="1:353" ht="15.75" x14ac:dyDescent="0.25">
      <c r="A23" s="599">
        <v>0.375</v>
      </c>
      <c r="B23" s="600">
        <v>0</v>
      </c>
      <c r="C23" s="600">
        <v>23.827999999999999</v>
      </c>
      <c r="D23" s="601">
        <v>-47.84</v>
      </c>
      <c r="E23" s="602">
        <v>9.8260000000000005</v>
      </c>
      <c r="F23" s="603">
        <v>26.178000000000001</v>
      </c>
      <c r="G23" s="600">
        <v>-1E-3</v>
      </c>
      <c r="H23" s="604">
        <v>51.432000000000002</v>
      </c>
      <c r="I23" s="603">
        <v>54.226999999999997</v>
      </c>
      <c r="J23" s="600"/>
      <c r="K23" s="601"/>
      <c r="L23" s="602">
        <v>-24.42</v>
      </c>
      <c r="M23" s="605">
        <v>-31.805</v>
      </c>
      <c r="N23" s="606">
        <v>28.6</v>
      </c>
      <c r="O23" s="602">
        <v>4.1399999999999997</v>
      </c>
      <c r="P23" s="602">
        <v>-28.6</v>
      </c>
      <c r="Q23" s="605">
        <v>12.545</v>
      </c>
      <c r="R23" s="607">
        <v>20.175000000000001</v>
      </c>
      <c r="S23" s="608">
        <v>20.467500000000001</v>
      </c>
      <c r="T23" s="609">
        <v>33.955500000000001</v>
      </c>
      <c r="U23" s="604"/>
      <c r="V23" s="600"/>
      <c r="W23" s="606"/>
      <c r="X23" s="606"/>
      <c r="Y23" s="601"/>
      <c r="Z23" s="604">
        <v>-65.33</v>
      </c>
      <c r="AA23" s="601">
        <v>-65.278999999999996</v>
      </c>
      <c r="AB23" s="601"/>
      <c r="AC23" s="601">
        <v>24.42</v>
      </c>
      <c r="AD23" s="601">
        <v>30.8</v>
      </c>
      <c r="AE23" s="601"/>
      <c r="AF23" s="601"/>
      <c r="AG23" s="604">
        <v>-49.209000000000003</v>
      </c>
      <c r="AH23" s="600">
        <v>-49.348999999999997</v>
      </c>
      <c r="AI23" s="606">
        <v>-71.569000000000003</v>
      </c>
      <c r="AJ23" s="602">
        <v>49.819000000000003</v>
      </c>
      <c r="AK23" s="601">
        <v>49.97</v>
      </c>
      <c r="AL23" s="604">
        <v>12.981999999999999</v>
      </c>
      <c r="AM23" s="601">
        <v>-9.5530000000000008</v>
      </c>
      <c r="AN23" s="604">
        <v>62.81</v>
      </c>
      <c r="AO23" s="600">
        <v>64.682000000000002</v>
      </c>
      <c r="AP23" s="606">
        <v>55.31</v>
      </c>
      <c r="AQ23" s="615">
        <v>-56.133000000000003</v>
      </c>
      <c r="AR23" s="600">
        <v>-54.892000000000003</v>
      </c>
      <c r="AS23" s="600">
        <v>7.8810000000000002</v>
      </c>
      <c r="AT23" s="600">
        <v>7.7249999999999996</v>
      </c>
      <c r="AU23" s="600"/>
      <c r="AV23" s="600">
        <v>78.231999999999999</v>
      </c>
      <c r="AW23" s="606">
        <v>-15.18</v>
      </c>
      <c r="AX23" s="601">
        <v>-15.611000000000001</v>
      </c>
      <c r="AY23" s="601">
        <v>-401.19</v>
      </c>
      <c r="AZ23" s="604">
        <v>8.5950000000000006</v>
      </c>
      <c r="BA23" s="601">
        <v>8.6880000000000006</v>
      </c>
      <c r="BB23" s="604">
        <v>-28.341000000000001</v>
      </c>
      <c r="BC23" s="604">
        <v>-3.7</v>
      </c>
      <c r="BD23" s="601">
        <v>-5.6</v>
      </c>
      <c r="BE23" s="604">
        <v>61.133000000000003</v>
      </c>
      <c r="BF23" s="600">
        <v>60.122999999999998</v>
      </c>
      <c r="BG23" s="600">
        <v>-4.0019999999999998</v>
      </c>
      <c r="BH23" s="600"/>
      <c r="BI23" s="606">
        <v>-36.344999999999999</v>
      </c>
      <c r="BJ23" s="610"/>
      <c r="BK23" s="648">
        <v>6.048</v>
      </c>
      <c r="BL23" s="609">
        <v>4.2069999999999999</v>
      </c>
      <c r="BM23" s="601">
        <v>439.4</v>
      </c>
      <c r="BN23" s="601">
        <v>95.186999999999998</v>
      </c>
      <c r="BO23" s="601">
        <v>95.034000000000006</v>
      </c>
      <c r="BP23" s="602">
        <v>-623.52</v>
      </c>
      <c r="BQ23" s="601">
        <v>509.22</v>
      </c>
      <c r="BR23" s="601">
        <v>83.828000000000003</v>
      </c>
      <c r="BS23" s="604">
        <v>-27.309000000000001</v>
      </c>
      <c r="BT23" s="600">
        <v>-31.27</v>
      </c>
      <c r="BU23" s="600">
        <v>61.02</v>
      </c>
      <c r="BV23" s="606">
        <v>73.61</v>
      </c>
      <c r="BW23" s="603">
        <v>-28.93</v>
      </c>
      <c r="BX23" s="606">
        <v>-28.527999999999999</v>
      </c>
      <c r="BY23" s="602">
        <v>84.733999999999995</v>
      </c>
      <c r="BZ23" s="604">
        <v>84.956999999999994</v>
      </c>
      <c r="CA23" s="601">
        <v>27.187000000000001</v>
      </c>
      <c r="CB23" s="604"/>
      <c r="CC23" s="600">
        <v>-92.712999999999994</v>
      </c>
      <c r="CD23" s="602">
        <v>16.786999999999999</v>
      </c>
      <c r="CE23" s="601">
        <v>-72.144000000000005</v>
      </c>
      <c r="CF23" s="604">
        <v>19.766999999999999</v>
      </c>
      <c r="CG23" s="604">
        <v>2.1890000000000001</v>
      </c>
      <c r="CH23" s="604">
        <v>-31.87</v>
      </c>
      <c r="CI23" s="601">
        <v>30</v>
      </c>
      <c r="CJ23" s="604">
        <v>19</v>
      </c>
      <c r="CK23" s="600">
        <v>174</v>
      </c>
      <c r="CL23" s="601">
        <v>-17.728999999999999</v>
      </c>
      <c r="CM23" s="604">
        <v>0</v>
      </c>
      <c r="CN23" s="600">
        <v>56.35</v>
      </c>
      <c r="CO23" s="606">
        <v>53.457000000000001</v>
      </c>
      <c r="CP23" s="604">
        <v>-64.344999999999999</v>
      </c>
      <c r="CQ23" s="600">
        <v>-63.777000000000001</v>
      </c>
      <c r="CR23" s="600">
        <v>14.069000000000001</v>
      </c>
      <c r="CS23" s="600">
        <v>2.379</v>
      </c>
      <c r="CT23" s="606">
        <v>20.902999999999999</v>
      </c>
      <c r="CU23" s="601">
        <v>11.958</v>
      </c>
      <c r="CV23" s="601">
        <v>-59.767000000000003</v>
      </c>
      <c r="CW23" s="601">
        <v>-74.543000000000006</v>
      </c>
      <c r="CX23" s="604">
        <v>47.116</v>
      </c>
      <c r="CY23" s="604">
        <v>44.389000000000003</v>
      </c>
      <c r="CZ23" s="600">
        <v>-33.969000000000001</v>
      </c>
      <c r="DA23" s="606">
        <v>0.63</v>
      </c>
      <c r="DB23" s="602">
        <v>87.259</v>
      </c>
      <c r="DC23" s="602">
        <v>85.918999999999997</v>
      </c>
      <c r="DD23" s="601">
        <v>-189.1</v>
      </c>
      <c r="DE23" s="604"/>
      <c r="DF23" s="601"/>
      <c r="DG23" s="604">
        <v>0.89100000000000001</v>
      </c>
      <c r="DH23" s="601">
        <v>-20.312000000000001</v>
      </c>
      <c r="DI23" s="610"/>
      <c r="DJ23" s="602">
        <v>-96.9</v>
      </c>
      <c r="DK23" s="602">
        <v>-97.5</v>
      </c>
      <c r="DL23" s="603">
        <v>3.5619999999999998</v>
      </c>
      <c r="DM23" s="600">
        <v>19.239000000000001</v>
      </c>
      <c r="DN23" s="604">
        <v>-0.35199999999999998</v>
      </c>
      <c r="DO23" s="601">
        <v>38.756</v>
      </c>
      <c r="DP23" s="604">
        <v>63.29</v>
      </c>
      <c r="DQ23" s="600">
        <v>78.444999999999993</v>
      </c>
      <c r="DR23" s="600">
        <v>91.424000000000007</v>
      </c>
      <c r="DS23" s="600">
        <v>63.1</v>
      </c>
      <c r="DT23" s="600">
        <v>-17.472999999999999</v>
      </c>
      <c r="DU23" s="606">
        <v>-12.58</v>
      </c>
      <c r="DV23" s="601">
        <v>60.52</v>
      </c>
      <c r="DW23" s="601">
        <v>189.36</v>
      </c>
      <c r="DX23" s="604">
        <v>-26.49</v>
      </c>
      <c r="DY23" s="600">
        <v>-26.78</v>
      </c>
      <c r="DZ23" s="600">
        <v>123.56</v>
      </c>
      <c r="EA23" s="606">
        <v>60</v>
      </c>
      <c r="EB23" s="604">
        <v>186.47</v>
      </c>
      <c r="EC23" s="600">
        <v>186.3</v>
      </c>
      <c r="ED23" s="600">
        <v>11.522</v>
      </c>
      <c r="EE23" s="606">
        <v>9.9640000000000004</v>
      </c>
      <c r="EF23" s="604">
        <v>284.36</v>
      </c>
      <c r="EG23" s="600">
        <v>241.72</v>
      </c>
      <c r="EH23" s="600">
        <v>235.49</v>
      </c>
      <c r="EI23" s="606">
        <v>237.58</v>
      </c>
      <c r="EJ23" s="600">
        <v>139.80000000000001</v>
      </c>
      <c r="EK23" s="606">
        <v>127.08</v>
      </c>
      <c r="EL23" s="601">
        <v>-20.617999999999999</v>
      </c>
      <c r="EM23" s="601">
        <v>637.96</v>
      </c>
      <c r="EN23" s="601">
        <v>377.78</v>
      </c>
      <c r="EO23" s="601"/>
      <c r="EP23" s="604">
        <v>-34.076000000000001</v>
      </c>
      <c r="EQ23" s="600">
        <v>-32.823</v>
      </c>
      <c r="ER23" s="600">
        <v>-50.18</v>
      </c>
      <c r="ES23" s="600">
        <v>2.9540000000000002</v>
      </c>
      <c r="ET23" s="600">
        <v>2.6930000000000001</v>
      </c>
      <c r="EU23" s="600">
        <v>150.58000000000001</v>
      </c>
      <c r="EV23" s="600">
        <v>-41.716000000000001</v>
      </c>
      <c r="EW23" s="600">
        <v>-41.853000000000002</v>
      </c>
      <c r="EX23" s="606">
        <v>-90.525000000000006</v>
      </c>
      <c r="EY23" s="604">
        <v>0</v>
      </c>
      <c r="EZ23" s="600">
        <v>-13.739000000000001</v>
      </c>
      <c r="FA23" s="606">
        <v>116.3</v>
      </c>
      <c r="FB23" s="604">
        <v>13.919</v>
      </c>
      <c r="FC23" s="601">
        <v>-51.823999999999998</v>
      </c>
      <c r="FD23" s="604">
        <v>-34.804000000000002</v>
      </c>
      <c r="FE23" s="600">
        <v>-34.598999999999997</v>
      </c>
      <c r="FF23" s="606">
        <v>12.324</v>
      </c>
      <c r="FG23" s="604">
        <v>-125.16</v>
      </c>
      <c r="FH23" s="604"/>
      <c r="FI23" s="603">
        <v>20.821999999999999</v>
      </c>
      <c r="FJ23" s="600">
        <v>0</v>
      </c>
      <c r="FK23" s="601">
        <v>0</v>
      </c>
      <c r="FL23" s="604">
        <v>49.424999999999997</v>
      </c>
      <c r="FM23" s="600">
        <v>50.484999999999999</v>
      </c>
      <c r="FN23" s="606">
        <v>0</v>
      </c>
      <c r="FO23" s="605">
        <v>29.638999999999999</v>
      </c>
      <c r="FP23" s="604">
        <v>28.969000000000001</v>
      </c>
      <c r="FQ23" s="601">
        <v>-102.98</v>
      </c>
      <c r="FR23" s="605">
        <v>-8.3629999999999995</v>
      </c>
      <c r="FS23" s="604">
        <v>-8.4529999999999994</v>
      </c>
      <c r="FT23" s="601">
        <v>-87.600999999999999</v>
      </c>
      <c r="FU23" s="601">
        <v>-87.563999999999993</v>
      </c>
      <c r="FV23" s="604"/>
      <c r="FW23" s="606"/>
      <c r="FX23" s="601">
        <v>11.377000000000001</v>
      </c>
      <c r="FY23" s="604"/>
      <c r="FZ23" s="600"/>
      <c r="GA23" s="606">
        <v>14.57</v>
      </c>
      <c r="GB23" s="601">
        <v>-11.063000000000001</v>
      </c>
      <c r="GC23" s="601">
        <v>5.2839999999999998</v>
      </c>
      <c r="GD23" s="601">
        <v>-8.3190000000000008</v>
      </c>
      <c r="GE23" s="601">
        <v>4.3899999999999997</v>
      </c>
      <c r="GF23" s="601">
        <v>8.4420000000000002</v>
      </c>
      <c r="GG23" s="601">
        <v>38.340000000000003</v>
      </c>
      <c r="GH23" s="601">
        <v>90.393000000000001</v>
      </c>
      <c r="GI23" s="601">
        <v>89.222999999999999</v>
      </c>
      <c r="GJ23" s="601">
        <v>12.88</v>
      </c>
      <c r="GK23" s="601">
        <v>87.483999999999995</v>
      </c>
      <c r="GL23" s="601">
        <v>23.899000000000001</v>
      </c>
      <c r="GM23" s="601"/>
      <c r="GN23" s="601">
        <v>0.502</v>
      </c>
      <c r="GO23" s="601"/>
      <c r="GP23" s="601">
        <v>0</v>
      </c>
      <c r="GQ23" s="601">
        <v>12.157</v>
      </c>
      <c r="GR23" s="601">
        <v>6.0149999999999997</v>
      </c>
      <c r="GS23" s="601">
        <v>-15.179</v>
      </c>
      <c r="GT23" s="601">
        <v>-35.487000000000002</v>
      </c>
      <c r="GU23" s="601">
        <v>17.042999999999999</v>
      </c>
      <c r="GV23" s="601">
        <v>56.133000000000003</v>
      </c>
      <c r="GW23" s="604">
        <v>106.67</v>
      </c>
      <c r="GX23" s="601">
        <v>64.725999999999999</v>
      </c>
      <c r="GY23" s="601">
        <v>-155.82</v>
      </c>
      <c r="GZ23" s="601">
        <v>-28.623999999999999</v>
      </c>
      <c r="HA23" s="604"/>
      <c r="HB23" s="601">
        <v>-63.981999999999999</v>
      </c>
      <c r="HC23" s="601">
        <v>7.4989999999999997</v>
      </c>
      <c r="HD23" s="604">
        <v>11.837999999999999</v>
      </c>
      <c r="HE23" s="601">
        <v>11.52</v>
      </c>
      <c r="HF23" s="601">
        <v>8.67</v>
      </c>
      <c r="HG23" s="611">
        <v>221.33</v>
      </c>
      <c r="HH23" s="601">
        <v>220.74</v>
      </c>
      <c r="HI23" s="610">
        <v>64.5</v>
      </c>
      <c r="HJ23" s="605">
        <v>-64.903999999999996</v>
      </c>
      <c r="HK23" s="604">
        <v>-217.59</v>
      </c>
      <c r="HL23" s="601">
        <v>222.57</v>
      </c>
      <c r="HM23" s="610">
        <v>369.83</v>
      </c>
      <c r="HN23" s="605">
        <v>-209.33</v>
      </c>
      <c r="HO23" s="604">
        <v>-209.46</v>
      </c>
      <c r="HP23" s="604">
        <v>-10.875999999999999</v>
      </c>
      <c r="HQ23" s="604">
        <v>0</v>
      </c>
      <c r="HR23" s="605">
        <v>78.816999999999993</v>
      </c>
      <c r="HS23" s="601">
        <v>79.525999999999996</v>
      </c>
      <c r="HT23" s="605">
        <v>-119.13</v>
      </c>
      <c r="HU23" s="601">
        <v>-119.12</v>
      </c>
      <c r="HV23" s="604">
        <v>9.2200000000000006</v>
      </c>
      <c r="HW23" s="601">
        <v>9.2420000000000009</v>
      </c>
      <c r="HX23" s="604">
        <v>-83.269000000000005</v>
      </c>
      <c r="HY23" s="601">
        <v>-82.507000000000005</v>
      </c>
      <c r="HZ23" s="604">
        <v>70.989000000000004</v>
      </c>
      <c r="IA23" s="601">
        <v>70.959000000000003</v>
      </c>
      <c r="IB23" s="604">
        <v>80.5</v>
      </c>
      <c r="IC23" s="601">
        <v>80.698999999999998</v>
      </c>
      <c r="ID23" s="601">
        <v>25.327999999999999</v>
      </c>
      <c r="IE23" s="601">
        <v>9.2100000000000009</v>
      </c>
      <c r="IF23" s="601">
        <v>-384.24</v>
      </c>
      <c r="IG23" s="604">
        <v>83.033000000000001</v>
      </c>
      <c r="IH23" s="601">
        <v>82.161000000000001</v>
      </c>
      <c r="II23" s="604">
        <v>7.1</v>
      </c>
      <c r="IJ23" s="601">
        <v>53.598999999999997</v>
      </c>
      <c r="IK23" s="604">
        <v>-7.9</v>
      </c>
      <c r="IL23" s="604">
        <v>-7.9</v>
      </c>
      <c r="IM23" s="604">
        <v>0.14399999999999999</v>
      </c>
      <c r="IN23" s="601">
        <v>1.891</v>
      </c>
      <c r="IO23" s="603">
        <v>-364.63</v>
      </c>
      <c r="IP23" s="604">
        <v>-350.2</v>
      </c>
      <c r="IQ23" s="612">
        <v>388.33</v>
      </c>
      <c r="IR23" s="612">
        <v>317.13</v>
      </c>
      <c r="IS23" s="601">
        <v>-6.681</v>
      </c>
      <c r="IT23" s="603">
        <v>-306.36</v>
      </c>
      <c r="IU23" s="601">
        <v>300.29000000000002</v>
      </c>
      <c r="IV23" s="602">
        <v>-52.183</v>
      </c>
      <c r="IW23" s="602">
        <v>-167.39</v>
      </c>
      <c r="IX23" s="613">
        <v>-300.52999999999997</v>
      </c>
      <c r="IY23" s="606">
        <v>124.12</v>
      </c>
      <c r="IZ23" s="606">
        <v>120.34</v>
      </c>
      <c r="JA23" s="606">
        <v>53.52</v>
      </c>
      <c r="JB23" s="614">
        <v>-380.69</v>
      </c>
      <c r="JC23" s="614">
        <v>127.78</v>
      </c>
      <c r="JD23" s="614">
        <v>-249.51</v>
      </c>
      <c r="JE23" s="614">
        <v>250.57</v>
      </c>
      <c r="JF23" s="601">
        <v>-4.9290000000000003</v>
      </c>
      <c r="JG23" s="604"/>
      <c r="JH23" s="601">
        <v>28.559000000000001</v>
      </c>
      <c r="JI23" s="604">
        <v>5.9720000000000004</v>
      </c>
      <c r="JJ23" s="601">
        <v>5.9740000000000002</v>
      </c>
      <c r="JK23" s="602">
        <v>-28.318999999999999</v>
      </c>
      <c r="JL23" s="602">
        <v>6.64</v>
      </c>
      <c r="JM23" s="601"/>
      <c r="JN23" s="604">
        <v>-7.82</v>
      </c>
      <c r="JO23" s="600">
        <v>-30.907</v>
      </c>
      <c r="JP23" s="606">
        <v>-1.6679999999999999</v>
      </c>
      <c r="JQ23" s="601">
        <v>17.2</v>
      </c>
      <c r="JR23" s="605">
        <v>47.673000000000002</v>
      </c>
      <c r="JS23" s="601">
        <v>48.57</v>
      </c>
      <c r="JT23" s="602">
        <v>11.394</v>
      </c>
      <c r="JU23" s="601">
        <v>11.252000000000001</v>
      </c>
      <c r="JV23" s="603">
        <v>51.317</v>
      </c>
      <c r="JW23" s="600">
        <v>50.755000000000003</v>
      </c>
      <c r="JX23" s="601">
        <v>51.213999999999999</v>
      </c>
      <c r="JY23" s="601"/>
      <c r="JZ23" s="601">
        <v>-45.9</v>
      </c>
      <c r="KA23" s="601">
        <v>21.234999999999999</v>
      </c>
      <c r="KB23" s="601">
        <v>7.2</v>
      </c>
      <c r="KC23" s="601"/>
      <c r="KD23" s="601">
        <v>4.8659999999999997</v>
      </c>
      <c r="KE23" s="604">
        <v>38.79</v>
      </c>
      <c r="KF23" s="601">
        <v>10.178000000000001</v>
      </c>
      <c r="KG23" s="601">
        <v>5.0369999999999999</v>
      </c>
      <c r="KH23" s="601">
        <v>-38.965000000000003</v>
      </c>
      <c r="KI23" s="601">
        <v>0</v>
      </c>
      <c r="KJ23" s="601">
        <v>39.555999999999997</v>
      </c>
      <c r="KK23" s="596"/>
      <c r="KL23" s="596"/>
      <c r="KM23" s="596"/>
      <c r="KN23" s="596"/>
      <c r="KO23" s="596"/>
      <c r="KP23" s="616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</row>
    <row r="24" spans="1:353" ht="15.75" x14ac:dyDescent="0.25">
      <c r="A24" s="599">
        <v>0.39583333333333331</v>
      </c>
      <c r="B24" s="600">
        <v>0</v>
      </c>
      <c r="C24" s="600">
        <v>24.087</v>
      </c>
      <c r="D24" s="601">
        <v>-47.756999999999998</v>
      </c>
      <c r="E24" s="602">
        <v>10.266</v>
      </c>
      <c r="F24" s="603">
        <v>26.943999999999999</v>
      </c>
      <c r="G24" s="600">
        <v>0</v>
      </c>
      <c r="H24" s="604">
        <v>53.542000000000002</v>
      </c>
      <c r="I24" s="603">
        <v>55.43</v>
      </c>
      <c r="J24" s="600"/>
      <c r="K24" s="601"/>
      <c r="L24" s="602">
        <v>-19.978999999999999</v>
      </c>
      <c r="M24" s="605">
        <v>-33.99</v>
      </c>
      <c r="N24" s="606">
        <v>30.798999999999999</v>
      </c>
      <c r="O24" s="602">
        <v>4.968</v>
      </c>
      <c r="P24" s="602">
        <v>-30.798999999999999</v>
      </c>
      <c r="Q24" s="605">
        <v>12.916</v>
      </c>
      <c r="R24" s="603">
        <v>20.289000000000001</v>
      </c>
      <c r="S24" s="600">
        <v>20.518000000000001</v>
      </c>
      <c r="T24" s="601">
        <v>34.180999999999997</v>
      </c>
      <c r="U24" s="604"/>
      <c r="V24" s="600"/>
      <c r="W24" s="606"/>
      <c r="X24" s="606"/>
      <c r="Y24" s="601"/>
      <c r="Z24" s="604">
        <v>-64.308999999999997</v>
      </c>
      <c r="AA24" s="601">
        <v>-64.72</v>
      </c>
      <c r="AB24" s="601"/>
      <c r="AC24" s="601">
        <v>19.978999999999999</v>
      </c>
      <c r="AD24" s="601">
        <v>33</v>
      </c>
      <c r="AE24" s="601"/>
      <c r="AF24" s="601"/>
      <c r="AG24" s="604">
        <v>-48.418999999999997</v>
      </c>
      <c r="AH24" s="600">
        <v>-48.619</v>
      </c>
      <c r="AI24" s="606">
        <v>-72.379000000000005</v>
      </c>
      <c r="AJ24" s="602">
        <v>48.298999999999999</v>
      </c>
      <c r="AK24" s="601">
        <v>48.598999999999997</v>
      </c>
      <c r="AL24" s="604">
        <v>14.997</v>
      </c>
      <c r="AM24" s="601">
        <v>-7.8780000000000001</v>
      </c>
      <c r="AN24" s="604">
        <v>63.863999999999997</v>
      </c>
      <c r="AO24" s="600">
        <v>66.858999999999995</v>
      </c>
      <c r="AP24" s="606">
        <v>51.036000000000001</v>
      </c>
      <c r="AQ24" s="615">
        <v>-54.21</v>
      </c>
      <c r="AR24" s="600">
        <v>-52.95</v>
      </c>
      <c r="AS24" s="600">
        <v>6.82</v>
      </c>
      <c r="AT24" s="600">
        <v>6.66</v>
      </c>
      <c r="AU24" s="600"/>
      <c r="AV24" s="600">
        <v>75.552999999999997</v>
      </c>
      <c r="AW24" s="606">
        <v>-14.656000000000001</v>
      </c>
      <c r="AX24" s="601">
        <v>-16.57</v>
      </c>
      <c r="AY24" s="601">
        <v>-385.04</v>
      </c>
      <c r="AZ24" s="604">
        <v>6.7190000000000003</v>
      </c>
      <c r="BA24" s="601">
        <v>6.8570000000000002</v>
      </c>
      <c r="BB24" s="604">
        <v>-28.149000000000001</v>
      </c>
      <c r="BC24" s="604">
        <v>-3.4</v>
      </c>
      <c r="BD24" s="601">
        <v>-5.4</v>
      </c>
      <c r="BE24" s="604">
        <v>59.21</v>
      </c>
      <c r="BF24" s="600">
        <v>58.710999999999999</v>
      </c>
      <c r="BG24" s="600">
        <v>-4.4269999999999996</v>
      </c>
      <c r="BH24" s="600"/>
      <c r="BI24" s="606">
        <v>-31.898</v>
      </c>
      <c r="BJ24" s="610"/>
      <c r="BK24" s="602">
        <v>6.56</v>
      </c>
      <c r="BL24" s="601">
        <v>4.8250000000000002</v>
      </c>
      <c r="BM24" s="601">
        <v>425.94</v>
      </c>
      <c r="BN24" s="601">
        <v>104.64</v>
      </c>
      <c r="BO24" s="601">
        <v>104.73</v>
      </c>
      <c r="BP24" s="602">
        <v>-633.67999999999995</v>
      </c>
      <c r="BQ24" s="601">
        <v>523.97</v>
      </c>
      <c r="BR24" s="601">
        <v>95.742999999999995</v>
      </c>
      <c r="BS24" s="604">
        <v>27.559000000000001</v>
      </c>
      <c r="BT24" s="600">
        <v>0</v>
      </c>
      <c r="BU24" s="600">
        <v>70.808999999999997</v>
      </c>
      <c r="BV24" s="606">
        <v>54.2</v>
      </c>
      <c r="BW24" s="603">
        <v>-38.709000000000003</v>
      </c>
      <c r="BX24" s="606">
        <v>-38.575000000000003</v>
      </c>
      <c r="BY24" s="602">
        <v>77.584000000000003</v>
      </c>
      <c r="BZ24" s="604">
        <v>78.376999999999995</v>
      </c>
      <c r="CA24" s="601">
        <v>26.28</v>
      </c>
      <c r="CB24" s="604"/>
      <c r="CC24" s="600">
        <v>-88.745999999999995</v>
      </c>
      <c r="CD24" s="602">
        <v>16.899999999999999</v>
      </c>
      <c r="CE24" s="601">
        <v>-72.144000000000005</v>
      </c>
      <c r="CF24" s="604">
        <v>19.766999999999999</v>
      </c>
      <c r="CG24" s="604">
        <v>2.29</v>
      </c>
      <c r="CH24" s="604">
        <v>-29.239000000000001</v>
      </c>
      <c r="CI24" s="601">
        <v>-30.34</v>
      </c>
      <c r="CJ24" s="604">
        <v>16.798999999999999</v>
      </c>
      <c r="CK24" s="600">
        <v>179.69</v>
      </c>
      <c r="CL24" s="601">
        <v>-18.11</v>
      </c>
      <c r="CM24" s="604">
        <v>0</v>
      </c>
      <c r="CN24" s="600">
        <v>58.74</v>
      </c>
      <c r="CO24" s="606">
        <v>56.353000000000002</v>
      </c>
      <c r="CP24" s="604">
        <v>-64.558999999999997</v>
      </c>
      <c r="CQ24" s="600">
        <v>-63.484000000000002</v>
      </c>
      <c r="CR24" s="600">
        <v>12.58</v>
      </c>
      <c r="CS24" s="600">
        <v>-1.4570000000000001</v>
      </c>
      <c r="CT24" s="606">
        <v>20.097999999999999</v>
      </c>
      <c r="CU24" s="601">
        <v>11.916</v>
      </c>
      <c r="CV24" s="601">
        <v>-64.748000000000005</v>
      </c>
      <c r="CW24" s="601">
        <v>-75.953999999999994</v>
      </c>
      <c r="CX24" s="604">
        <v>49.225999999999999</v>
      </c>
      <c r="CY24" s="604">
        <v>46.292999999999999</v>
      </c>
      <c r="CZ24" s="600">
        <v>-34.329000000000001</v>
      </c>
      <c r="DA24" s="606">
        <v>0.63</v>
      </c>
      <c r="DB24" s="602">
        <v>88.344999999999999</v>
      </c>
      <c r="DC24" s="602">
        <v>88.498000000000005</v>
      </c>
      <c r="DD24" s="601">
        <v>-202.48</v>
      </c>
      <c r="DE24" s="604"/>
      <c r="DF24" s="601"/>
      <c r="DG24" s="604">
        <v>-0.22700000000000001</v>
      </c>
      <c r="DH24" s="601">
        <v>-20.312000000000001</v>
      </c>
      <c r="DI24" s="610"/>
      <c r="DJ24" s="602">
        <v>-97.3</v>
      </c>
      <c r="DK24" s="602">
        <v>-98.698999999999998</v>
      </c>
      <c r="DL24" s="603">
        <v>3.9169999999999998</v>
      </c>
      <c r="DM24" s="600">
        <v>19.684000000000001</v>
      </c>
      <c r="DN24" s="604">
        <v>-0.93799999999999994</v>
      </c>
      <c r="DO24" s="601">
        <v>38.694000000000003</v>
      </c>
      <c r="DP24" s="604">
        <v>64.168999999999997</v>
      </c>
      <c r="DQ24" s="600">
        <v>82.201999999999998</v>
      </c>
      <c r="DR24" s="600">
        <v>93.768000000000001</v>
      </c>
      <c r="DS24" s="600">
        <v>63.78</v>
      </c>
      <c r="DT24" s="600">
        <v>-19.22</v>
      </c>
      <c r="DU24" s="606">
        <v>-13.53</v>
      </c>
      <c r="DV24" s="601">
        <v>63.247</v>
      </c>
      <c r="DW24" s="601">
        <v>200.38</v>
      </c>
      <c r="DX24" s="604">
        <v>-24.72</v>
      </c>
      <c r="DY24" s="600">
        <v>-25.149000000000001</v>
      </c>
      <c r="DZ24" s="600">
        <v>120.1</v>
      </c>
      <c r="EA24" s="606">
        <v>62.28</v>
      </c>
      <c r="EB24" s="604">
        <v>200.01</v>
      </c>
      <c r="EC24" s="600">
        <v>197.27</v>
      </c>
      <c r="ED24" s="600">
        <v>10.324999999999999</v>
      </c>
      <c r="EE24" s="606">
        <v>10.353999999999999</v>
      </c>
      <c r="EF24" s="604">
        <v>293.19</v>
      </c>
      <c r="EG24" s="600">
        <v>250.79</v>
      </c>
      <c r="EH24" s="600">
        <v>243.05</v>
      </c>
      <c r="EI24" s="606">
        <v>245.82</v>
      </c>
      <c r="EJ24" s="600">
        <v>114.18</v>
      </c>
      <c r="EK24" s="606">
        <v>101.6</v>
      </c>
      <c r="EL24" s="601">
        <v>-23.55</v>
      </c>
      <c r="EM24" s="601">
        <v>642.55999999999995</v>
      </c>
      <c r="EN24" s="601">
        <v>366.08</v>
      </c>
      <c r="EO24" s="601"/>
      <c r="EP24" s="604">
        <v>-35.152000000000001</v>
      </c>
      <c r="EQ24" s="600">
        <v>-33.941000000000003</v>
      </c>
      <c r="ER24" s="600">
        <v>-24.283000000000001</v>
      </c>
      <c r="ES24" s="600">
        <v>20.062999999999999</v>
      </c>
      <c r="ET24" s="600">
        <v>18.48</v>
      </c>
      <c r="EU24" s="600">
        <v>133.69</v>
      </c>
      <c r="EV24" s="600">
        <v>-25.265999999999998</v>
      </c>
      <c r="EW24" s="600">
        <v>-25.402000000000001</v>
      </c>
      <c r="EX24" s="606">
        <v>-63.42</v>
      </c>
      <c r="EY24" s="604">
        <v>0</v>
      </c>
      <c r="EZ24" s="600">
        <v>-8.08</v>
      </c>
      <c r="FA24" s="606">
        <v>1</v>
      </c>
      <c r="FB24" s="604">
        <v>14.506</v>
      </c>
      <c r="FC24" s="601">
        <v>-21.771999999999998</v>
      </c>
      <c r="FD24" s="604">
        <v>-35.250999999999998</v>
      </c>
      <c r="FE24" s="600">
        <v>-35.079000000000001</v>
      </c>
      <c r="FF24" s="606">
        <v>11.324999999999999</v>
      </c>
      <c r="FG24" s="604">
        <v>-98.236999999999995</v>
      </c>
      <c r="FH24" s="604"/>
      <c r="FI24" s="603">
        <v>21.245000000000001</v>
      </c>
      <c r="FJ24" s="600">
        <v>0</v>
      </c>
      <c r="FK24" s="601">
        <v>0</v>
      </c>
      <c r="FL24" s="604">
        <v>50.308999999999997</v>
      </c>
      <c r="FM24" s="600">
        <v>49.256999999999998</v>
      </c>
      <c r="FN24" s="606">
        <v>0</v>
      </c>
      <c r="FO24" s="605">
        <v>37.174999999999997</v>
      </c>
      <c r="FP24" s="604">
        <v>36.840000000000003</v>
      </c>
      <c r="FQ24" s="601">
        <v>-104.49</v>
      </c>
      <c r="FR24" s="605">
        <v>-8.4920000000000009</v>
      </c>
      <c r="FS24" s="604">
        <v>-8.3089999999999993</v>
      </c>
      <c r="FT24" s="601">
        <v>-88.417000000000002</v>
      </c>
      <c r="FU24" s="601">
        <v>-87.873000000000005</v>
      </c>
      <c r="FV24" s="604"/>
      <c r="FW24" s="606"/>
      <c r="FX24" s="601">
        <v>12.271000000000001</v>
      </c>
      <c r="FY24" s="604"/>
      <c r="FZ24" s="600"/>
      <c r="GA24" s="606">
        <v>15.17</v>
      </c>
      <c r="GB24" s="601">
        <v>0</v>
      </c>
      <c r="GC24" s="601">
        <v>5.6859999999999999</v>
      </c>
      <c r="GD24" s="601">
        <v>-7.9589999999999996</v>
      </c>
      <c r="GE24" s="601">
        <v>4.4530000000000003</v>
      </c>
      <c r="GF24" s="601">
        <v>8.7940000000000005</v>
      </c>
      <c r="GG24" s="601">
        <v>40.25</v>
      </c>
      <c r="GH24" s="601">
        <v>94.816000000000003</v>
      </c>
      <c r="GI24" s="601">
        <v>92.361000000000004</v>
      </c>
      <c r="GJ24" s="601">
        <v>12.9</v>
      </c>
      <c r="GK24" s="601">
        <v>89.120999999999995</v>
      </c>
      <c r="GL24" s="601">
        <v>25</v>
      </c>
      <c r="GM24" s="601">
        <v>-23.306999999999999</v>
      </c>
      <c r="GN24" s="601">
        <v>0.995</v>
      </c>
      <c r="GO24" s="601"/>
      <c r="GP24" s="601">
        <v>0</v>
      </c>
      <c r="GQ24" s="601">
        <v>12.561999999999999</v>
      </c>
      <c r="GR24" s="601">
        <v>6.0869999999999997</v>
      </c>
      <c r="GS24" s="601">
        <v>-15.808999999999999</v>
      </c>
      <c r="GT24" s="601">
        <v>-35.582000000000001</v>
      </c>
      <c r="GU24" s="601">
        <v>17.719000000000001</v>
      </c>
      <c r="GV24" s="601">
        <v>55.881</v>
      </c>
      <c r="GW24" s="604">
        <v>102.71</v>
      </c>
      <c r="GX24" s="601">
        <v>64.156000000000006</v>
      </c>
      <c r="GY24" s="601">
        <v>-151.66</v>
      </c>
      <c r="GZ24" s="601">
        <v>-29.591000000000001</v>
      </c>
      <c r="HA24" s="604"/>
      <c r="HB24" s="601">
        <v>-66.867999999999995</v>
      </c>
      <c r="HC24" s="601">
        <v>8.2129999999999992</v>
      </c>
      <c r="HD24" s="604">
        <v>12.551</v>
      </c>
      <c r="HE24" s="601">
        <v>12.269</v>
      </c>
      <c r="HF24" s="601">
        <v>9.1999999999999993</v>
      </c>
      <c r="HG24" s="611">
        <v>221.12</v>
      </c>
      <c r="HH24" s="601">
        <v>221.46</v>
      </c>
      <c r="HI24" s="610">
        <v>70</v>
      </c>
      <c r="HJ24" s="605">
        <v>-68.466999999999999</v>
      </c>
      <c r="HK24" s="604">
        <v>-236.73</v>
      </c>
      <c r="HL24" s="601">
        <v>239.65</v>
      </c>
      <c r="HM24" s="610">
        <v>368.8</v>
      </c>
      <c r="HN24" s="605">
        <v>-209.12</v>
      </c>
      <c r="HO24" s="604">
        <v>-207.62</v>
      </c>
      <c r="HP24" s="604">
        <v>-8.9580000000000002</v>
      </c>
      <c r="HQ24" s="604">
        <v>0</v>
      </c>
      <c r="HR24" s="605">
        <v>79.588999999999999</v>
      </c>
      <c r="HS24" s="601">
        <v>81.007000000000005</v>
      </c>
      <c r="HT24" s="605">
        <v>-115.94</v>
      </c>
      <c r="HU24" s="601">
        <v>-117.45</v>
      </c>
      <c r="HV24" s="604">
        <v>10.868</v>
      </c>
      <c r="HW24" s="601">
        <v>10.087999999999999</v>
      </c>
      <c r="HX24" s="604">
        <v>-82.57</v>
      </c>
      <c r="HY24" s="601">
        <v>-80.817999999999998</v>
      </c>
      <c r="HZ24" s="604">
        <v>64.37</v>
      </c>
      <c r="IA24" s="601">
        <v>64.36</v>
      </c>
      <c r="IB24" s="604">
        <v>82</v>
      </c>
      <c r="IC24" s="601">
        <v>80.900000000000006</v>
      </c>
      <c r="ID24" s="601">
        <v>25.349</v>
      </c>
      <c r="IE24" s="601">
        <v>8.1419999999999995</v>
      </c>
      <c r="IF24" s="601">
        <v>-383.48</v>
      </c>
      <c r="IG24" s="604">
        <v>78.635000000000005</v>
      </c>
      <c r="IH24" s="601">
        <v>78.715000000000003</v>
      </c>
      <c r="II24" s="604">
        <v>7.7</v>
      </c>
      <c r="IJ24" s="601">
        <v>54.7</v>
      </c>
      <c r="IK24" s="604">
        <v>-8.8000000000000007</v>
      </c>
      <c r="IL24" s="604">
        <v>-8.8000000000000007</v>
      </c>
      <c r="IM24" s="604">
        <v>0.14399999999999999</v>
      </c>
      <c r="IN24" s="601">
        <v>2.113</v>
      </c>
      <c r="IO24" s="603">
        <v>-363.58</v>
      </c>
      <c r="IP24" s="604">
        <v>-340.24</v>
      </c>
      <c r="IQ24" s="612">
        <v>374.13</v>
      </c>
      <c r="IR24" s="612">
        <v>303.02999999999997</v>
      </c>
      <c r="IS24" s="601">
        <v>-19.006</v>
      </c>
      <c r="IT24" s="603">
        <v>-296.05</v>
      </c>
      <c r="IU24" s="601">
        <v>293.97000000000003</v>
      </c>
      <c r="IV24" s="602">
        <v>-34.377000000000002</v>
      </c>
      <c r="IW24" s="602">
        <v>-158.41999999999999</v>
      </c>
      <c r="IX24" s="613">
        <v>-290.51</v>
      </c>
      <c r="IY24" s="606">
        <v>125.25</v>
      </c>
      <c r="IZ24" s="606">
        <v>122.52</v>
      </c>
      <c r="JA24" s="606">
        <v>41.741</v>
      </c>
      <c r="JB24" s="614">
        <v>-365.1</v>
      </c>
      <c r="JC24" s="614">
        <v>126.47</v>
      </c>
      <c r="JD24" s="614">
        <v>-240.4</v>
      </c>
      <c r="JE24" s="614">
        <v>240.52</v>
      </c>
      <c r="JF24" s="601">
        <v>-4.1900000000000004</v>
      </c>
      <c r="JG24" s="604"/>
      <c r="JH24" s="601">
        <v>29.92</v>
      </c>
      <c r="JI24" s="604">
        <v>6.8289999999999997</v>
      </c>
      <c r="JJ24" s="601">
        <v>6.8310000000000004</v>
      </c>
      <c r="JK24" s="602">
        <v>-29.84</v>
      </c>
      <c r="JL24" s="602">
        <v>7.76</v>
      </c>
      <c r="JM24" s="601"/>
      <c r="JN24" s="604">
        <v>-8.907</v>
      </c>
      <c r="JO24" s="600">
        <v>-30.173999999999999</v>
      </c>
      <c r="JP24" s="606">
        <v>-0.17499999999999999</v>
      </c>
      <c r="JQ24" s="601">
        <v>16.399000000000001</v>
      </c>
      <c r="JR24" s="605">
        <v>46.426000000000002</v>
      </c>
      <c r="JS24" s="601">
        <v>47.076999999999998</v>
      </c>
      <c r="JT24" s="602">
        <v>11.259</v>
      </c>
      <c r="JU24" s="601">
        <v>11.218</v>
      </c>
      <c r="JV24" s="603">
        <v>52.457000000000001</v>
      </c>
      <c r="JW24" s="600">
        <v>51.457000000000001</v>
      </c>
      <c r="JX24" s="601">
        <v>52.061</v>
      </c>
      <c r="JY24" s="601"/>
      <c r="JZ24" s="601">
        <v>-48.7</v>
      </c>
      <c r="KA24" s="601">
        <v>20.332999999999998</v>
      </c>
      <c r="KB24" s="601">
        <v>7.2</v>
      </c>
      <c r="KC24" s="601"/>
      <c r="KD24" s="601">
        <v>8.1820000000000004</v>
      </c>
      <c r="KE24" s="604">
        <v>38.177</v>
      </c>
      <c r="KF24" s="601">
        <v>8.2080000000000002</v>
      </c>
      <c r="KG24" s="601">
        <v>8.0440000000000005</v>
      </c>
      <c r="KH24" s="601">
        <v>-36.976999999999997</v>
      </c>
      <c r="KI24" s="601">
        <v>-4.9660000000000002</v>
      </c>
      <c r="KJ24" s="601">
        <v>40.497</v>
      </c>
      <c r="KK24" s="596"/>
      <c r="KL24" s="596"/>
      <c r="KM24" s="596"/>
      <c r="KN24" s="596"/>
      <c r="KO24" s="596"/>
      <c r="KP24" s="616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</row>
    <row r="25" spans="1:353" ht="15.75" x14ac:dyDescent="0.25">
      <c r="A25" s="599">
        <v>0.41666666666666669</v>
      </c>
      <c r="B25" s="600">
        <v>0</v>
      </c>
      <c r="C25" s="600">
        <v>23.792000000000002</v>
      </c>
      <c r="D25" s="601">
        <v>-47.756999999999998</v>
      </c>
      <c r="E25" s="602">
        <v>10.69</v>
      </c>
      <c r="F25" s="603">
        <v>27.141999999999999</v>
      </c>
      <c r="G25" s="600">
        <v>0</v>
      </c>
      <c r="H25" s="604">
        <v>53.645000000000003</v>
      </c>
      <c r="I25" s="603">
        <v>56.643000000000001</v>
      </c>
      <c r="J25" s="600"/>
      <c r="K25" s="601"/>
      <c r="L25" s="602">
        <v>-26.638999999999999</v>
      </c>
      <c r="M25" s="605">
        <v>-35.002000000000002</v>
      </c>
      <c r="N25" s="606">
        <v>30.798999999999999</v>
      </c>
      <c r="O25" s="602">
        <v>4.968</v>
      </c>
      <c r="P25" s="602">
        <v>-30.798999999999999</v>
      </c>
      <c r="Q25" s="605">
        <v>13.036</v>
      </c>
      <c r="R25" s="603">
        <v>20.213999999999999</v>
      </c>
      <c r="S25" s="600">
        <v>20.63</v>
      </c>
      <c r="T25" s="601">
        <v>33.872999999999998</v>
      </c>
      <c r="U25" s="604"/>
      <c r="V25" s="600"/>
      <c r="W25" s="606"/>
      <c r="X25" s="606"/>
      <c r="Y25" s="601"/>
      <c r="Z25" s="604">
        <v>-66.168999999999997</v>
      </c>
      <c r="AA25" s="601">
        <v>-66.23</v>
      </c>
      <c r="AB25" s="601"/>
      <c r="AC25" s="601">
        <v>26.638999999999999</v>
      </c>
      <c r="AD25" s="601">
        <v>33</v>
      </c>
      <c r="AE25" s="601"/>
      <c r="AF25" s="601"/>
      <c r="AG25" s="604">
        <v>-53.25</v>
      </c>
      <c r="AH25" s="600">
        <v>-53.439</v>
      </c>
      <c r="AI25" s="606">
        <v>-66.010000000000005</v>
      </c>
      <c r="AJ25" s="602">
        <v>53.798999999999999</v>
      </c>
      <c r="AK25" s="601">
        <v>53.408999999999999</v>
      </c>
      <c r="AL25" s="604">
        <v>15.613</v>
      </c>
      <c r="AM25" s="601">
        <v>-7.3390000000000004</v>
      </c>
      <c r="AN25" s="604">
        <v>65.295000000000002</v>
      </c>
      <c r="AO25" s="600">
        <v>67.867999999999995</v>
      </c>
      <c r="AP25" s="606">
        <v>52.667000000000002</v>
      </c>
      <c r="AQ25" s="615">
        <v>-55.744</v>
      </c>
      <c r="AR25" s="600">
        <v>-54.917999999999999</v>
      </c>
      <c r="AS25" s="600">
        <v>6.7539999999999996</v>
      </c>
      <c r="AT25" s="600">
        <v>6.5750000000000002</v>
      </c>
      <c r="AU25" s="600"/>
      <c r="AV25" s="600">
        <v>77.561999999999998</v>
      </c>
      <c r="AW25" s="606">
        <v>-9.9459999999999997</v>
      </c>
      <c r="AX25" s="601">
        <v>-12.457000000000001</v>
      </c>
      <c r="AY25" s="601">
        <v>-400.66</v>
      </c>
      <c r="AZ25" s="604">
        <v>7.6079999999999997</v>
      </c>
      <c r="BA25" s="601">
        <v>7.7359999999999998</v>
      </c>
      <c r="BB25" s="604">
        <v>-30.48</v>
      </c>
      <c r="BC25" s="604">
        <v>-3.1</v>
      </c>
      <c r="BD25" s="601">
        <v>-4.7</v>
      </c>
      <c r="BE25" s="604">
        <v>60.744</v>
      </c>
      <c r="BF25" s="600">
        <v>60.292000000000002</v>
      </c>
      <c r="BG25" s="600">
        <v>-5.1440000000000001</v>
      </c>
      <c r="BH25" s="600"/>
      <c r="BI25" s="606">
        <v>-32.963999999999999</v>
      </c>
      <c r="BJ25" s="610"/>
      <c r="BK25" s="602">
        <v>6.85</v>
      </c>
      <c r="BL25" s="601">
        <v>4.6070000000000002</v>
      </c>
      <c r="BM25" s="601">
        <v>439.98</v>
      </c>
      <c r="BN25" s="601">
        <v>101.59</v>
      </c>
      <c r="BO25" s="601">
        <v>101.53</v>
      </c>
      <c r="BP25" s="602">
        <v>-625.59</v>
      </c>
      <c r="BQ25" s="601">
        <v>532.36</v>
      </c>
      <c r="BR25" s="601">
        <v>92.62</v>
      </c>
      <c r="BS25" s="604">
        <v>28.76</v>
      </c>
      <c r="BT25" s="600">
        <v>0</v>
      </c>
      <c r="BU25" s="600">
        <v>70.808999999999997</v>
      </c>
      <c r="BV25" s="606">
        <v>54.81</v>
      </c>
      <c r="BW25" s="603">
        <v>-34.823999999999998</v>
      </c>
      <c r="BX25" s="606">
        <v>-34.823999999999998</v>
      </c>
      <c r="BY25" s="602">
        <v>82.855000000000004</v>
      </c>
      <c r="BZ25" s="604">
        <v>83.043000000000006</v>
      </c>
      <c r="CA25" s="601">
        <v>30.998999999999999</v>
      </c>
      <c r="CB25" s="604"/>
      <c r="CC25" s="600">
        <v>-94.025999999999996</v>
      </c>
      <c r="CD25" s="602">
        <v>17.359000000000002</v>
      </c>
      <c r="CE25" s="601">
        <v>-72.144000000000005</v>
      </c>
      <c r="CF25" s="604">
        <v>19.766999999999999</v>
      </c>
      <c r="CG25" s="604">
        <v>2.3159999999999998</v>
      </c>
      <c r="CH25" s="604">
        <v>-29.568999999999999</v>
      </c>
      <c r="CI25" s="601">
        <v>-31.54</v>
      </c>
      <c r="CJ25" s="604">
        <v>13.1</v>
      </c>
      <c r="CK25" s="600">
        <v>182.6</v>
      </c>
      <c r="CL25" s="601">
        <v>-18.138999999999999</v>
      </c>
      <c r="CM25" s="604">
        <v>0</v>
      </c>
      <c r="CN25" s="600">
        <v>57.98</v>
      </c>
      <c r="CO25" s="606">
        <v>55.895000000000003</v>
      </c>
      <c r="CP25" s="604">
        <v>-67.796000000000006</v>
      </c>
      <c r="CQ25" s="600">
        <v>-65.991</v>
      </c>
      <c r="CR25" s="600">
        <v>12.756</v>
      </c>
      <c r="CS25" s="600">
        <v>1.6639999999999999</v>
      </c>
      <c r="CT25" s="606">
        <v>20.369</v>
      </c>
      <c r="CU25" s="601">
        <v>12.215</v>
      </c>
      <c r="CV25" s="601">
        <v>-61.817999999999998</v>
      </c>
      <c r="CW25" s="601">
        <v>-77.697000000000003</v>
      </c>
      <c r="CX25" s="604">
        <v>49.929000000000002</v>
      </c>
      <c r="CY25" s="604">
        <v>47.026000000000003</v>
      </c>
      <c r="CZ25" s="600">
        <v>-34.689</v>
      </c>
      <c r="DA25" s="606">
        <v>0</v>
      </c>
      <c r="DB25" s="602">
        <v>91.066999999999993</v>
      </c>
      <c r="DC25" s="602">
        <v>90.537000000000006</v>
      </c>
      <c r="DD25" s="601">
        <v>-203.52</v>
      </c>
      <c r="DE25" s="604"/>
      <c r="DF25" s="601"/>
      <c r="DG25" s="604">
        <v>0.79800000000000004</v>
      </c>
      <c r="DH25" s="601">
        <v>-20.832999999999998</v>
      </c>
      <c r="DI25" s="610"/>
      <c r="DJ25" s="602">
        <v>-100.59</v>
      </c>
      <c r="DK25" s="602">
        <v>-100.4</v>
      </c>
      <c r="DL25" s="603">
        <v>3.5619999999999998</v>
      </c>
      <c r="DM25" s="600">
        <v>20.364999999999998</v>
      </c>
      <c r="DN25" s="604">
        <v>-0.35199999999999998</v>
      </c>
      <c r="DO25" s="601">
        <v>40.771000000000001</v>
      </c>
      <c r="DP25" s="604">
        <v>65.927000000000007</v>
      </c>
      <c r="DQ25" s="600">
        <v>80.323999999999998</v>
      </c>
      <c r="DR25" s="600">
        <v>94.94</v>
      </c>
      <c r="DS25" s="600">
        <v>65.22</v>
      </c>
      <c r="DT25" s="600">
        <v>-17.861000000000001</v>
      </c>
      <c r="DU25" s="606">
        <v>-12.69</v>
      </c>
      <c r="DV25" s="601">
        <v>64.489000000000004</v>
      </c>
      <c r="DW25" s="601">
        <v>202.28</v>
      </c>
      <c r="DX25" s="604">
        <v>-25.32</v>
      </c>
      <c r="DY25" s="600">
        <v>-25.51</v>
      </c>
      <c r="DZ25" s="600">
        <v>124.64</v>
      </c>
      <c r="EA25" s="606">
        <v>63.64</v>
      </c>
      <c r="EB25" s="604">
        <v>203.14</v>
      </c>
      <c r="EC25" s="600">
        <v>199.5</v>
      </c>
      <c r="ED25" s="600">
        <v>11.930999999999999</v>
      </c>
      <c r="EE25" s="606">
        <v>10.69</v>
      </c>
      <c r="EF25" s="604">
        <v>297.81</v>
      </c>
      <c r="EG25" s="600">
        <v>255.21</v>
      </c>
      <c r="EH25" s="600">
        <v>246.67</v>
      </c>
      <c r="EI25" s="606">
        <v>250.09</v>
      </c>
      <c r="EJ25" s="600">
        <v>119.06</v>
      </c>
      <c r="EK25" s="606">
        <v>104.26</v>
      </c>
      <c r="EL25" s="601">
        <v>-24.181000000000001</v>
      </c>
      <c r="EM25" s="601">
        <v>641.87</v>
      </c>
      <c r="EN25" s="601">
        <v>383.65</v>
      </c>
      <c r="EO25" s="601"/>
      <c r="EP25" s="604">
        <v>-35.152000000000001</v>
      </c>
      <c r="EQ25" s="600">
        <v>-33.901000000000003</v>
      </c>
      <c r="ER25" s="600">
        <v>-25.216999999999999</v>
      </c>
      <c r="ES25" s="600">
        <v>19.914000000000001</v>
      </c>
      <c r="ET25" s="600">
        <v>18.491</v>
      </c>
      <c r="EU25" s="600">
        <v>32.304000000000002</v>
      </c>
      <c r="EV25" s="600">
        <v>-25.068000000000001</v>
      </c>
      <c r="EW25" s="600">
        <v>-25.195</v>
      </c>
      <c r="EX25" s="606">
        <v>-64.972999999999999</v>
      </c>
      <c r="EY25" s="604">
        <v>0</v>
      </c>
      <c r="EZ25" s="600">
        <v>-12.92</v>
      </c>
      <c r="FA25" s="606">
        <v>1</v>
      </c>
      <c r="FB25" s="604">
        <v>14.69</v>
      </c>
      <c r="FC25" s="601">
        <v>-22.515999999999998</v>
      </c>
      <c r="FD25" s="604">
        <v>-33.811999999999998</v>
      </c>
      <c r="FE25" s="600">
        <v>-33.079000000000001</v>
      </c>
      <c r="FF25" s="606">
        <v>9.89</v>
      </c>
      <c r="FG25" s="604">
        <v>-100.64</v>
      </c>
      <c r="FH25" s="604"/>
      <c r="FI25" s="603">
        <v>20.216000000000001</v>
      </c>
      <c r="FJ25" s="600">
        <v>0</v>
      </c>
      <c r="FK25" s="601">
        <v>0</v>
      </c>
      <c r="FL25" s="604">
        <v>51.287999999999997</v>
      </c>
      <c r="FM25" s="600">
        <v>50.579000000000001</v>
      </c>
      <c r="FN25" s="606">
        <v>0</v>
      </c>
      <c r="FO25" s="605">
        <v>34.83</v>
      </c>
      <c r="FP25" s="604">
        <v>34.662999999999997</v>
      </c>
      <c r="FQ25" s="601">
        <v>-102.81</v>
      </c>
      <c r="FR25" s="605">
        <v>-9.8460000000000001</v>
      </c>
      <c r="FS25" s="604">
        <v>-10.061999999999999</v>
      </c>
      <c r="FT25" s="601">
        <v>-87.840999999999994</v>
      </c>
      <c r="FU25" s="601">
        <v>-89.703999999999994</v>
      </c>
      <c r="FV25" s="604"/>
      <c r="FW25" s="606"/>
      <c r="FX25" s="601">
        <v>7.3540000000000001</v>
      </c>
      <c r="FY25" s="604"/>
      <c r="FZ25" s="600"/>
      <c r="GA25" s="606">
        <v>16.62</v>
      </c>
      <c r="GB25" s="601">
        <v>0</v>
      </c>
      <c r="GC25" s="601">
        <v>5.5839999999999996</v>
      </c>
      <c r="GD25" s="601">
        <v>-7.4329999999999998</v>
      </c>
      <c r="GE25" s="601">
        <v>4.5590000000000002</v>
      </c>
      <c r="GF25" s="601">
        <v>6.609</v>
      </c>
      <c r="GG25" s="601">
        <v>40</v>
      </c>
      <c r="GH25" s="601">
        <v>91.688999999999993</v>
      </c>
      <c r="GI25" s="601">
        <v>90.174000000000007</v>
      </c>
      <c r="GJ25" s="601">
        <v>13.14</v>
      </c>
      <c r="GK25" s="601">
        <v>88.834999999999994</v>
      </c>
      <c r="GL25" s="601">
        <v>26.2</v>
      </c>
      <c r="GM25" s="601"/>
      <c r="GN25" s="601">
        <v>1.3620000000000001</v>
      </c>
      <c r="GO25" s="601"/>
      <c r="GP25" s="601">
        <v>0</v>
      </c>
      <c r="GQ25" s="601">
        <v>13.113</v>
      </c>
      <c r="GR25" s="601">
        <v>6.141</v>
      </c>
      <c r="GS25" s="601">
        <v>-15.048999999999999</v>
      </c>
      <c r="GT25" s="601">
        <v>-37.253999999999998</v>
      </c>
      <c r="GU25" s="601">
        <v>17.509</v>
      </c>
      <c r="GV25" s="601">
        <v>59.158000000000001</v>
      </c>
      <c r="GW25" s="604">
        <v>103.98</v>
      </c>
      <c r="GX25" s="601">
        <v>64.869</v>
      </c>
      <c r="GY25" s="601">
        <v>-154.38</v>
      </c>
      <c r="GZ25" s="601">
        <v>-30.986000000000001</v>
      </c>
      <c r="HA25" s="604"/>
      <c r="HB25" s="601">
        <v>-70.363</v>
      </c>
      <c r="HC25" s="601">
        <v>8.2919999999999998</v>
      </c>
      <c r="HD25" s="604">
        <v>12.942</v>
      </c>
      <c r="HE25" s="601">
        <v>12.669</v>
      </c>
      <c r="HF25" s="601">
        <v>8.66</v>
      </c>
      <c r="HG25" s="611">
        <v>226.01</v>
      </c>
      <c r="HH25" s="601">
        <v>227.68</v>
      </c>
      <c r="HI25" s="610">
        <v>73.8</v>
      </c>
      <c r="HJ25" s="605">
        <v>-74.259</v>
      </c>
      <c r="HK25" s="604">
        <v>-247.24</v>
      </c>
      <c r="HL25" s="601">
        <v>247.61</v>
      </c>
      <c r="HM25" s="610">
        <v>383.64</v>
      </c>
      <c r="HN25" s="605">
        <v>-214.01</v>
      </c>
      <c r="HO25" s="604">
        <v>-216.24</v>
      </c>
      <c r="HP25" s="604">
        <v>-10.935</v>
      </c>
      <c r="HQ25" s="604">
        <v>0</v>
      </c>
      <c r="HR25" s="605">
        <v>77.772000000000006</v>
      </c>
      <c r="HS25" s="601">
        <v>77.102999999999994</v>
      </c>
      <c r="HT25" s="605">
        <v>-122.59</v>
      </c>
      <c r="HU25" s="601">
        <v>-122.27</v>
      </c>
      <c r="HV25" s="604">
        <v>19.975999999999999</v>
      </c>
      <c r="HW25" s="601">
        <v>19.152000000000001</v>
      </c>
      <c r="HX25" s="604">
        <v>-81.495000000000005</v>
      </c>
      <c r="HY25" s="601">
        <v>-81.150999999999996</v>
      </c>
      <c r="HZ25" s="604">
        <v>64.05</v>
      </c>
      <c r="IA25" s="601">
        <v>64.168999999999997</v>
      </c>
      <c r="IB25" s="604">
        <v>79.599000000000004</v>
      </c>
      <c r="IC25" s="601">
        <v>81</v>
      </c>
      <c r="ID25" s="601">
        <v>25.39</v>
      </c>
      <c r="IE25" s="601">
        <v>3.8980000000000001</v>
      </c>
      <c r="IF25" s="601">
        <v>-354.67</v>
      </c>
      <c r="IG25" s="604">
        <v>73.683000000000007</v>
      </c>
      <c r="IH25" s="601">
        <v>74.685000000000002</v>
      </c>
      <c r="II25" s="604">
        <v>8</v>
      </c>
      <c r="IJ25" s="601">
        <v>51.9</v>
      </c>
      <c r="IK25" s="604">
        <v>-16.5</v>
      </c>
      <c r="IL25" s="604">
        <v>-16.5</v>
      </c>
      <c r="IM25" s="604">
        <v>0.14399999999999999</v>
      </c>
      <c r="IN25" s="601">
        <v>2.06</v>
      </c>
      <c r="IO25" s="603">
        <v>-377.73</v>
      </c>
      <c r="IP25" s="604">
        <v>-356.04</v>
      </c>
      <c r="IQ25" s="612">
        <v>390.64</v>
      </c>
      <c r="IR25" s="612">
        <v>323.82</v>
      </c>
      <c r="IS25" s="601">
        <v>-13.536</v>
      </c>
      <c r="IT25" s="603">
        <v>-307.43</v>
      </c>
      <c r="IU25" s="601">
        <v>315.02999999999997</v>
      </c>
      <c r="IV25" s="602">
        <v>-53.256999999999998</v>
      </c>
      <c r="IW25" s="602">
        <v>-179.24</v>
      </c>
      <c r="IX25" s="613">
        <v>-306.39</v>
      </c>
      <c r="IY25" s="606">
        <v>123.15</v>
      </c>
      <c r="IZ25" s="606">
        <v>119.61</v>
      </c>
      <c r="JA25" s="606">
        <v>63.953000000000003</v>
      </c>
      <c r="JB25" s="614">
        <v>-379.83</v>
      </c>
      <c r="JC25" s="614">
        <v>140.32</v>
      </c>
      <c r="JD25" s="614">
        <v>-241.45</v>
      </c>
      <c r="JE25" s="614">
        <v>242.81</v>
      </c>
      <c r="JF25" s="601">
        <v>-4.9809999999999999</v>
      </c>
      <c r="JG25" s="604"/>
      <c r="JH25" s="601">
        <v>29.68</v>
      </c>
      <c r="JI25" s="604">
        <v>6.8739999999999997</v>
      </c>
      <c r="JJ25" s="601">
        <v>6.944</v>
      </c>
      <c r="JK25" s="602">
        <v>-28.959</v>
      </c>
      <c r="JL25" s="602">
        <v>7.2</v>
      </c>
      <c r="JM25" s="601"/>
      <c r="JN25" s="604">
        <v>-7.5270000000000001</v>
      </c>
      <c r="JO25" s="600">
        <v>-31.67</v>
      </c>
      <c r="JP25" s="606">
        <v>-0.38</v>
      </c>
      <c r="JQ25" s="601">
        <v>18.5</v>
      </c>
      <c r="JR25" s="605">
        <v>46.588999999999999</v>
      </c>
      <c r="JS25" s="601">
        <v>48.951000000000001</v>
      </c>
      <c r="JT25" s="602">
        <v>11.318</v>
      </c>
      <c r="JU25" s="601">
        <v>11.315</v>
      </c>
      <c r="JV25" s="603">
        <v>54.905000000000001</v>
      </c>
      <c r="JW25" s="600">
        <v>50.959000000000003</v>
      </c>
      <c r="JX25" s="601">
        <v>52.104999999999997</v>
      </c>
      <c r="JY25" s="601"/>
      <c r="JZ25" s="601">
        <v>-45</v>
      </c>
      <c r="KA25" s="601">
        <v>20.922999999999998</v>
      </c>
      <c r="KB25" s="601">
        <v>7.5</v>
      </c>
      <c r="KC25" s="601"/>
      <c r="KD25" s="601">
        <v>4.343</v>
      </c>
      <c r="KE25" s="604">
        <v>39.875999999999998</v>
      </c>
      <c r="KF25" s="601">
        <v>11.029</v>
      </c>
      <c r="KG25" s="601">
        <v>5.0679999999999996</v>
      </c>
      <c r="KH25" s="601">
        <v>-39.713000000000001</v>
      </c>
      <c r="KI25" s="601">
        <v>-2.34</v>
      </c>
      <c r="KJ25" s="601">
        <v>40.732999999999997</v>
      </c>
      <c r="KK25" s="596"/>
      <c r="KL25" s="596"/>
      <c r="KM25" s="596"/>
      <c r="KN25" s="596"/>
      <c r="KO25" s="596"/>
      <c r="KP25" s="616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</row>
    <row r="26" spans="1:353" ht="15.75" x14ac:dyDescent="0.25">
      <c r="A26" s="599">
        <v>0.4375</v>
      </c>
      <c r="B26" s="600">
        <v>0</v>
      </c>
      <c r="C26" s="600">
        <v>23.484999999999999</v>
      </c>
      <c r="D26" s="601">
        <v>-47.005000000000003</v>
      </c>
      <c r="E26" s="602">
        <v>11.029</v>
      </c>
      <c r="F26" s="603">
        <v>28.033999999999999</v>
      </c>
      <c r="G26" s="600">
        <v>0</v>
      </c>
      <c r="H26" s="604">
        <v>56.286999999999999</v>
      </c>
      <c r="I26" s="603">
        <v>58.664000000000001</v>
      </c>
      <c r="J26" s="600"/>
      <c r="K26" s="601"/>
      <c r="L26" s="602">
        <v>-8.8800000000000008</v>
      </c>
      <c r="M26" s="605">
        <v>-37.859000000000002</v>
      </c>
      <c r="N26" s="606">
        <v>33</v>
      </c>
      <c r="O26" s="602">
        <v>4.968</v>
      </c>
      <c r="P26" s="602">
        <v>-33</v>
      </c>
      <c r="Q26" s="605">
        <v>12.247</v>
      </c>
      <c r="R26" s="603">
        <v>19.393999999999998</v>
      </c>
      <c r="S26" s="600">
        <v>19.643999999999998</v>
      </c>
      <c r="T26" s="601">
        <v>32.707000000000001</v>
      </c>
      <c r="U26" s="604"/>
      <c r="V26" s="600"/>
      <c r="W26" s="606"/>
      <c r="X26" s="606"/>
      <c r="Y26" s="601"/>
      <c r="Z26" s="604">
        <v>-61.4</v>
      </c>
      <c r="AA26" s="601">
        <v>-61.029000000000003</v>
      </c>
      <c r="AB26" s="601"/>
      <c r="AC26" s="601">
        <v>8.8800000000000008</v>
      </c>
      <c r="AD26" s="601">
        <v>35.200000000000003</v>
      </c>
      <c r="AE26" s="601"/>
      <c r="AF26" s="601"/>
      <c r="AG26" s="604">
        <v>-48.908999999999999</v>
      </c>
      <c r="AH26" s="600">
        <v>-49.22</v>
      </c>
      <c r="AI26" s="606">
        <v>-64.088999999999999</v>
      </c>
      <c r="AJ26" s="602">
        <v>49.348999999999997</v>
      </c>
      <c r="AK26" s="601">
        <v>50.31</v>
      </c>
      <c r="AL26" s="604">
        <v>15.196999999999999</v>
      </c>
      <c r="AM26" s="601">
        <v>-7.4359999999999999</v>
      </c>
      <c r="AN26" s="604">
        <v>67.388000000000005</v>
      </c>
      <c r="AO26" s="600">
        <v>70.009</v>
      </c>
      <c r="AP26" s="606">
        <v>50.66</v>
      </c>
      <c r="AQ26" s="615">
        <v>-53.317</v>
      </c>
      <c r="AR26" s="600">
        <v>-52.969000000000001</v>
      </c>
      <c r="AS26" s="600">
        <v>5.7469999999999999</v>
      </c>
      <c r="AT26" s="600">
        <v>6.4379999999999997</v>
      </c>
      <c r="AU26" s="600"/>
      <c r="AV26" s="600">
        <v>76.489999999999995</v>
      </c>
      <c r="AW26" s="606">
        <v>-7.8520000000000003</v>
      </c>
      <c r="AX26" s="601">
        <v>-8.8789999999999996</v>
      </c>
      <c r="AY26" s="601">
        <v>-400.68</v>
      </c>
      <c r="AZ26" s="604">
        <v>7.782</v>
      </c>
      <c r="BA26" s="601">
        <v>7.923</v>
      </c>
      <c r="BB26" s="604">
        <v>-30.186</v>
      </c>
      <c r="BC26" s="604">
        <v>-3.3</v>
      </c>
      <c r="BD26" s="601">
        <v>-5.0999999999999996</v>
      </c>
      <c r="BE26" s="604">
        <v>58.317</v>
      </c>
      <c r="BF26" s="600">
        <v>58.442</v>
      </c>
      <c r="BG26" s="600">
        <v>-5.3810000000000002</v>
      </c>
      <c r="BH26" s="600"/>
      <c r="BI26" s="606">
        <v>-35.024000000000001</v>
      </c>
      <c r="BJ26" s="610"/>
      <c r="BK26" s="602">
        <v>8.0299999999999994</v>
      </c>
      <c r="BL26" s="601">
        <v>5.5739999999999998</v>
      </c>
      <c r="BM26" s="601">
        <v>439.13</v>
      </c>
      <c r="BN26" s="601">
        <v>109.07</v>
      </c>
      <c r="BO26" s="601">
        <v>110.08</v>
      </c>
      <c r="BP26" s="602">
        <v>-646.32000000000005</v>
      </c>
      <c r="BQ26" s="601">
        <v>549.75</v>
      </c>
      <c r="BR26" s="601">
        <v>95.683000000000007</v>
      </c>
      <c r="BS26" s="604">
        <v>27.649000000000001</v>
      </c>
      <c r="BT26" s="600">
        <v>0</v>
      </c>
      <c r="BU26" s="600">
        <v>72.290000000000006</v>
      </c>
      <c r="BV26" s="606">
        <v>55.369</v>
      </c>
      <c r="BW26" s="603">
        <v>-32.145000000000003</v>
      </c>
      <c r="BX26" s="606">
        <v>-31.609000000000002</v>
      </c>
      <c r="BY26" s="602">
        <v>82.805000000000007</v>
      </c>
      <c r="BZ26" s="604">
        <v>83.525000000000006</v>
      </c>
      <c r="CA26" s="601">
        <v>30.317</v>
      </c>
      <c r="CB26" s="604"/>
      <c r="CC26" s="600">
        <v>-99.213999999999999</v>
      </c>
      <c r="CD26" s="602">
        <v>19.253</v>
      </c>
      <c r="CE26" s="601">
        <v>-72.144000000000005</v>
      </c>
      <c r="CF26" s="604">
        <v>20.146000000000001</v>
      </c>
      <c r="CG26" s="604">
        <v>2.3490000000000002</v>
      </c>
      <c r="CH26" s="604">
        <v>-28.78</v>
      </c>
      <c r="CI26" s="601">
        <v>-30.44</v>
      </c>
      <c r="CJ26" s="604">
        <v>12.6</v>
      </c>
      <c r="CK26" s="600">
        <v>187.1</v>
      </c>
      <c r="CL26" s="601">
        <v>-18.649000000000001</v>
      </c>
      <c r="CM26" s="604">
        <v>0</v>
      </c>
      <c r="CN26" s="600">
        <v>57.780999999999999</v>
      </c>
      <c r="CO26" s="606">
        <v>56.262</v>
      </c>
      <c r="CP26" s="604">
        <v>-67.543000000000006</v>
      </c>
      <c r="CQ26" s="600">
        <v>-65.709999999999994</v>
      </c>
      <c r="CR26" s="600">
        <v>16.030999999999999</v>
      </c>
      <c r="CS26" s="600">
        <v>-3.6520000000000001</v>
      </c>
      <c r="CT26" s="606">
        <v>26.178999999999998</v>
      </c>
      <c r="CU26" s="601">
        <v>12.031000000000001</v>
      </c>
      <c r="CV26" s="601">
        <v>-64.162000000000006</v>
      </c>
      <c r="CW26" s="601">
        <v>-78.775999999999996</v>
      </c>
      <c r="CX26" s="604">
        <v>51.100999999999999</v>
      </c>
      <c r="CY26" s="604">
        <v>48.197000000000003</v>
      </c>
      <c r="CZ26" s="600">
        <v>-35.200000000000003</v>
      </c>
      <c r="DA26" s="606">
        <v>-1.2410000000000001</v>
      </c>
      <c r="DB26" s="602">
        <v>93.73</v>
      </c>
      <c r="DC26" s="602">
        <v>93.043000000000006</v>
      </c>
      <c r="DD26" s="601">
        <v>-206.39</v>
      </c>
      <c r="DE26" s="604"/>
      <c r="DF26" s="601"/>
      <c r="DG26" s="604">
        <v>0.86199999999999999</v>
      </c>
      <c r="DH26" s="601">
        <v>-20.832999999999998</v>
      </c>
      <c r="DI26" s="610"/>
      <c r="DJ26" s="602">
        <v>-103.4</v>
      </c>
      <c r="DK26" s="602">
        <v>-102.09</v>
      </c>
      <c r="DL26" s="603">
        <v>3.5619999999999998</v>
      </c>
      <c r="DM26" s="600">
        <v>20.298999999999999</v>
      </c>
      <c r="DN26" s="604">
        <v>-0.93799999999999994</v>
      </c>
      <c r="DO26" s="609">
        <v>41.654499999999999</v>
      </c>
      <c r="DP26" s="604">
        <v>66.805999999999997</v>
      </c>
      <c r="DQ26" s="600">
        <v>81.733000000000004</v>
      </c>
      <c r="DR26" s="600">
        <v>97.283000000000001</v>
      </c>
      <c r="DS26" s="600">
        <v>66.55</v>
      </c>
      <c r="DT26" s="600">
        <v>-18.055</v>
      </c>
      <c r="DU26" s="606">
        <v>-12.84</v>
      </c>
      <c r="DV26" s="601">
        <v>63.963000000000001</v>
      </c>
      <c r="DW26" s="601">
        <v>204.42</v>
      </c>
      <c r="DX26" s="604">
        <v>-26.11</v>
      </c>
      <c r="DY26" s="600">
        <v>-26.129000000000001</v>
      </c>
      <c r="DZ26" s="600">
        <v>127.9</v>
      </c>
      <c r="EA26" s="606">
        <v>61.95</v>
      </c>
      <c r="EB26" s="604">
        <v>205.94</v>
      </c>
      <c r="EC26" s="600">
        <v>202.78</v>
      </c>
      <c r="ED26" s="600">
        <v>14.085000000000001</v>
      </c>
      <c r="EE26" s="606">
        <v>12.772</v>
      </c>
      <c r="EF26" s="604">
        <v>301.51</v>
      </c>
      <c r="EG26" s="600">
        <v>260.12</v>
      </c>
      <c r="EH26" s="600">
        <v>252.25</v>
      </c>
      <c r="EI26" s="606">
        <v>256.58999999999997</v>
      </c>
      <c r="EJ26" s="600">
        <v>121.74</v>
      </c>
      <c r="EK26" s="606">
        <v>108.07</v>
      </c>
      <c r="EL26" s="601">
        <v>-24.478999999999999</v>
      </c>
      <c r="EM26" s="601">
        <v>655.04</v>
      </c>
      <c r="EN26" s="601">
        <v>360.66</v>
      </c>
      <c r="EO26" s="601"/>
      <c r="EP26" s="604">
        <v>-36.206000000000003</v>
      </c>
      <c r="EQ26" s="600">
        <v>-34.655999999999999</v>
      </c>
      <c r="ER26" s="600">
        <v>-29.887</v>
      </c>
      <c r="ES26" s="600">
        <v>17.405000000000001</v>
      </c>
      <c r="ET26" s="600">
        <v>16.266999999999999</v>
      </c>
      <c r="EU26" s="600">
        <v>50.735999999999997</v>
      </c>
      <c r="EV26" s="600">
        <v>-28.832000000000001</v>
      </c>
      <c r="EW26" s="600">
        <v>-28.989000000000001</v>
      </c>
      <c r="EX26" s="606">
        <v>-69.995000000000005</v>
      </c>
      <c r="EY26" s="604">
        <v>-15.579000000000001</v>
      </c>
      <c r="EZ26" s="600">
        <v>-16.609000000000002</v>
      </c>
      <c r="FA26" s="606">
        <v>1</v>
      </c>
      <c r="FB26" s="604">
        <v>14.9</v>
      </c>
      <c r="FC26" s="601">
        <v>-27.53</v>
      </c>
      <c r="FD26" s="604">
        <v>-28.225000000000001</v>
      </c>
      <c r="FE26" s="600">
        <v>-27.556999999999999</v>
      </c>
      <c r="FF26" s="606">
        <v>4.992</v>
      </c>
      <c r="FG26" s="604">
        <v>-104.77</v>
      </c>
      <c r="FH26" s="604"/>
      <c r="FI26" s="603">
        <v>17.434999999999999</v>
      </c>
      <c r="FJ26" s="600">
        <v>0</v>
      </c>
      <c r="FK26" s="601">
        <v>0</v>
      </c>
      <c r="FL26" s="604">
        <v>49.970999999999997</v>
      </c>
      <c r="FM26" s="600">
        <v>49.162999999999997</v>
      </c>
      <c r="FN26" s="606">
        <v>0</v>
      </c>
      <c r="FO26" s="605">
        <v>30.978999999999999</v>
      </c>
      <c r="FP26" s="604">
        <v>31.146000000000001</v>
      </c>
      <c r="FQ26" s="601">
        <v>-80.881</v>
      </c>
      <c r="FR26" s="605">
        <v>-11.087999999999999</v>
      </c>
      <c r="FS26" s="604">
        <v>-11.446</v>
      </c>
      <c r="FT26" s="601">
        <v>-73.47</v>
      </c>
      <c r="FU26" s="601">
        <v>-73.13</v>
      </c>
      <c r="FV26" s="604"/>
      <c r="FW26" s="606"/>
      <c r="FX26" s="601">
        <v>7.3540000000000001</v>
      </c>
      <c r="FY26" s="604"/>
      <c r="FZ26" s="600"/>
      <c r="GA26" s="606">
        <v>16.03</v>
      </c>
      <c r="GB26" s="601">
        <v>0</v>
      </c>
      <c r="GC26" s="601">
        <v>5.3490000000000002</v>
      </c>
      <c r="GD26" s="601">
        <v>-7.4139999999999997</v>
      </c>
      <c r="GE26" s="601">
        <v>4.4960000000000004</v>
      </c>
      <c r="GF26" s="601">
        <v>8.4600000000000009</v>
      </c>
      <c r="GG26" s="601">
        <v>38.639000000000003</v>
      </c>
      <c r="GH26" s="601">
        <v>75.477999999999994</v>
      </c>
      <c r="GI26" s="601">
        <v>73.444999999999993</v>
      </c>
      <c r="GJ26" s="601">
        <v>13.14</v>
      </c>
      <c r="GK26" s="601">
        <v>88.820999999999998</v>
      </c>
      <c r="GL26" s="601">
        <v>24.1</v>
      </c>
      <c r="GM26" s="601"/>
      <c r="GN26" s="601">
        <v>1.294</v>
      </c>
      <c r="GO26" s="601"/>
      <c r="GP26" s="601">
        <v>0</v>
      </c>
      <c r="GQ26" s="601">
        <v>13.430999999999999</v>
      </c>
      <c r="GR26" s="601">
        <v>6.2480000000000002</v>
      </c>
      <c r="GS26" s="601">
        <v>-15.179</v>
      </c>
      <c r="GT26" s="601">
        <v>-37.323999999999998</v>
      </c>
      <c r="GU26" s="601">
        <v>17.782</v>
      </c>
      <c r="GV26" s="601">
        <v>59.326000000000001</v>
      </c>
      <c r="GW26" s="604">
        <v>98.765000000000001</v>
      </c>
      <c r="GX26" s="601">
        <v>61.238999999999997</v>
      </c>
      <c r="GY26" s="601">
        <v>-146.03</v>
      </c>
      <c r="GZ26" s="601">
        <v>-31.137</v>
      </c>
      <c r="HA26" s="604"/>
      <c r="HB26" s="601">
        <v>-70.677000000000007</v>
      </c>
      <c r="HC26" s="601">
        <v>7.6449999999999996</v>
      </c>
      <c r="HD26" s="604">
        <v>13.577</v>
      </c>
      <c r="HE26" s="601">
        <v>13.365</v>
      </c>
      <c r="HF26" s="601">
        <v>8.2200000000000006</v>
      </c>
      <c r="HG26" s="611">
        <v>220.51</v>
      </c>
      <c r="HH26" s="601">
        <v>220.07</v>
      </c>
      <c r="HI26" s="610">
        <v>75</v>
      </c>
      <c r="HJ26" s="605">
        <v>-74.656999999999996</v>
      </c>
      <c r="HK26" s="604">
        <v>-244.08</v>
      </c>
      <c r="HL26" s="601">
        <v>245.25</v>
      </c>
      <c r="HM26" s="610">
        <v>361.16</v>
      </c>
      <c r="HN26" s="605">
        <v>-208.51</v>
      </c>
      <c r="HO26" s="604">
        <v>-209.26</v>
      </c>
      <c r="HP26" s="604">
        <v>-11.037000000000001</v>
      </c>
      <c r="HQ26" s="604">
        <v>0</v>
      </c>
      <c r="HR26" s="605">
        <v>81.795000000000002</v>
      </c>
      <c r="HS26" s="601">
        <v>79.566999999999993</v>
      </c>
      <c r="HT26" s="605">
        <v>-118.07</v>
      </c>
      <c r="HU26" s="601">
        <v>-117.6</v>
      </c>
      <c r="HV26" s="604">
        <v>10.044</v>
      </c>
      <c r="HW26" s="601">
        <v>9.9459999999999997</v>
      </c>
      <c r="HX26" s="604">
        <v>-83.171000000000006</v>
      </c>
      <c r="HY26" s="601">
        <v>-81.99</v>
      </c>
      <c r="HZ26" s="604">
        <v>63.65</v>
      </c>
      <c r="IA26" s="601">
        <v>63.65</v>
      </c>
      <c r="IB26" s="604">
        <v>80.198999999999998</v>
      </c>
      <c r="IC26" s="601">
        <v>79.900000000000006</v>
      </c>
      <c r="ID26" s="601">
        <v>25.576000000000001</v>
      </c>
      <c r="IE26" s="601">
        <v>2.2970000000000002</v>
      </c>
      <c r="IF26" s="601">
        <v>-388.41</v>
      </c>
      <c r="IG26" s="604">
        <v>76.861999999999995</v>
      </c>
      <c r="IH26" s="601">
        <v>77.248000000000005</v>
      </c>
      <c r="II26" s="604">
        <v>11.6</v>
      </c>
      <c r="IJ26" s="601">
        <v>54.7</v>
      </c>
      <c r="IK26" s="604">
        <v>-9.6</v>
      </c>
      <c r="IL26" s="604">
        <v>-9.6999999999999993</v>
      </c>
      <c r="IM26" s="604">
        <v>0.14399999999999999</v>
      </c>
      <c r="IN26" s="601">
        <v>2.605</v>
      </c>
      <c r="IO26" s="603">
        <v>-359.55</v>
      </c>
      <c r="IP26" s="604">
        <v>-337.34</v>
      </c>
      <c r="IQ26" s="612">
        <v>372.57</v>
      </c>
      <c r="IR26" s="612">
        <v>298.14</v>
      </c>
      <c r="IS26" s="601">
        <v>-25.561</v>
      </c>
      <c r="IT26" s="603">
        <v>-288.04000000000002</v>
      </c>
      <c r="IU26" s="601">
        <v>286.81</v>
      </c>
      <c r="IV26" s="602">
        <v>-49.234000000000002</v>
      </c>
      <c r="IW26" s="602">
        <v>-153.04</v>
      </c>
      <c r="IX26" s="613">
        <v>-282.62</v>
      </c>
      <c r="IY26" s="606">
        <v>117.31</v>
      </c>
      <c r="IZ26" s="606">
        <v>115.57</v>
      </c>
      <c r="JA26" s="606">
        <v>51.286999999999999</v>
      </c>
      <c r="JB26" s="614">
        <v>-357.38</v>
      </c>
      <c r="JC26" s="614">
        <v>117.59</v>
      </c>
      <c r="JD26" s="614">
        <v>-239.71</v>
      </c>
      <c r="JE26" s="614">
        <v>240.81</v>
      </c>
      <c r="JF26" s="601">
        <v>-3.9540000000000002</v>
      </c>
      <c r="JG26" s="604"/>
      <c r="JH26" s="601">
        <v>28.798999999999999</v>
      </c>
      <c r="JI26" s="604">
        <v>6.8150000000000004</v>
      </c>
      <c r="JJ26" s="601">
        <v>6.7679999999999998</v>
      </c>
      <c r="JK26" s="602">
        <v>-28.318999999999999</v>
      </c>
      <c r="JL26" s="602">
        <v>7.52</v>
      </c>
      <c r="JM26" s="601"/>
      <c r="JN26" s="604">
        <v>-8.3480000000000008</v>
      </c>
      <c r="JO26" s="600">
        <v>-30.702000000000002</v>
      </c>
      <c r="JP26" s="606">
        <v>-0.78900000000000003</v>
      </c>
      <c r="JQ26" s="601">
        <v>16.798999999999999</v>
      </c>
      <c r="JR26" s="605">
        <v>47.877000000000002</v>
      </c>
      <c r="JS26" s="601">
        <v>48.414000000000001</v>
      </c>
      <c r="JT26" s="602">
        <v>11.297000000000001</v>
      </c>
      <c r="JU26" s="601">
        <v>11.327999999999999</v>
      </c>
      <c r="JV26" s="603">
        <v>52.93</v>
      </c>
      <c r="JW26" s="600">
        <v>52.743000000000002</v>
      </c>
      <c r="JX26" s="601">
        <v>52.369</v>
      </c>
      <c r="JY26" s="601"/>
      <c r="JZ26" s="601">
        <v>-46.9</v>
      </c>
      <c r="KA26" s="601">
        <v>19.899999999999999</v>
      </c>
      <c r="KB26" s="601">
        <v>7.66</v>
      </c>
      <c r="KC26" s="601"/>
      <c r="KD26" s="601">
        <v>3.9249999999999998</v>
      </c>
      <c r="KE26" s="604">
        <v>40.006</v>
      </c>
      <c r="KF26" s="601">
        <v>11.375</v>
      </c>
      <c r="KG26" s="601">
        <v>4.5030000000000001</v>
      </c>
      <c r="KH26" s="601">
        <v>-39.189</v>
      </c>
      <c r="KI26" s="601">
        <v>-2.4849999999999999</v>
      </c>
      <c r="KJ26" s="601">
        <v>40.088999999999999</v>
      </c>
      <c r="KK26" s="596"/>
      <c r="KL26" s="596"/>
      <c r="KM26" s="596"/>
      <c r="KN26" s="596"/>
      <c r="KO26" s="596"/>
      <c r="KP26" s="61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</row>
    <row r="27" spans="1:353" ht="15.75" x14ac:dyDescent="0.25">
      <c r="A27" s="599">
        <v>0.45833333333333331</v>
      </c>
      <c r="B27" s="600">
        <v>0</v>
      </c>
      <c r="C27" s="600">
        <v>23.215</v>
      </c>
      <c r="D27" s="601">
        <v>-46.49</v>
      </c>
      <c r="E27" s="602">
        <v>11.385999999999999</v>
      </c>
      <c r="F27" s="603">
        <v>28.675000000000001</v>
      </c>
      <c r="G27" s="600">
        <v>0</v>
      </c>
      <c r="H27" s="604">
        <v>56.591999999999999</v>
      </c>
      <c r="I27" s="603">
        <v>60</v>
      </c>
      <c r="J27" s="600"/>
      <c r="K27" s="601"/>
      <c r="L27" s="602">
        <v>-4.4400000000000004</v>
      </c>
      <c r="M27" s="605">
        <v>-39.662999999999997</v>
      </c>
      <c r="N27" s="606">
        <v>35.200000000000003</v>
      </c>
      <c r="O27" s="602">
        <v>4.968</v>
      </c>
      <c r="P27" s="602">
        <v>-35.200000000000003</v>
      </c>
      <c r="Q27" s="605">
        <v>12.942</v>
      </c>
      <c r="R27" s="603">
        <v>20.062999999999999</v>
      </c>
      <c r="S27" s="600">
        <v>19.873000000000001</v>
      </c>
      <c r="T27" s="601">
        <v>33.323999999999998</v>
      </c>
      <c r="U27" s="604"/>
      <c r="V27" s="600"/>
      <c r="W27" s="606"/>
      <c r="X27" s="606"/>
      <c r="Y27" s="601"/>
      <c r="Z27" s="604">
        <v>-61</v>
      </c>
      <c r="AA27" s="601">
        <v>-61.139000000000003</v>
      </c>
      <c r="AB27" s="601"/>
      <c r="AC27" s="601">
        <v>4.4400000000000004</v>
      </c>
      <c r="AD27" s="601">
        <v>37.4</v>
      </c>
      <c r="AE27" s="601"/>
      <c r="AF27" s="601"/>
      <c r="AG27" s="604">
        <v>-48.279000000000003</v>
      </c>
      <c r="AH27" s="600">
        <v>-48.598999999999997</v>
      </c>
      <c r="AI27" s="606">
        <v>-68.519000000000005</v>
      </c>
      <c r="AJ27" s="602">
        <v>48.959000000000003</v>
      </c>
      <c r="AK27" s="601">
        <v>48.889000000000003</v>
      </c>
      <c r="AL27" s="615">
        <v>15.686499999999999</v>
      </c>
      <c r="AM27" s="601">
        <v>-7.9660000000000002</v>
      </c>
      <c r="AN27" s="604">
        <v>69.093000000000004</v>
      </c>
      <c r="AO27" s="600">
        <v>71.254999999999995</v>
      </c>
      <c r="AP27" s="606">
        <v>50.654000000000003</v>
      </c>
      <c r="AQ27" s="615">
        <v>-56.435000000000002</v>
      </c>
      <c r="AR27" s="600">
        <v>-56.543999999999997</v>
      </c>
      <c r="AS27" s="600">
        <v>22.347000000000001</v>
      </c>
      <c r="AT27" s="600">
        <v>27.175999999999998</v>
      </c>
      <c r="AU27" s="600"/>
      <c r="AV27" s="600">
        <v>74.346999999999994</v>
      </c>
      <c r="AW27" s="606">
        <v>4.2039999999999997</v>
      </c>
      <c r="AX27" s="601">
        <v>5.26</v>
      </c>
      <c r="AY27" s="601">
        <v>-421.88</v>
      </c>
      <c r="AZ27" s="604">
        <v>7.782</v>
      </c>
      <c r="BA27" s="601">
        <v>7.923</v>
      </c>
      <c r="BB27" s="604">
        <v>-30.478000000000002</v>
      </c>
      <c r="BC27" s="604">
        <v>-3.3</v>
      </c>
      <c r="BD27" s="601">
        <v>-5</v>
      </c>
      <c r="BE27" s="604">
        <v>61.435000000000002</v>
      </c>
      <c r="BF27" s="600">
        <v>61.103000000000002</v>
      </c>
      <c r="BG27" s="600">
        <v>-5.7469999999999999</v>
      </c>
      <c r="BH27" s="600"/>
      <c r="BI27" s="606">
        <v>-40.607999999999997</v>
      </c>
      <c r="BJ27" s="610"/>
      <c r="BK27" s="602">
        <v>7.476</v>
      </c>
      <c r="BL27" s="609">
        <v>5.5760000000000005</v>
      </c>
      <c r="BM27" s="601">
        <v>456.52</v>
      </c>
      <c r="BN27" s="601">
        <v>98.665999999999997</v>
      </c>
      <c r="BO27" s="601">
        <v>98.605000000000004</v>
      </c>
      <c r="BP27" s="602">
        <v>-616.09</v>
      </c>
      <c r="BQ27" s="601">
        <v>544.82000000000005</v>
      </c>
      <c r="BR27" s="601">
        <v>97.53</v>
      </c>
      <c r="BS27" s="604">
        <v>27.489000000000001</v>
      </c>
      <c r="BT27" s="600">
        <v>0</v>
      </c>
      <c r="BU27" s="600">
        <v>73.08</v>
      </c>
      <c r="BV27" s="606">
        <v>56.069000000000003</v>
      </c>
      <c r="BW27" s="603">
        <v>-30.001999999999999</v>
      </c>
      <c r="BX27" s="606">
        <v>-30.135999999999999</v>
      </c>
      <c r="BY27" s="602">
        <v>87.061000000000007</v>
      </c>
      <c r="BZ27" s="604">
        <v>87.905000000000001</v>
      </c>
      <c r="CA27" s="601">
        <v>35.267000000000003</v>
      </c>
      <c r="CB27" s="604"/>
      <c r="CC27" s="600">
        <v>-96.832999999999998</v>
      </c>
      <c r="CD27" s="602">
        <v>19.661000000000001</v>
      </c>
      <c r="CE27" s="601">
        <v>-72.144000000000005</v>
      </c>
      <c r="CF27" s="604">
        <v>20.146000000000001</v>
      </c>
      <c r="CG27" s="604">
        <v>2.2839999999999998</v>
      </c>
      <c r="CH27" s="604">
        <v>-27.79</v>
      </c>
      <c r="CI27" s="601">
        <v>-29.59</v>
      </c>
      <c r="CJ27" s="604">
        <v>19.399000000000001</v>
      </c>
      <c r="CK27" s="600">
        <v>177.6</v>
      </c>
      <c r="CL27" s="601">
        <v>-18.579000000000001</v>
      </c>
      <c r="CM27" s="604">
        <v>0</v>
      </c>
      <c r="CN27" s="600">
        <v>61.817</v>
      </c>
      <c r="CO27" s="606">
        <v>59.82</v>
      </c>
      <c r="CP27" s="604">
        <v>-60.953000000000003</v>
      </c>
      <c r="CQ27" s="600">
        <v>-60.048999999999999</v>
      </c>
      <c r="CR27" s="600">
        <v>19.239000000000001</v>
      </c>
      <c r="CS27" s="600">
        <v>-14.289</v>
      </c>
      <c r="CT27" s="669">
        <v>29.172499999999999</v>
      </c>
      <c r="CU27" s="601">
        <v>12.561999999999999</v>
      </c>
      <c r="CV27" s="601">
        <v>-66.114999999999995</v>
      </c>
      <c r="CW27" s="601">
        <v>-77.945999999999998</v>
      </c>
      <c r="CX27" s="604">
        <v>51.569000000000003</v>
      </c>
      <c r="CY27" s="604">
        <v>48.783000000000001</v>
      </c>
      <c r="CZ27" s="600">
        <v>-35.200000000000003</v>
      </c>
      <c r="DA27" s="606">
        <v>-1.2410000000000001</v>
      </c>
      <c r="DB27" s="602">
        <v>88.742000000000004</v>
      </c>
      <c r="DC27" s="602">
        <v>88.820999999999998</v>
      </c>
      <c r="DD27" s="601">
        <v>-198.6</v>
      </c>
      <c r="DE27" s="604"/>
      <c r="DF27" s="601"/>
      <c r="DG27" s="604">
        <v>1.236</v>
      </c>
      <c r="DH27" s="601">
        <v>-20.832999999999998</v>
      </c>
      <c r="DI27" s="610"/>
      <c r="DJ27" s="602">
        <v>-104.5</v>
      </c>
      <c r="DK27" s="602">
        <v>-105.19</v>
      </c>
      <c r="DL27" s="603">
        <v>3.5619999999999998</v>
      </c>
      <c r="DM27" s="600">
        <v>21.952999999999999</v>
      </c>
      <c r="DN27" s="604">
        <v>-0.58599999999999997</v>
      </c>
      <c r="DO27" s="601">
        <v>42.537999999999997</v>
      </c>
      <c r="DP27" s="604">
        <v>67.683999999999997</v>
      </c>
      <c r="DQ27" s="600">
        <v>78.915000000000006</v>
      </c>
      <c r="DR27" s="600">
        <v>98.454999999999998</v>
      </c>
      <c r="DS27" s="600">
        <v>67.23</v>
      </c>
      <c r="DT27" s="600">
        <v>-17.084</v>
      </c>
      <c r="DU27" s="606">
        <v>-12.19</v>
      </c>
      <c r="DV27" s="601">
        <v>63.354999999999997</v>
      </c>
      <c r="DW27" s="601">
        <v>197.57</v>
      </c>
      <c r="DX27" s="604">
        <v>-26.47</v>
      </c>
      <c r="DY27" s="600">
        <v>-26.658999999999999</v>
      </c>
      <c r="DZ27" s="600">
        <v>131.27000000000001</v>
      </c>
      <c r="EA27" s="606">
        <v>64.519000000000005</v>
      </c>
      <c r="EB27" s="604">
        <v>197.5</v>
      </c>
      <c r="EC27" s="600">
        <v>193.39</v>
      </c>
      <c r="ED27" s="600">
        <v>11.702</v>
      </c>
      <c r="EE27" s="606">
        <v>10.836</v>
      </c>
      <c r="EF27" s="604">
        <v>297.27999999999997</v>
      </c>
      <c r="EG27" s="600">
        <v>254.41</v>
      </c>
      <c r="EH27" s="600">
        <v>246.45</v>
      </c>
      <c r="EI27" s="606">
        <v>250.2</v>
      </c>
      <c r="EJ27" s="600">
        <v>145.81</v>
      </c>
      <c r="EK27" s="606">
        <v>134.56</v>
      </c>
      <c r="EL27" s="601">
        <v>-23.213999999999999</v>
      </c>
      <c r="EM27" s="601">
        <v>633.09</v>
      </c>
      <c r="EN27" s="601">
        <v>397.46</v>
      </c>
      <c r="EO27" s="601"/>
      <c r="EP27" s="604">
        <v>-36.167999999999999</v>
      </c>
      <c r="EQ27" s="600">
        <v>-34.655999999999999</v>
      </c>
      <c r="ER27" s="600">
        <v>-56.658000000000001</v>
      </c>
      <c r="ES27" s="600">
        <v>14.326000000000001</v>
      </c>
      <c r="ET27" s="600">
        <v>13.526</v>
      </c>
      <c r="EU27" s="600">
        <v>156.72</v>
      </c>
      <c r="EV27" s="600">
        <v>-53.11</v>
      </c>
      <c r="EW27" s="600">
        <v>-53.008000000000003</v>
      </c>
      <c r="EX27" s="606">
        <v>-96.516999999999996</v>
      </c>
      <c r="EY27" s="604">
        <v>-16.379000000000001</v>
      </c>
      <c r="EZ27" s="600">
        <v>-7.47</v>
      </c>
      <c r="FA27" s="606">
        <v>117</v>
      </c>
      <c r="FB27" s="604">
        <v>15.226000000000001</v>
      </c>
      <c r="FC27" s="601">
        <v>-33.448</v>
      </c>
      <c r="FD27" s="604">
        <v>-30.077000000000002</v>
      </c>
      <c r="FE27" s="600">
        <v>-29.678999999999998</v>
      </c>
      <c r="FF27" s="606">
        <v>11.561999999999999</v>
      </c>
      <c r="FG27" s="604">
        <v>-130.25</v>
      </c>
      <c r="FH27" s="604"/>
      <c r="FI27" s="603">
        <v>17.128</v>
      </c>
      <c r="FJ27" s="600">
        <v>0</v>
      </c>
      <c r="FK27" s="601">
        <v>0</v>
      </c>
      <c r="FL27" s="604">
        <v>49.337000000000003</v>
      </c>
      <c r="FM27" s="600">
        <v>48.957000000000001</v>
      </c>
      <c r="FN27" s="606">
        <v>0</v>
      </c>
      <c r="FO27" s="605">
        <v>28.802</v>
      </c>
      <c r="FP27" s="604">
        <v>28.132000000000001</v>
      </c>
      <c r="FQ27" s="601">
        <v>-80.379000000000005</v>
      </c>
      <c r="FR27" s="605">
        <v>-9.6229999999999993</v>
      </c>
      <c r="FS27" s="604">
        <v>-10.409000000000001</v>
      </c>
      <c r="FT27" s="601">
        <v>-62.747999999999998</v>
      </c>
      <c r="FU27" s="601">
        <v>-59.731999999999999</v>
      </c>
      <c r="FV27" s="604"/>
      <c r="FW27" s="606"/>
      <c r="FX27" s="601">
        <v>7.3490000000000002</v>
      </c>
      <c r="FY27" s="604"/>
      <c r="FZ27" s="600"/>
      <c r="GA27" s="606">
        <v>15.89</v>
      </c>
      <c r="GB27" s="601">
        <v>-17.111000000000001</v>
      </c>
      <c r="GC27" s="601">
        <v>5.3129999999999997</v>
      </c>
      <c r="GD27" s="601">
        <v>-7.5069999999999997</v>
      </c>
      <c r="GE27" s="601">
        <v>4.452</v>
      </c>
      <c r="GF27" s="601">
        <v>8.6419999999999995</v>
      </c>
      <c r="GG27" s="601">
        <v>36.61</v>
      </c>
      <c r="GH27" s="601">
        <v>58.262</v>
      </c>
      <c r="GI27" s="601">
        <v>62.673000000000002</v>
      </c>
      <c r="GJ27" s="601">
        <v>13.48</v>
      </c>
      <c r="GK27" s="601">
        <v>87.367999999999995</v>
      </c>
      <c r="GL27" s="601">
        <v>24.1</v>
      </c>
      <c r="GM27" s="601"/>
      <c r="GN27" s="601">
        <v>1.56</v>
      </c>
      <c r="GO27" s="601"/>
      <c r="GP27" s="601">
        <v>0</v>
      </c>
      <c r="GQ27" s="601">
        <v>14.066000000000001</v>
      </c>
      <c r="GR27" s="601">
        <v>6.1890000000000001</v>
      </c>
      <c r="GS27" s="601">
        <v>-14.269</v>
      </c>
      <c r="GT27" s="601">
        <v>-38.947000000000003</v>
      </c>
      <c r="GU27" s="601">
        <v>17.474</v>
      </c>
      <c r="GV27" s="601">
        <v>60.587000000000003</v>
      </c>
      <c r="GW27" s="604">
        <v>98.989000000000004</v>
      </c>
      <c r="GX27" s="601">
        <v>60.11</v>
      </c>
      <c r="GY27" s="601">
        <v>-143.84</v>
      </c>
      <c r="GZ27" s="601">
        <v>-32.374000000000002</v>
      </c>
      <c r="HA27" s="604"/>
      <c r="HB27" s="601">
        <v>-73.873999999999995</v>
      </c>
      <c r="HC27" s="601">
        <v>7.5389999999999997</v>
      </c>
      <c r="HD27" s="604">
        <v>13.244999999999999</v>
      </c>
      <c r="HE27" s="601">
        <v>12.775</v>
      </c>
      <c r="HF27" s="601">
        <v>8.7100000000000009</v>
      </c>
      <c r="HG27" s="611">
        <v>235.42</v>
      </c>
      <c r="HH27" s="601">
        <v>237.1</v>
      </c>
      <c r="HI27" s="610">
        <v>170.6</v>
      </c>
      <c r="HJ27" s="605">
        <v>-171.88</v>
      </c>
      <c r="HK27" s="604">
        <v>-358.08</v>
      </c>
      <c r="HL27" s="601">
        <v>355.55</v>
      </c>
      <c r="HM27" s="610">
        <v>458.05</v>
      </c>
      <c r="HN27" s="605">
        <v>-223.42</v>
      </c>
      <c r="HO27" s="604">
        <v>-224.61</v>
      </c>
      <c r="HP27" s="604">
        <v>-12.21</v>
      </c>
      <c r="HQ27" s="604">
        <v>0</v>
      </c>
      <c r="HR27" s="605">
        <v>72.483000000000004</v>
      </c>
      <c r="HS27" s="601">
        <v>71.507000000000005</v>
      </c>
      <c r="HT27" s="605">
        <v>-136.80000000000001</v>
      </c>
      <c r="HU27" s="601">
        <v>-138.35</v>
      </c>
      <c r="HV27" s="604">
        <v>29.577999999999999</v>
      </c>
      <c r="HW27" s="601">
        <v>28.677</v>
      </c>
      <c r="HX27" s="604">
        <v>-81.671999999999997</v>
      </c>
      <c r="HY27" s="601">
        <v>-82.891000000000005</v>
      </c>
      <c r="HZ27" s="604">
        <v>65.58</v>
      </c>
      <c r="IA27" s="601">
        <v>65.72</v>
      </c>
      <c r="IB27" s="604">
        <v>80.3</v>
      </c>
      <c r="IC27" s="601">
        <v>80.599000000000004</v>
      </c>
      <c r="ID27" s="601">
        <v>25.657</v>
      </c>
      <c r="IE27" s="601">
        <v>1.048</v>
      </c>
      <c r="IF27" s="601">
        <v>-357.67</v>
      </c>
      <c r="IG27" s="604">
        <v>78.087999999999994</v>
      </c>
      <c r="IH27" s="601">
        <v>77.629000000000005</v>
      </c>
      <c r="II27" s="604">
        <v>12.1</v>
      </c>
      <c r="IJ27" s="601">
        <v>51.7</v>
      </c>
      <c r="IK27" s="604">
        <v>-29.298999999999999</v>
      </c>
      <c r="IL27" s="604">
        <v>-29.298999999999999</v>
      </c>
      <c r="IM27" s="604">
        <v>0.14399999999999999</v>
      </c>
      <c r="IN27" s="601">
        <v>2.423</v>
      </c>
      <c r="IO27" s="603">
        <v>-449.79</v>
      </c>
      <c r="IP27" s="604">
        <v>-371.08</v>
      </c>
      <c r="IQ27" s="612">
        <v>416.89</v>
      </c>
      <c r="IR27" s="612">
        <v>344.87</v>
      </c>
      <c r="IS27" s="601">
        <v>-60.965000000000003</v>
      </c>
      <c r="IT27" s="603">
        <v>-329.57</v>
      </c>
      <c r="IU27" s="601">
        <v>327.48</v>
      </c>
      <c r="IV27" s="602">
        <v>-64.808000000000007</v>
      </c>
      <c r="IW27" s="602">
        <v>-214.54</v>
      </c>
      <c r="IX27" s="613">
        <v>-332.97</v>
      </c>
      <c r="IY27" s="606">
        <v>126.4</v>
      </c>
      <c r="IZ27" s="606">
        <v>128.22</v>
      </c>
      <c r="JA27" s="606">
        <v>67.707999999999998</v>
      </c>
      <c r="JB27" s="614">
        <v>-411.81</v>
      </c>
      <c r="JC27" s="614">
        <v>167.45</v>
      </c>
      <c r="JD27" s="614">
        <v>-235.77</v>
      </c>
      <c r="JE27" s="614">
        <v>236.78</v>
      </c>
      <c r="JF27" s="601">
        <v>-4.9560000000000004</v>
      </c>
      <c r="JG27" s="604"/>
      <c r="JH27" s="601">
        <v>30</v>
      </c>
      <c r="JI27" s="604">
        <v>6.931</v>
      </c>
      <c r="JJ27" s="601">
        <v>6.9340000000000002</v>
      </c>
      <c r="JK27" s="602">
        <v>-29.04</v>
      </c>
      <c r="JL27" s="602">
        <v>8</v>
      </c>
      <c r="JM27" s="601"/>
      <c r="JN27" s="604">
        <v>-8.1129999999999995</v>
      </c>
      <c r="JO27" s="600">
        <v>-33.924999999999997</v>
      </c>
      <c r="JP27" s="606">
        <v>1.0569999999999999</v>
      </c>
      <c r="JQ27" s="601">
        <v>18.100000000000001</v>
      </c>
      <c r="JR27" s="605">
        <v>47.613</v>
      </c>
      <c r="JS27" s="601">
        <v>47.951000000000001</v>
      </c>
      <c r="JT27" s="602">
        <v>11.353</v>
      </c>
      <c r="JU27" s="601">
        <v>11.308</v>
      </c>
      <c r="JV27" s="603">
        <v>47.655000000000001</v>
      </c>
      <c r="JW27" s="600">
        <v>46.015000000000001</v>
      </c>
      <c r="JX27" s="601">
        <v>48.087000000000003</v>
      </c>
      <c r="JY27" s="601"/>
      <c r="JZ27" s="601">
        <v>-43.798999999999999</v>
      </c>
      <c r="KA27" s="601">
        <v>20.341000000000001</v>
      </c>
      <c r="KB27" s="601">
        <v>8.0399999999999991</v>
      </c>
      <c r="KC27" s="601"/>
      <c r="KD27" s="601">
        <v>2.7389999999999999</v>
      </c>
      <c r="KE27" s="604">
        <v>41.433</v>
      </c>
      <c r="KF27" s="601">
        <v>12.266999999999999</v>
      </c>
      <c r="KG27" s="601">
        <v>3.5790000000000002</v>
      </c>
      <c r="KH27" s="601">
        <v>-40.984999999999999</v>
      </c>
      <c r="KI27" s="601">
        <v>0</v>
      </c>
      <c r="KJ27" s="601">
        <v>41.043999999999997</v>
      </c>
      <c r="KK27" s="596"/>
      <c r="KL27" s="596"/>
      <c r="KM27" s="596"/>
      <c r="KN27" s="596"/>
      <c r="KO27" s="596"/>
      <c r="KP27" s="616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</row>
    <row r="28" spans="1:353" ht="15.75" x14ac:dyDescent="0.25">
      <c r="A28" s="599">
        <v>0.47916666666666669</v>
      </c>
      <c r="B28" s="600">
        <v>0</v>
      </c>
      <c r="C28" s="600">
        <v>22.937000000000001</v>
      </c>
      <c r="D28" s="601">
        <v>-46.521000000000001</v>
      </c>
      <c r="E28" s="602">
        <v>11.532</v>
      </c>
      <c r="F28" s="603">
        <v>29.663</v>
      </c>
      <c r="G28" s="600">
        <v>0</v>
      </c>
      <c r="H28" s="604">
        <v>58.83</v>
      </c>
      <c r="I28" s="603">
        <v>60.728999999999999</v>
      </c>
      <c r="J28" s="600">
        <v>31.146000000000001</v>
      </c>
      <c r="K28" s="601">
        <v>30.283000000000001</v>
      </c>
      <c r="L28" s="602">
        <v>-17.760000000000002</v>
      </c>
      <c r="M28" s="605">
        <v>-39.399000000000001</v>
      </c>
      <c r="N28" s="606">
        <v>35.200000000000003</v>
      </c>
      <c r="O28" s="602">
        <v>4.968</v>
      </c>
      <c r="P28" s="602">
        <v>-35.200000000000003</v>
      </c>
      <c r="Q28" s="605">
        <v>13.484</v>
      </c>
      <c r="R28" s="603">
        <v>21.37</v>
      </c>
      <c r="S28" s="600">
        <v>21.707000000000001</v>
      </c>
      <c r="T28" s="601">
        <v>36.024000000000001</v>
      </c>
      <c r="U28" s="604">
        <v>15.557</v>
      </c>
      <c r="V28" s="600">
        <v>5.391</v>
      </c>
      <c r="W28" s="606">
        <v>7.7320000000000002</v>
      </c>
      <c r="X28" s="606"/>
      <c r="Y28" s="601"/>
      <c r="Z28" s="604">
        <v>-63.59</v>
      </c>
      <c r="AA28" s="601">
        <v>-63.81</v>
      </c>
      <c r="AB28" s="601"/>
      <c r="AC28" s="601">
        <v>17.760000000000002</v>
      </c>
      <c r="AD28" s="601">
        <v>37.4</v>
      </c>
      <c r="AE28" s="601">
        <v>13.879</v>
      </c>
      <c r="AF28" s="601"/>
      <c r="AG28" s="604">
        <v>-52.259</v>
      </c>
      <c r="AH28" s="600">
        <v>-52.47</v>
      </c>
      <c r="AI28" s="606">
        <v>-67.099000000000004</v>
      </c>
      <c r="AJ28" s="602">
        <v>53.08</v>
      </c>
      <c r="AK28" s="601">
        <v>52.81</v>
      </c>
      <c r="AL28" s="604">
        <v>16.175999999999998</v>
      </c>
      <c r="AM28" s="601">
        <v>-6.2729999999999997</v>
      </c>
      <c r="AN28" s="604">
        <v>70.432000000000002</v>
      </c>
      <c r="AO28" s="600">
        <v>72.905000000000001</v>
      </c>
      <c r="AP28" s="606">
        <v>54.15</v>
      </c>
      <c r="AQ28" s="615">
        <v>-55.731000000000002</v>
      </c>
      <c r="AR28" s="600">
        <v>-54.972999999999999</v>
      </c>
      <c r="AS28" s="600">
        <v>5.2370000000000001</v>
      </c>
      <c r="AT28" s="600">
        <v>5.22</v>
      </c>
      <c r="AU28" s="600"/>
      <c r="AV28" s="600">
        <v>79.570999999999998</v>
      </c>
      <c r="AW28" s="606">
        <v>-6.8049999999999997</v>
      </c>
      <c r="AX28" s="601">
        <v>-8.6590000000000007</v>
      </c>
      <c r="AY28" s="601">
        <v>-429.65</v>
      </c>
      <c r="AZ28" s="604">
        <v>7.9020000000000001</v>
      </c>
      <c r="BA28" s="601">
        <v>8.048</v>
      </c>
      <c r="BB28" s="604">
        <v>-28.510999999999999</v>
      </c>
      <c r="BC28" s="604">
        <v>-3.7</v>
      </c>
      <c r="BD28" s="601">
        <v>-5.8</v>
      </c>
      <c r="BE28" s="604">
        <v>60.731000000000002</v>
      </c>
      <c r="BF28" s="600">
        <v>60.012999999999998</v>
      </c>
      <c r="BG28" s="600">
        <v>-5.8369999999999997</v>
      </c>
      <c r="BH28" s="600"/>
      <c r="BI28" s="606">
        <v>-37.588999999999999</v>
      </c>
      <c r="BJ28" s="610">
        <v>9.26</v>
      </c>
      <c r="BK28" s="602">
        <v>8.5</v>
      </c>
      <c r="BL28" s="601">
        <v>5.5780000000000003</v>
      </c>
      <c r="BM28" s="601">
        <v>461.8</v>
      </c>
      <c r="BN28" s="601">
        <v>105.59</v>
      </c>
      <c r="BO28" s="601">
        <v>105.1</v>
      </c>
      <c r="BP28" s="602">
        <v>-665.13</v>
      </c>
      <c r="BQ28" s="601">
        <v>570.85</v>
      </c>
      <c r="BR28" s="601">
        <v>99.614999999999995</v>
      </c>
      <c r="BS28" s="604">
        <v>26.76</v>
      </c>
      <c r="BT28" s="600">
        <v>0</v>
      </c>
      <c r="BU28" s="600">
        <v>73.888999999999996</v>
      </c>
      <c r="BV28" s="606">
        <v>56.7</v>
      </c>
      <c r="BW28" s="603">
        <v>-34.957999999999998</v>
      </c>
      <c r="BX28" s="606">
        <v>-35.091999999999999</v>
      </c>
      <c r="BY28" s="602">
        <v>86.311000000000007</v>
      </c>
      <c r="BZ28" s="604">
        <v>87.644999999999996</v>
      </c>
      <c r="CA28" s="601">
        <v>34.792000000000002</v>
      </c>
      <c r="CB28" s="604"/>
      <c r="CC28" s="600">
        <v>-99.641000000000005</v>
      </c>
      <c r="CD28" s="602">
        <v>18.962</v>
      </c>
      <c r="CE28" s="601">
        <v>-72.144000000000005</v>
      </c>
      <c r="CF28" s="604">
        <v>19.766999999999999</v>
      </c>
      <c r="CG28" s="604">
        <v>2.3719999999999999</v>
      </c>
      <c r="CH28" s="604">
        <v>-27.79</v>
      </c>
      <c r="CI28" s="601">
        <v>-29.149000000000001</v>
      </c>
      <c r="CJ28" s="604">
        <v>18.899000000000001</v>
      </c>
      <c r="CK28" s="600">
        <v>182.6</v>
      </c>
      <c r="CL28" s="601">
        <v>-18.888999999999999</v>
      </c>
      <c r="CM28" s="604">
        <v>0</v>
      </c>
      <c r="CN28" s="600">
        <v>61.292000000000002</v>
      </c>
      <c r="CO28" s="606">
        <v>58.741999999999997</v>
      </c>
      <c r="CP28" s="604">
        <v>-58.235999999999997</v>
      </c>
      <c r="CQ28" s="600">
        <v>-58.139000000000003</v>
      </c>
      <c r="CR28" s="600">
        <v>24.14</v>
      </c>
      <c r="CS28" s="600">
        <v>-20.928999999999998</v>
      </c>
      <c r="CT28" s="606">
        <v>32.165999999999997</v>
      </c>
      <c r="CU28" s="601">
        <v>12.468</v>
      </c>
      <c r="CV28" s="601">
        <v>-67.481999999999999</v>
      </c>
      <c r="CW28" s="601">
        <v>-78.527000000000001</v>
      </c>
      <c r="CX28" s="604">
        <v>52.037999999999997</v>
      </c>
      <c r="CY28" s="604">
        <v>49.076000000000001</v>
      </c>
      <c r="CZ28" s="600">
        <v>-35.380000000000003</v>
      </c>
      <c r="DA28" s="606">
        <v>-0.93100000000000005</v>
      </c>
      <c r="DB28" s="602">
        <v>90.712999999999994</v>
      </c>
      <c r="DC28" s="602">
        <v>90.27</v>
      </c>
      <c r="DD28" s="601">
        <v>-199.31</v>
      </c>
      <c r="DE28" s="604"/>
      <c r="DF28" s="601"/>
      <c r="DG28" s="604">
        <v>1.3120000000000001</v>
      </c>
      <c r="DH28" s="601">
        <v>-21.353999999999999</v>
      </c>
      <c r="DI28" s="610">
        <v>1.8819999999999999</v>
      </c>
      <c r="DJ28" s="602">
        <v>-107</v>
      </c>
      <c r="DK28" s="602">
        <v>-107.69</v>
      </c>
      <c r="DL28" s="603">
        <v>3.5619999999999998</v>
      </c>
      <c r="DM28" s="600">
        <v>22.041</v>
      </c>
      <c r="DN28" s="604">
        <v>-1.641</v>
      </c>
      <c r="DO28" s="601">
        <v>42.259</v>
      </c>
      <c r="DP28" s="604">
        <v>67.977000000000004</v>
      </c>
      <c r="DQ28" s="600">
        <v>80.323999999999998</v>
      </c>
      <c r="DR28" s="600">
        <v>99.626999999999995</v>
      </c>
      <c r="DS28" s="600">
        <v>68.06</v>
      </c>
      <c r="DT28" s="600">
        <v>-17.667000000000002</v>
      </c>
      <c r="DU28" s="606">
        <v>-12.48</v>
      </c>
      <c r="DV28" s="601">
        <v>62.923000000000002</v>
      </c>
      <c r="DW28" s="601">
        <v>197.44</v>
      </c>
      <c r="DX28" s="604">
        <v>-26.35</v>
      </c>
      <c r="DY28" s="600">
        <v>-26.76</v>
      </c>
      <c r="DZ28" s="600">
        <v>131.02000000000001</v>
      </c>
      <c r="EA28" s="606">
        <v>66.38</v>
      </c>
      <c r="EB28" s="604">
        <v>198.96</v>
      </c>
      <c r="EC28" s="600">
        <v>194.09</v>
      </c>
      <c r="ED28" s="600">
        <v>7.9089999999999998</v>
      </c>
      <c r="EE28" s="606">
        <v>7</v>
      </c>
      <c r="EF28" s="604">
        <v>297.27</v>
      </c>
      <c r="EG28" s="600">
        <v>256.55</v>
      </c>
      <c r="EH28" s="600">
        <v>248.33</v>
      </c>
      <c r="EI28" s="606">
        <v>249.3</v>
      </c>
      <c r="EJ28" s="600">
        <v>138.15</v>
      </c>
      <c r="EK28" s="606">
        <v>124.27</v>
      </c>
      <c r="EL28" s="601">
        <v>-23.661999999999999</v>
      </c>
      <c r="EM28" s="601">
        <v>677.32</v>
      </c>
      <c r="EN28" s="601">
        <v>399.25</v>
      </c>
      <c r="EO28" s="601"/>
      <c r="EP28" s="604">
        <v>-36.988999999999997</v>
      </c>
      <c r="EQ28" s="600">
        <v>-35.588000000000001</v>
      </c>
      <c r="ER28" s="600">
        <v>-53.654000000000003</v>
      </c>
      <c r="ES28" s="600">
        <v>21.018999999999998</v>
      </c>
      <c r="ET28" s="600">
        <v>19.812999999999999</v>
      </c>
      <c r="EU28" s="600">
        <v>126</v>
      </c>
      <c r="EV28" s="600">
        <v>-49.625999999999998</v>
      </c>
      <c r="EW28" s="600">
        <v>-49.756999999999998</v>
      </c>
      <c r="EX28" s="606">
        <v>-87.033000000000001</v>
      </c>
      <c r="EY28" s="604">
        <v>0</v>
      </c>
      <c r="EZ28" s="600">
        <v>-16.149000000000001</v>
      </c>
      <c r="FA28" s="606">
        <v>88.8</v>
      </c>
      <c r="FB28" s="604">
        <v>16.204999999999998</v>
      </c>
      <c r="FC28" s="601">
        <v>-26.289000000000001</v>
      </c>
      <c r="FD28" s="604">
        <v>-29.356999999999999</v>
      </c>
      <c r="FE28" s="600">
        <v>-29.177</v>
      </c>
      <c r="FF28" s="606">
        <v>10.795</v>
      </c>
      <c r="FG28" s="604">
        <v>-121.17</v>
      </c>
      <c r="FH28" s="604"/>
      <c r="FI28" s="603">
        <v>16.363</v>
      </c>
      <c r="FJ28" s="600">
        <v>0</v>
      </c>
      <c r="FK28" s="601">
        <v>0</v>
      </c>
      <c r="FL28" s="604">
        <v>48.726999999999997</v>
      </c>
      <c r="FM28" s="600">
        <v>49.110999999999997</v>
      </c>
      <c r="FN28" s="606">
        <v>0</v>
      </c>
      <c r="FO28" s="605">
        <v>33.155999999999999</v>
      </c>
      <c r="FP28" s="604">
        <v>34.161000000000001</v>
      </c>
      <c r="FQ28" s="601">
        <v>-78.369</v>
      </c>
      <c r="FR28" s="605">
        <v>-6.444</v>
      </c>
      <c r="FS28" s="604">
        <v>-6.4470000000000001</v>
      </c>
      <c r="FT28" s="601">
        <v>-71.906000000000006</v>
      </c>
      <c r="FU28" s="601">
        <v>-69.998000000000005</v>
      </c>
      <c r="FV28" s="604">
        <v>-3.206</v>
      </c>
      <c r="FW28" s="606"/>
      <c r="FX28" s="601">
        <v>7.2590000000000003</v>
      </c>
      <c r="FY28" s="604">
        <v>1.1200000000000001</v>
      </c>
      <c r="FZ28" s="600">
        <v>-3.24</v>
      </c>
      <c r="GA28" s="606">
        <v>16.129000000000001</v>
      </c>
      <c r="GB28" s="601">
        <v>0</v>
      </c>
      <c r="GC28" s="601">
        <v>5.4550000000000001</v>
      </c>
      <c r="GD28" s="601">
        <v>-7.5190000000000001</v>
      </c>
      <c r="GE28" s="601">
        <v>4.5620000000000003</v>
      </c>
      <c r="GF28" s="601">
        <v>8.3539999999999992</v>
      </c>
      <c r="GG28" s="601">
        <v>39.819000000000003</v>
      </c>
      <c r="GH28" s="601">
        <v>72.718999999999994</v>
      </c>
      <c r="GI28" s="601">
        <v>72.141000000000005</v>
      </c>
      <c r="GJ28" s="601">
        <v>13.48</v>
      </c>
      <c r="GK28" s="601">
        <v>91.763999999999996</v>
      </c>
      <c r="GL28" s="601">
        <v>28.8</v>
      </c>
      <c r="GM28" s="601">
        <v>-25.788</v>
      </c>
      <c r="GN28" s="601">
        <v>1.6850000000000001</v>
      </c>
      <c r="GO28" s="601">
        <v>-1.7589999999999999</v>
      </c>
      <c r="GP28" s="601">
        <v>0</v>
      </c>
      <c r="GQ28" s="601">
        <v>14.500999999999999</v>
      </c>
      <c r="GR28" s="601">
        <v>6.4290000000000003</v>
      </c>
      <c r="GS28" s="601">
        <v>-14.728999999999999</v>
      </c>
      <c r="GT28" s="601">
        <v>-40.777999999999999</v>
      </c>
      <c r="GU28" s="601">
        <v>17.745999999999999</v>
      </c>
      <c r="GV28" s="601">
        <v>63.863999999999997</v>
      </c>
      <c r="GW28" s="604">
        <v>103.13</v>
      </c>
      <c r="GX28" s="601">
        <v>63.652000000000001</v>
      </c>
      <c r="GY28" s="601">
        <v>-152.65</v>
      </c>
      <c r="GZ28" s="601">
        <v>-32.905000000000001</v>
      </c>
      <c r="HA28" s="604">
        <v>39.536000000000001</v>
      </c>
      <c r="HB28" s="601">
        <v>-74.716999999999999</v>
      </c>
      <c r="HC28" s="601">
        <v>7.4089999999999998</v>
      </c>
      <c r="HD28" s="604">
        <v>14.036</v>
      </c>
      <c r="HE28" s="601">
        <v>13.724</v>
      </c>
      <c r="HF28" s="601">
        <v>9.42</v>
      </c>
      <c r="HG28" s="611">
        <v>241.07</v>
      </c>
      <c r="HH28" s="601">
        <v>243.37</v>
      </c>
      <c r="HI28" s="610">
        <v>145.80000000000001</v>
      </c>
      <c r="HJ28" s="605">
        <v>-145.96</v>
      </c>
      <c r="HK28" s="604">
        <v>-340.09</v>
      </c>
      <c r="HL28" s="601">
        <v>339.84</v>
      </c>
      <c r="HM28" s="610">
        <v>442.88</v>
      </c>
      <c r="HN28" s="605">
        <v>-229.07</v>
      </c>
      <c r="HO28" s="604">
        <v>-231.28</v>
      </c>
      <c r="HP28" s="604">
        <v>-8.5050000000000008</v>
      </c>
      <c r="HQ28" s="604">
        <v>0</v>
      </c>
      <c r="HR28" s="605">
        <v>78.492000000000004</v>
      </c>
      <c r="HS28" s="601">
        <v>77.418999999999997</v>
      </c>
      <c r="HT28" s="605">
        <v>-134.88</v>
      </c>
      <c r="HU28" s="601">
        <v>-134.88</v>
      </c>
      <c r="HV28" s="604">
        <v>34.39</v>
      </c>
      <c r="HW28" s="601">
        <v>34.225000000000001</v>
      </c>
      <c r="HX28" s="604">
        <v>-71.432000000000002</v>
      </c>
      <c r="HY28" s="601">
        <v>-70.683999999999997</v>
      </c>
      <c r="HZ28" s="604">
        <v>65.129000000000005</v>
      </c>
      <c r="IA28" s="601">
        <v>64.629000000000005</v>
      </c>
      <c r="IB28" s="604">
        <v>76.698999999999998</v>
      </c>
      <c r="IC28" s="601">
        <v>76.5</v>
      </c>
      <c r="ID28" s="601">
        <v>25.719000000000001</v>
      </c>
      <c r="IE28" s="601">
        <v>0.74</v>
      </c>
      <c r="IF28" s="601">
        <v>-338.18</v>
      </c>
      <c r="IG28" s="604">
        <v>79.861999999999995</v>
      </c>
      <c r="IH28" s="601">
        <v>79.400000000000006</v>
      </c>
      <c r="II28" s="604">
        <v>8.8000000000000007</v>
      </c>
      <c r="IJ28" s="601">
        <v>45.598999999999997</v>
      </c>
      <c r="IK28" s="604">
        <v>-32.700000000000003</v>
      </c>
      <c r="IL28" s="604">
        <v>-32.798999999999999</v>
      </c>
      <c r="IM28" s="604">
        <v>0.14399999999999999</v>
      </c>
      <c r="IN28" s="601">
        <v>2.762</v>
      </c>
      <c r="IO28" s="603">
        <v>-435.88</v>
      </c>
      <c r="IP28" s="604">
        <v>-374.65</v>
      </c>
      <c r="IQ28" s="612">
        <v>402.99</v>
      </c>
      <c r="IR28" s="612">
        <v>340.2</v>
      </c>
      <c r="IS28" s="601">
        <v>-58.914000000000001</v>
      </c>
      <c r="IT28" s="603">
        <v>-338.01</v>
      </c>
      <c r="IU28" s="601">
        <v>331.87</v>
      </c>
      <c r="IV28" s="602">
        <v>-51.51</v>
      </c>
      <c r="IW28" s="602">
        <v>-233.06</v>
      </c>
      <c r="IX28" s="613">
        <v>-325.37</v>
      </c>
      <c r="IY28" s="606">
        <v>135.16</v>
      </c>
      <c r="IZ28" s="606">
        <v>132.25</v>
      </c>
      <c r="JA28" s="606">
        <v>59.368000000000002</v>
      </c>
      <c r="JB28" s="614">
        <v>-396.2</v>
      </c>
      <c r="JC28" s="614">
        <v>176.05</v>
      </c>
      <c r="JD28" s="614">
        <v>-220.06</v>
      </c>
      <c r="JE28" s="614">
        <v>221.21</v>
      </c>
      <c r="JF28" s="601">
        <v>-4.8490000000000002</v>
      </c>
      <c r="JG28" s="604"/>
      <c r="JH28" s="601">
        <v>30</v>
      </c>
      <c r="JI28" s="604">
        <v>6.8230000000000004</v>
      </c>
      <c r="JJ28" s="601">
        <v>6.875</v>
      </c>
      <c r="JK28" s="602">
        <v>-29.6</v>
      </c>
      <c r="JL28" s="602">
        <v>9.1999999999999993</v>
      </c>
      <c r="JM28" s="601"/>
      <c r="JN28" s="604">
        <v>-9.3460000000000001</v>
      </c>
      <c r="JO28" s="600">
        <v>-30.76</v>
      </c>
      <c r="JP28" s="606">
        <v>-2.08</v>
      </c>
      <c r="JQ28" s="601">
        <v>20.2</v>
      </c>
      <c r="JR28" s="605">
        <v>48.417999999999999</v>
      </c>
      <c r="JS28" s="601">
        <v>47.48</v>
      </c>
      <c r="JT28" s="602"/>
      <c r="JU28" s="601"/>
      <c r="JV28" s="607">
        <v>46.333500000000001</v>
      </c>
      <c r="JW28" s="608">
        <v>45.844499999999996</v>
      </c>
      <c r="JX28" s="609">
        <v>47.4405</v>
      </c>
      <c r="JY28" s="601"/>
      <c r="JZ28" s="601">
        <v>-37.9</v>
      </c>
      <c r="KA28" s="601">
        <v>29.744</v>
      </c>
      <c r="KB28" s="601">
        <v>8.25</v>
      </c>
      <c r="KC28" s="601"/>
      <c r="KD28" s="601">
        <v>4.9809999999999999</v>
      </c>
      <c r="KE28" s="604">
        <v>38.783999999999999</v>
      </c>
      <c r="KF28" s="601">
        <v>9.1980000000000004</v>
      </c>
      <c r="KG28" s="601">
        <v>5.7249999999999996</v>
      </c>
      <c r="KH28" s="601">
        <v>-38.658000000000001</v>
      </c>
      <c r="KI28" s="601">
        <v>-4.8410000000000002</v>
      </c>
      <c r="KJ28" s="601">
        <v>41.853000000000002</v>
      </c>
      <c r="KK28" s="596"/>
      <c r="KL28" s="596"/>
      <c r="KM28" s="596"/>
      <c r="KN28" s="596"/>
      <c r="KO28" s="596"/>
      <c r="KP28" s="616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</row>
    <row r="29" spans="1:353" ht="15.75" x14ac:dyDescent="0.25">
      <c r="A29" s="617">
        <v>0.5</v>
      </c>
      <c r="B29" s="618">
        <v>0</v>
      </c>
      <c r="C29" s="618">
        <v>22.658000000000001</v>
      </c>
      <c r="D29" s="619">
        <v>-45.384</v>
      </c>
      <c r="E29" s="620">
        <v>11.618</v>
      </c>
      <c r="F29" s="621">
        <v>29.83</v>
      </c>
      <c r="G29" s="618">
        <v>0</v>
      </c>
      <c r="H29" s="622">
        <v>59.533000000000001</v>
      </c>
      <c r="I29" s="621">
        <v>61.322000000000003</v>
      </c>
      <c r="J29" s="618">
        <v>31.364999999999998</v>
      </c>
      <c r="K29" s="619">
        <v>30.795999999999999</v>
      </c>
      <c r="L29" s="620">
        <v>-11.1</v>
      </c>
      <c r="M29" s="623">
        <v>-38.030999999999999</v>
      </c>
      <c r="N29" s="624">
        <v>33</v>
      </c>
      <c r="O29" s="620">
        <v>4.968</v>
      </c>
      <c r="P29" s="620">
        <v>-33</v>
      </c>
      <c r="Q29" s="623">
        <v>13.577999999999999</v>
      </c>
      <c r="R29" s="621">
        <v>21.15</v>
      </c>
      <c r="S29" s="618">
        <v>21.533999999999999</v>
      </c>
      <c r="T29" s="619">
        <v>35.825000000000003</v>
      </c>
      <c r="U29" s="622">
        <v>15.643000000000001</v>
      </c>
      <c r="V29" s="618">
        <v>5.5750000000000002</v>
      </c>
      <c r="W29" s="624">
        <v>6.76</v>
      </c>
      <c r="X29" s="624"/>
      <c r="Y29" s="619"/>
      <c r="Z29" s="622">
        <v>-60.58</v>
      </c>
      <c r="AA29" s="619">
        <v>-60.45</v>
      </c>
      <c r="AB29" s="619"/>
      <c r="AC29" s="619">
        <v>11.1</v>
      </c>
      <c r="AD29" s="619">
        <v>37.4</v>
      </c>
      <c r="AE29" s="619">
        <v>13.879</v>
      </c>
      <c r="AF29" s="619"/>
      <c r="AG29" s="622">
        <v>-49.25</v>
      </c>
      <c r="AH29" s="618">
        <v>-49.639000000000003</v>
      </c>
      <c r="AI29" s="624">
        <v>-64.558999999999997</v>
      </c>
      <c r="AJ29" s="620">
        <v>50.168999999999997</v>
      </c>
      <c r="AK29" s="619">
        <v>50.34</v>
      </c>
      <c r="AL29" s="622">
        <v>13.571</v>
      </c>
      <c r="AM29" s="619">
        <v>-8.1690000000000005</v>
      </c>
      <c r="AN29" s="622">
        <v>69.894000000000005</v>
      </c>
      <c r="AO29" s="618">
        <v>72.650000000000006</v>
      </c>
      <c r="AP29" s="624">
        <v>51.34</v>
      </c>
      <c r="AQ29" s="628">
        <v>-48.537999999999997</v>
      </c>
      <c r="AR29" s="618">
        <v>-48.762</v>
      </c>
      <c r="AS29" s="618">
        <v>6.4550000000000001</v>
      </c>
      <c r="AT29" s="618">
        <v>6.173</v>
      </c>
      <c r="AU29" s="618"/>
      <c r="AV29" s="618">
        <v>76.891999999999996</v>
      </c>
      <c r="AW29" s="624">
        <v>-7.3280000000000003</v>
      </c>
      <c r="AX29" s="619">
        <v>-8.09</v>
      </c>
      <c r="AY29" s="619">
        <v>-425.79</v>
      </c>
      <c r="AZ29" s="622">
        <v>7.8109999999999999</v>
      </c>
      <c r="BA29" s="619">
        <v>8.0370000000000008</v>
      </c>
      <c r="BB29" s="622">
        <v>-29.065999999999999</v>
      </c>
      <c r="BC29" s="622">
        <v>-3.4</v>
      </c>
      <c r="BD29" s="619">
        <v>-5.3</v>
      </c>
      <c r="BE29" s="622">
        <v>53.537999999999997</v>
      </c>
      <c r="BF29" s="618">
        <v>53.44</v>
      </c>
      <c r="BG29" s="618">
        <v>-6.4329999999999998</v>
      </c>
      <c r="BH29" s="618"/>
      <c r="BI29" s="624">
        <v>-25.725000000000001</v>
      </c>
      <c r="BJ29" s="629">
        <v>8.44</v>
      </c>
      <c r="BK29" s="620">
        <v>7.8609999999999998</v>
      </c>
      <c r="BL29" s="619">
        <v>5.2629999999999999</v>
      </c>
      <c r="BM29" s="619">
        <v>465.07</v>
      </c>
      <c r="BN29" s="619">
        <v>119.38</v>
      </c>
      <c r="BO29" s="619">
        <v>119.66</v>
      </c>
      <c r="BP29" s="620">
        <v>-682.21</v>
      </c>
      <c r="BQ29" s="619">
        <v>604.97</v>
      </c>
      <c r="BR29" s="619">
        <v>96.082999999999998</v>
      </c>
      <c r="BS29" s="622">
        <v>27.6</v>
      </c>
      <c r="BT29" s="618">
        <v>0</v>
      </c>
      <c r="BU29" s="618">
        <v>73.86</v>
      </c>
      <c r="BV29" s="624">
        <v>56.779000000000003</v>
      </c>
      <c r="BW29" s="621">
        <v>-37.905000000000001</v>
      </c>
      <c r="BX29" s="624">
        <v>-38.441000000000003</v>
      </c>
      <c r="BY29" s="620">
        <v>89.869</v>
      </c>
      <c r="BZ29" s="622">
        <v>89.864000000000004</v>
      </c>
      <c r="CA29" s="619">
        <v>33.091999999999999</v>
      </c>
      <c r="CB29" s="622"/>
      <c r="CC29" s="618">
        <v>-106.08</v>
      </c>
      <c r="CD29" s="620">
        <v>14.22</v>
      </c>
      <c r="CE29" s="619">
        <v>-72.144000000000005</v>
      </c>
      <c r="CF29" s="622">
        <v>19.766999999999999</v>
      </c>
      <c r="CG29" s="622">
        <v>2.2010000000000001</v>
      </c>
      <c r="CH29" s="622">
        <v>-28.219000000000001</v>
      </c>
      <c r="CI29" s="619">
        <v>-30.129000000000001</v>
      </c>
      <c r="CJ29" s="622">
        <v>21.899000000000001</v>
      </c>
      <c r="CK29" s="618">
        <v>179.19</v>
      </c>
      <c r="CL29" s="619">
        <v>-18.87</v>
      </c>
      <c r="CM29" s="622">
        <v>0</v>
      </c>
      <c r="CN29" s="618">
        <v>60.158999999999999</v>
      </c>
      <c r="CO29" s="624">
        <v>57.835999999999999</v>
      </c>
      <c r="CP29" s="622">
        <v>-59.305999999999997</v>
      </c>
      <c r="CQ29" s="618">
        <v>-58.618000000000002</v>
      </c>
      <c r="CR29" s="618">
        <v>38.835999999999999</v>
      </c>
      <c r="CS29" s="618">
        <v>-32.878</v>
      </c>
      <c r="CT29" s="624">
        <v>46.561999999999998</v>
      </c>
      <c r="CU29" s="619">
        <v>12.855</v>
      </c>
      <c r="CV29" s="619">
        <v>-66.31</v>
      </c>
      <c r="CW29" s="619">
        <v>-77.614000000000004</v>
      </c>
      <c r="CX29" s="622">
        <v>50.631999999999998</v>
      </c>
      <c r="CY29" s="622">
        <v>47.904000000000003</v>
      </c>
      <c r="CZ29" s="618">
        <v>-35.658999999999999</v>
      </c>
      <c r="DA29" s="624">
        <v>0.32</v>
      </c>
      <c r="DB29" s="620">
        <v>90.158000000000001</v>
      </c>
      <c r="DC29" s="620">
        <v>89.905000000000001</v>
      </c>
      <c r="DD29" s="619">
        <v>-185.88</v>
      </c>
      <c r="DE29" s="622"/>
      <c r="DF29" s="619"/>
      <c r="DG29" s="622">
        <v>3.528</v>
      </c>
      <c r="DH29" s="619">
        <v>-21.353999999999999</v>
      </c>
      <c r="DI29" s="629">
        <v>2.1139999999999999</v>
      </c>
      <c r="DJ29" s="620">
        <v>-107.69</v>
      </c>
      <c r="DK29" s="620">
        <v>-107.59</v>
      </c>
      <c r="DL29" s="621">
        <v>2.1419999999999999</v>
      </c>
      <c r="DM29" s="618">
        <v>21.260999999999999</v>
      </c>
      <c r="DN29" s="622">
        <v>-3.3980000000000001</v>
      </c>
      <c r="DO29" s="619">
        <v>41.396999999999998</v>
      </c>
      <c r="DP29" s="622">
        <v>69.734999999999999</v>
      </c>
      <c r="DQ29" s="618">
        <v>80.793000000000006</v>
      </c>
      <c r="DR29" s="618">
        <v>100.79</v>
      </c>
      <c r="DS29" s="618">
        <v>68.77</v>
      </c>
      <c r="DT29" s="618">
        <v>-17.279</v>
      </c>
      <c r="DU29" s="624">
        <v>-12.25</v>
      </c>
      <c r="DV29" s="619">
        <v>61.640999999999998</v>
      </c>
      <c r="DW29" s="619">
        <v>184.39</v>
      </c>
      <c r="DX29" s="622">
        <v>-25.81</v>
      </c>
      <c r="DY29" s="618">
        <v>-26.318999999999999</v>
      </c>
      <c r="DZ29" s="618">
        <v>130.12</v>
      </c>
      <c r="EA29" s="624">
        <v>66.16</v>
      </c>
      <c r="EB29" s="622">
        <v>186.74</v>
      </c>
      <c r="EC29" s="618">
        <v>181.32</v>
      </c>
      <c r="ED29" s="618">
        <v>1.651</v>
      </c>
      <c r="EE29" s="624">
        <v>0.255</v>
      </c>
      <c r="EF29" s="622">
        <v>289.32</v>
      </c>
      <c r="EG29" s="618">
        <v>246.38</v>
      </c>
      <c r="EH29" s="618">
        <v>237.57</v>
      </c>
      <c r="EI29" s="624">
        <v>240.02</v>
      </c>
      <c r="EJ29" s="618">
        <v>136.56</v>
      </c>
      <c r="EK29" s="624">
        <v>124.54</v>
      </c>
      <c r="EL29" s="619">
        <v>-23.212</v>
      </c>
      <c r="EM29" s="619">
        <v>699.52</v>
      </c>
      <c r="EN29" s="619">
        <v>340.87</v>
      </c>
      <c r="EO29" s="619"/>
      <c r="EP29" s="622">
        <v>-36.829000000000001</v>
      </c>
      <c r="EQ29" s="618">
        <v>-34.633000000000003</v>
      </c>
      <c r="ER29" s="618">
        <v>-54.805</v>
      </c>
      <c r="ES29" s="618">
        <v>13.106</v>
      </c>
      <c r="ET29" s="618">
        <v>12.94</v>
      </c>
      <c r="EU29" s="618">
        <v>150.58000000000001</v>
      </c>
      <c r="EV29" s="618">
        <v>-56.091999999999999</v>
      </c>
      <c r="EW29" s="618">
        <v>-56.926000000000002</v>
      </c>
      <c r="EX29" s="624">
        <v>-86.71</v>
      </c>
      <c r="EY29" s="622">
        <v>-11.05</v>
      </c>
      <c r="EZ29" s="618">
        <v>-12.17</v>
      </c>
      <c r="FA29" s="624">
        <v>101.2</v>
      </c>
      <c r="FB29" s="622">
        <v>16.282</v>
      </c>
      <c r="FC29" s="619">
        <v>-41.107999999999997</v>
      </c>
      <c r="FD29" s="622">
        <v>-28.629000000000001</v>
      </c>
      <c r="FE29" s="618">
        <v>-28.085000000000001</v>
      </c>
      <c r="FF29" s="624">
        <v>9.2560000000000002</v>
      </c>
      <c r="FG29" s="622">
        <v>-119.07</v>
      </c>
      <c r="FH29" s="622"/>
      <c r="FI29" s="621">
        <v>16.422000000000001</v>
      </c>
      <c r="FJ29" s="618">
        <v>0</v>
      </c>
      <c r="FK29" s="619">
        <v>0</v>
      </c>
      <c r="FL29" s="622">
        <v>48.7</v>
      </c>
      <c r="FM29" s="618">
        <v>49.421999999999997</v>
      </c>
      <c r="FN29" s="624">
        <v>0</v>
      </c>
      <c r="FO29" s="623">
        <v>38.347000000000001</v>
      </c>
      <c r="FP29" s="622">
        <v>37.844999999999999</v>
      </c>
      <c r="FQ29" s="619">
        <v>-70.498999999999995</v>
      </c>
      <c r="FR29" s="623">
        <v>1.0249999999999999</v>
      </c>
      <c r="FS29" s="622">
        <v>1.2030000000000001</v>
      </c>
      <c r="FT29" s="619">
        <v>-70.468000000000004</v>
      </c>
      <c r="FU29" s="619">
        <v>-68.771000000000001</v>
      </c>
      <c r="FV29" s="622">
        <v>-2.6419999999999999</v>
      </c>
      <c r="FW29" s="624"/>
      <c r="FX29" s="619">
        <v>7.2640000000000002</v>
      </c>
      <c r="FY29" s="622">
        <v>1.079</v>
      </c>
      <c r="FZ29" s="618">
        <v>-3.25</v>
      </c>
      <c r="GA29" s="624">
        <v>15.94</v>
      </c>
      <c r="GB29" s="619">
        <v>0</v>
      </c>
      <c r="GC29" s="619">
        <v>5.45</v>
      </c>
      <c r="GD29" s="619">
        <v>-7.4180000000000001</v>
      </c>
      <c r="GE29" s="619">
        <v>4.2469999999999999</v>
      </c>
      <c r="GF29" s="619">
        <v>8.3780000000000001</v>
      </c>
      <c r="GG29" s="619">
        <v>39.08</v>
      </c>
      <c r="GH29" s="619">
        <v>69.673000000000002</v>
      </c>
      <c r="GI29" s="619">
        <v>69.221000000000004</v>
      </c>
      <c r="GJ29" s="619">
        <v>13.13</v>
      </c>
      <c r="GK29" s="619">
        <v>92.364999999999995</v>
      </c>
      <c r="GL29" s="619">
        <v>26.5</v>
      </c>
      <c r="GM29" s="619">
        <v>-25.99</v>
      </c>
      <c r="GN29" s="619">
        <v>2.0409999999999999</v>
      </c>
      <c r="GO29" s="619">
        <v>-1.919</v>
      </c>
      <c r="GP29" s="619">
        <v>0</v>
      </c>
      <c r="GQ29" s="619">
        <v>14.641</v>
      </c>
      <c r="GR29" s="619">
        <v>6.452</v>
      </c>
      <c r="GS29" s="619">
        <v>-15.728999999999999</v>
      </c>
      <c r="GT29" s="619">
        <v>-40.805999999999997</v>
      </c>
      <c r="GU29" s="619">
        <v>16.533000000000001</v>
      </c>
      <c r="GV29" s="619">
        <v>64.451999999999998</v>
      </c>
      <c r="GW29" s="622">
        <v>102.54</v>
      </c>
      <c r="GX29" s="619">
        <v>64.046999999999997</v>
      </c>
      <c r="GY29" s="619">
        <v>-152.16</v>
      </c>
      <c r="GZ29" s="619">
        <v>-31.32</v>
      </c>
      <c r="HA29" s="622">
        <v>40.44</v>
      </c>
      <c r="HB29" s="619">
        <v>-72.453000000000003</v>
      </c>
      <c r="HC29" s="619">
        <v>7.6529999999999996</v>
      </c>
      <c r="HD29" s="622">
        <v>14.513999999999999</v>
      </c>
      <c r="HE29" s="619">
        <v>14.356999999999999</v>
      </c>
      <c r="HF29" s="619">
        <v>9.2799999999999994</v>
      </c>
      <c r="HG29" s="630">
        <v>220.81</v>
      </c>
      <c r="HH29" s="619">
        <v>224.13</v>
      </c>
      <c r="HI29" s="629">
        <v>133.69</v>
      </c>
      <c r="HJ29" s="623">
        <v>-133.99</v>
      </c>
      <c r="HK29" s="622">
        <v>-318.68</v>
      </c>
      <c r="HL29" s="619">
        <v>320.7</v>
      </c>
      <c r="HM29" s="629">
        <v>389.11</v>
      </c>
      <c r="HN29" s="623">
        <v>-208.81</v>
      </c>
      <c r="HO29" s="622">
        <v>-210.25</v>
      </c>
      <c r="HP29" s="622">
        <v>-6.9630000000000001</v>
      </c>
      <c r="HQ29" s="622">
        <v>6.9509999999999996</v>
      </c>
      <c r="HR29" s="623">
        <v>71.325000000000003</v>
      </c>
      <c r="HS29" s="619">
        <v>70.183000000000007</v>
      </c>
      <c r="HT29" s="623">
        <v>-123.04</v>
      </c>
      <c r="HU29" s="619">
        <v>-121.61</v>
      </c>
      <c r="HV29" s="622">
        <v>12.428000000000001</v>
      </c>
      <c r="HW29" s="619">
        <v>12.23</v>
      </c>
      <c r="HX29" s="622">
        <v>-78.903999999999996</v>
      </c>
      <c r="HY29" s="619">
        <v>-77.962000000000003</v>
      </c>
      <c r="HZ29" s="622">
        <v>56.119</v>
      </c>
      <c r="IA29" s="619">
        <v>56.38</v>
      </c>
      <c r="IB29" s="622">
        <v>86.4</v>
      </c>
      <c r="IC29" s="619">
        <v>86.5</v>
      </c>
      <c r="ID29" s="619">
        <v>25.821999999999999</v>
      </c>
      <c r="IE29" s="619">
        <v>-0.10100000000000001</v>
      </c>
      <c r="IF29" s="619">
        <v>-392.04</v>
      </c>
      <c r="IG29" s="622">
        <v>82.402000000000001</v>
      </c>
      <c r="IH29" s="619">
        <v>79.873999999999995</v>
      </c>
      <c r="II29" s="622">
        <v>8.1999999999999993</v>
      </c>
      <c r="IJ29" s="619">
        <v>60.5</v>
      </c>
      <c r="IK29" s="622">
        <v>-10.5</v>
      </c>
      <c r="IL29" s="622">
        <v>-10.5</v>
      </c>
      <c r="IM29" s="622">
        <v>0.14399999999999999</v>
      </c>
      <c r="IN29" s="619">
        <v>2.8780000000000001</v>
      </c>
      <c r="IO29" s="621">
        <v>-382.07</v>
      </c>
      <c r="IP29" s="622">
        <v>-317.51</v>
      </c>
      <c r="IQ29" s="631">
        <v>352.92</v>
      </c>
      <c r="IR29" s="631">
        <v>287.88</v>
      </c>
      <c r="IS29" s="619">
        <v>-62.274999999999999</v>
      </c>
      <c r="IT29" s="621">
        <v>-284.8</v>
      </c>
      <c r="IU29" s="619">
        <v>281.93</v>
      </c>
      <c r="IV29" s="620">
        <v>-32.695999999999998</v>
      </c>
      <c r="IW29" s="620">
        <v>-161.88</v>
      </c>
      <c r="IX29" s="632">
        <v>-278.52</v>
      </c>
      <c r="IY29" s="624">
        <v>119.15</v>
      </c>
      <c r="IZ29" s="624">
        <v>116.82</v>
      </c>
      <c r="JA29" s="624">
        <v>33.597000000000001</v>
      </c>
      <c r="JB29" s="633">
        <v>-340.77</v>
      </c>
      <c r="JC29" s="633">
        <v>121.95</v>
      </c>
      <c r="JD29" s="633">
        <v>-222.18</v>
      </c>
      <c r="JE29" s="633">
        <v>221.79</v>
      </c>
      <c r="JF29" s="619">
        <v>-4.0579999999999998</v>
      </c>
      <c r="JG29" s="622"/>
      <c r="JH29" s="619">
        <v>30.959</v>
      </c>
      <c r="JI29" s="622">
        <v>6.8449999999999998</v>
      </c>
      <c r="JJ29" s="619">
        <v>6.8550000000000004</v>
      </c>
      <c r="JK29" s="620">
        <v>-29.12</v>
      </c>
      <c r="JL29" s="620">
        <v>9.84</v>
      </c>
      <c r="JM29" s="619"/>
      <c r="JN29" s="622">
        <v>-10.984</v>
      </c>
      <c r="JO29" s="618">
        <v>-31.434999999999999</v>
      </c>
      <c r="JP29" s="624">
        <v>4.72</v>
      </c>
      <c r="JQ29" s="619">
        <v>15.3</v>
      </c>
      <c r="JR29" s="623">
        <v>47.308</v>
      </c>
      <c r="JS29" s="619">
        <v>49.639000000000003</v>
      </c>
      <c r="JT29" s="620"/>
      <c r="JU29" s="619"/>
      <c r="JV29" s="621">
        <v>45.012</v>
      </c>
      <c r="JW29" s="618">
        <v>45.673999999999999</v>
      </c>
      <c r="JX29" s="619">
        <v>46.793999999999997</v>
      </c>
      <c r="JY29" s="619"/>
      <c r="JZ29" s="619">
        <v>-52.7</v>
      </c>
      <c r="KA29" s="619">
        <v>9.4169999999999998</v>
      </c>
      <c r="KB29" s="619">
        <v>8.11</v>
      </c>
      <c r="KC29" s="619"/>
      <c r="KD29" s="619">
        <v>8.5869999999999997</v>
      </c>
      <c r="KE29" s="622">
        <v>37.145000000000003</v>
      </c>
      <c r="KF29" s="619">
        <v>6.4660000000000002</v>
      </c>
      <c r="KG29" s="619">
        <v>8.5370000000000008</v>
      </c>
      <c r="KH29" s="619">
        <v>-36.588000000000001</v>
      </c>
      <c r="KI29" s="619">
        <v>-7.2210000000000001</v>
      </c>
      <c r="KJ29" s="619">
        <v>42.872999999999998</v>
      </c>
      <c r="KK29" s="596"/>
      <c r="KL29" s="596"/>
      <c r="KM29" s="596"/>
      <c r="KN29" s="596"/>
      <c r="KO29" s="596"/>
      <c r="KP29" s="634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</row>
    <row r="30" spans="1:353" ht="15.75" x14ac:dyDescent="0.25">
      <c r="A30" s="635">
        <v>0.52083333333333337</v>
      </c>
      <c r="B30" s="636">
        <v>0</v>
      </c>
      <c r="C30" s="636">
        <v>22.6</v>
      </c>
      <c r="D30" s="637">
        <v>-45.094999999999999</v>
      </c>
      <c r="E30" s="638">
        <v>11.375999999999999</v>
      </c>
      <c r="F30" s="639">
        <v>29.734999999999999</v>
      </c>
      <c r="G30" s="636"/>
      <c r="H30" s="640">
        <v>59.276000000000003</v>
      </c>
      <c r="I30" s="639">
        <v>61.188000000000002</v>
      </c>
      <c r="J30" s="636"/>
      <c r="K30" s="637"/>
      <c r="L30" s="638">
        <v>-13.319000000000001</v>
      </c>
      <c r="M30" s="641">
        <v>-36.621000000000002</v>
      </c>
      <c r="N30" s="642">
        <v>33</v>
      </c>
      <c r="O30" s="638"/>
      <c r="P30" s="638">
        <v>-30.798999999999999</v>
      </c>
      <c r="Q30" s="641">
        <v>13.361000000000001</v>
      </c>
      <c r="R30" s="639">
        <v>20.856000000000002</v>
      </c>
      <c r="S30" s="636">
        <v>21.006</v>
      </c>
      <c r="T30" s="637">
        <v>34.94</v>
      </c>
      <c r="U30" s="640"/>
      <c r="V30" s="636"/>
      <c r="W30" s="642"/>
      <c r="X30" s="642"/>
      <c r="Y30" s="637"/>
      <c r="Z30" s="640">
        <v>-58.27</v>
      </c>
      <c r="AA30" s="637">
        <v>-58.098999999999997</v>
      </c>
      <c r="AB30" s="637"/>
      <c r="AC30" s="637">
        <v>13.319000000000001</v>
      </c>
      <c r="AD30" s="670">
        <v>35.200000000000003</v>
      </c>
      <c r="AE30" s="637"/>
      <c r="AF30" s="637"/>
      <c r="AG30" s="640">
        <v>-47.63</v>
      </c>
      <c r="AH30" s="636">
        <v>-47.939</v>
      </c>
      <c r="AI30" s="642">
        <v>-63.36</v>
      </c>
      <c r="AJ30" s="638">
        <v>46.97</v>
      </c>
      <c r="AK30" s="637">
        <v>47.918999999999997</v>
      </c>
      <c r="AL30" s="640">
        <v>12.837999999999999</v>
      </c>
      <c r="AM30" s="637">
        <v>-9.6020000000000003</v>
      </c>
      <c r="AN30" s="640">
        <v>68.418999999999997</v>
      </c>
      <c r="AO30" s="636">
        <v>70.884</v>
      </c>
      <c r="AP30" s="642">
        <v>49.478000000000002</v>
      </c>
      <c r="AQ30" s="671">
        <v>-56.201999999999998</v>
      </c>
      <c r="AR30" s="636">
        <v>-55.927999999999997</v>
      </c>
      <c r="AS30" s="636">
        <v>27.215</v>
      </c>
      <c r="AT30" s="636">
        <v>25.867000000000001</v>
      </c>
      <c r="AU30" s="636"/>
      <c r="AV30" s="636">
        <v>74.078999999999994</v>
      </c>
      <c r="AW30" s="642">
        <v>5.774</v>
      </c>
      <c r="AX30" s="637">
        <v>3.5129999999999999</v>
      </c>
      <c r="AY30" s="637">
        <v>-423.84</v>
      </c>
      <c r="AZ30" s="640">
        <v>7.6230000000000002</v>
      </c>
      <c r="BA30" s="637">
        <v>7.7610000000000001</v>
      </c>
      <c r="BB30" s="640">
        <v>-29.155999999999999</v>
      </c>
      <c r="BC30" s="640">
        <v>-3.5</v>
      </c>
      <c r="BD30" s="637">
        <v>-5.4</v>
      </c>
      <c r="BE30" s="640">
        <v>61.201999999999998</v>
      </c>
      <c r="BF30" s="636">
        <v>59.789000000000001</v>
      </c>
      <c r="BG30" s="636">
        <v>-5.4880000000000004</v>
      </c>
      <c r="BH30" s="636"/>
      <c r="BI30" s="642">
        <v>-44.695999999999998</v>
      </c>
      <c r="BJ30" s="643"/>
      <c r="BK30" s="638">
        <v>7.1319999999999997</v>
      </c>
      <c r="BL30" s="637">
        <v>5.0419999999999998</v>
      </c>
      <c r="BM30" s="637">
        <v>467.81</v>
      </c>
      <c r="BN30" s="637">
        <v>108.82</v>
      </c>
      <c r="BO30" s="637">
        <v>108.85</v>
      </c>
      <c r="BP30" s="638">
        <v>-685.6</v>
      </c>
      <c r="BQ30" s="637">
        <v>586.66</v>
      </c>
      <c r="BR30" s="637">
        <v>94.984999999999999</v>
      </c>
      <c r="BS30" s="640">
        <v>29.798999999999999</v>
      </c>
      <c r="BT30" s="636"/>
      <c r="BU30" s="636">
        <v>73.19</v>
      </c>
      <c r="BV30" s="642">
        <v>56.408999999999999</v>
      </c>
      <c r="BW30" s="639">
        <v>-28.661999999999999</v>
      </c>
      <c r="BX30" s="642">
        <v>-29.064</v>
      </c>
      <c r="BY30" s="638">
        <v>80.510000000000005</v>
      </c>
      <c r="BZ30" s="640">
        <v>81.819000000000003</v>
      </c>
      <c r="CA30" s="637">
        <v>33.593000000000004</v>
      </c>
      <c r="CB30" s="640"/>
      <c r="CC30" s="672">
        <v>-100.84649999999999</v>
      </c>
      <c r="CD30" s="638">
        <v>14.053000000000001</v>
      </c>
      <c r="CE30" s="670">
        <v>-72.144000000000005</v>
      </c>
      <c r="CF30" s="640">
        <v>19.95</v>
      </c>
      <c r="CG30" s="640">
        <v>2.242</v>
      </c>
      <c r="CH30" s="640">
        <v>-29.149000000000001</v>
      </c>
      <c r="CI30" s="637">
        <v>-31.138999999999999</v>
      </c>
      <c r="CJ30" s="640">
        <v>31.899000000000001</v>
      </c>
      <c r="CK30" s="636">
        <v>168.69</v>
      </c>
      <c r="CL30" s="637">
        <v>-18.989000000000001</v>
      </c>
      <c r="CM30" s="640"/>
      <c r="CN30" s="636">
        <v>65.313000000000002</v>
      </c>
      <c r="CO30" s="642">
        <v>63.195999999999998</v>
      </c>
      <c r="CP30" s="640">
        <v>-50.44</v>
      </c>
      <c r="CQ30" s="636">
        <v>-49.198999999999998</v>
      </c>
      <c r="CR30" s="636">
        <v>24.497</v>
      </c>
      <c r="CS30" s="636">
        <v>-24.849</v>
      </c>
      <c r="CT30" s="642">
        <v>30.611000000000001</v>
      </c>
      <c r="CU30" s="637">
        <v>12.726000000000001</v>
      </c>
      <c r="CV30" s="637">
        <v>-63.966000000000001</v>
      </c>
      <c r="CW30" s="637">
        <v>-75.373000000000005</v>
      </c>
      <c r="CX30" s="640">
        <v>50.396999999999998</v>
      </c>
      <c r="CY30" s="640">
        <v>47.465000000000003</v>
      </c>
      <c r="CZ30" s="636">
        <v>-35.119</v>
      </c>
      <c r="DA30" s="642">
        <v>0.63</v>
      </c>
      <c r="DB30" s="638">
        <v>85.888000000000005</v>
      </c>
      <c r="DC30" s="638">
        <v>83.88</v>
      </c>
      <c r="DD30" s="637">
        <v>-180.19</v>
      </c>
      <c r="DE30" s="640"/>
      <c r="DF30" s="637"/>
      <c r="DG30" s="640">
        <v>3.8889999999999998</v>
      </c>
      <c r="DH30" s="637">
        <v>-20.832999999999998</v>
      </c>
      <c r="DI30" s="643"/>
      <c r="DJ30" s="638">
        <v>-105.69</v>
      </c>
      <c r="DK30" s="638">
        <v>-106.4</v>
      </c>
      <c r="DL30" s="639">
        <v>1.7869999999999999</v>
      </c>
      <c r="DM30" s="636">
        <v>20.53</v>
      </c>
      <c r="DN30" s="640">
        <v>-2.4609999999999999</v>
      </c>
      <c r="DO30" s="637">
        <v>40.51</v>
      </c>
      <c r="DP30" s="640">
        <v>69.734999999999999</v>
      </c>
      <c r="DQ30" s="636">
        <v>79.384</v>
      </c>
      <c r="DR30" s="672">
        <v>101.67</v>
      </c>
      <c r="DS30" s="636">
        <v>69.3</v>
      </c>
      <c r="DT30" s="636">
        <v>-16.114000000000001</v>
      </c>
      <c r="DU30" s="642">
        <v>-11.43</v>
      </c>
      <c r="DV30" s="637">
        <v>61.398000000000003</v>
      </c>
      <c r="DW30" s="637">
        <v>178.74</v>
      </c>
      <c r="DX30" s="640">
        <v>-25.81</v>
      </c>
      <c r="DY30" s="636">
        <v>-26.01</v>
      </c>
      <c r="DZ30" s="636">
        <v>131.06</v>
      </c>
      <c r="EA30" s="642">
        <v>65.319000000000003</v>
      </c>
      <c r="EB30" s="640">
        <v>179.36</v>
      </c>
      <c r="EC30" s="636">
        <v>176.54</v>
      </c>
      <c r="ED30" s="636">
        <v>9.7490000000000006</v>
      </c>
      <c r="EE30" s="642">
        <v>7.8540000000000001</v>
      </c>
      <c r="EF30" s="640">
        <v>287.95</v>
      </c>
      <c r="EG30" s="636">
        <v>244.44</v>
      </c>
      <c r="EH30" s="636">
        <v>237.24</v>
      </c>
      <c r="EI30" s="642">
        <v>240.57</v>
      </c>
      <c r="EJ30" s="636">
        <v>123.68</v>
      </c>
      <c r="EK30" s="642">
        <v>107.06</v>
      </c>
      <c r="EL30" s="637">
        <v>-23.625</v>
      </c>
      <c r="EM30" s="637">
        <v>697.4</v>
      </c>
      <c r="EN30" s="637">
        <v>339.78</v>
      </c>
      <c r="EO30" s="637"/>
      <c r="EP30" s="640">
        <v>-36.817999999999998</v>
      </c>
      <c r="EQ30" s="636"/>
      <c r="ER30" s="636">
        <v>-46.279000000000003</v>
      </c>
      <c r="ES30" s="636">
        <v>14.864000000000001</v>
      </c>
      <c r="ET30" s="636">
        <v>14.03</v>
      </c>
      <c r="EU30" s="636">
        <v>115.24</v>
      </c>
      <c r="EV30" s="636">
        <v>-47.72</v>
      </c>
      <c r="EW30" s="636">
        <v>-47.259</v>
      </c>
      <c r="EX30" s="642">
        <v>-77.010000000000005</v>
      </c>
      <c r="EY30" s="671">
        <v>-5.5250000000000004</v>
      </c>
      <c r="EZ30" s="636">
        <v>-5.09</v>
      </c>
      <c r="FA30" s="642">
        <v>91.2</v>
      </c>
      <c r="FB30" s="640">
        <v>16.399000000000001</v>
      </c>
      <c r="FC30" s="637">
        <v>-40.350999999999999</v>
      </c>
      <c r="FD30" s="640">
        <v>-31.141999999999999</v>
      </c>
      <c r="FE30" s="636">
        <v>-30.978999999999999</v>
      </c>
      <c r="FF30" s="642">
        <v>7.2510000000000003</v>
      </c>
      <c r="FG30" s="640">
        <v>-107</v>
      </c>
      <c r="FH30" s="640"/>
      <c r="FI30" s="639">
        <v>20</v>
      </c>
      <c r="FJ30" s="636"/>
      <c r="FK30" s="637"/>
      <c r="FL30" s="640">
        <v>49.268000000000001</v>
      </c>
      <c r="FM30" s="636">
        <v>50.206000000000003</v>
      </c>
      <c r="FN30" s="642">
        <v>0</v>
      </c>
      <c r="FO30" s="641">
        <v>29.638999999999999</v>
      </c>
      <c r="FP30" s="640">
        <v>29.303999999999998</v>
      </c>
      <c r="FQ30" s="637">
        <v>-47.222000000000001</v>
      </c>
      <c r="FR30" s="641">
        <v>-7.3520000000000003</v>
      </c>
      <c r="FS30" s="640">
        <v>-6.9550000000000001</v>
      </c>
      <c r="FT30" s="637">
        <v>-48.228999999999999</v>
      </c>
      <c r="FU30" s="637">
        <v>-49.362000000000002</v>
      </c>
      <c r="FV30" s="640"/>
      <c r="FW30" s="642"/>
      <c r="FX30" s="637">
        <v>7.3540000000000001</v>
      </c>
      <c r="FY30" s="640"/>
      <c r="FZ30" s="636"/>
      <c r="GA30" s="642">
        <v>15.82</v>
      </c>
      <c r="GB30" s="670">
        <v>0</v>
      </c>
      <c r="GC30" s="637">
        <v>5.3789999999999996</v>
      </c>
      <c r="GD30" s="637">
        <v>-7.4560000000000004</v>
      </c>
      <c r="GE30" s="637">
        <v>4.2480000000000002</v>
      </c>
      <c r="GF30" s="637">
        <v>8.3800000000000008</v>
      </c>
      <c r="GG30" s="637">
        <v>37.700000000000003</v>
      </c>
      <c r="GH30" s="637">
        <v>47.298000000000002</v>
      </c>
      <c r="GI30" s="637">
        <v>49.936</v>
      </c>
      <c r="GJ30" s="637"/>
      <c r="GK30" s="637">
        <v>86.171000000000006</v>
      </c>
      <c r="GL30" s="637">
        <v>25</v>
      </c>
      <c r="GM30" s="637"/>
      <c r="GN30" s="637">
        <v>1.6140000000000001</v>
      </c>
      <c r="GO30" s="637"/>
      <c r="GP30" s="637"/>
      <c r="GQ30" s="637">
        <v>14.273999999999999</v>
      </c>
      <c r="GR30" s="637">
        <v>6.2930000000000001</v>
      </c>
      <c r="GS30" s="637">
        <v>-14.169</v>
      </c>
      <c r="GT30" s="637">
        <v>-38.225999999999999</v>
      </c>
      <c r="GU30" s="637">
        <v>16.876000000000001</v>
      </c>
      <c r="GV30" s="637">
        <v>59.241999999999997</v>
      </c>
      <c r="GW30" s="640">
        <v>98.233999999999995</v>
      </c>
      <c r="GX30" s="637">
        <v>58.21</v>
      </c>
      <c r="GY30" s="637">
        <v>-139.52000000000001</v>
      </c>
      <c r="GZ30" s="637">
        <v>-30.224</v>
      </c>
      <c r="HA30" s="640"/>
      <c r="HB30" s="637">
        <v>-68.349000000000004</v>
      </c>
      <c r="HC30" s="637">
        <v>7.2910000000000004</v>
      </c>
      <c r="HD30" s="640">
        <v>13.733000000000001</v>
      </c>
      <c r="HE30" s="637">
        <v>13.587</v>
      </c>
      <c r="HF30" s="637">
        <v>8.58</v>
      </c>
      <c r="HG30" s="644">
        <v>215.19</v>
      </c>
      <c r="HH30" s="637">
        <v>212.29</v>
      </c>
      <c r="HI30" s="643">
        <v>92.2</v>
      </c>
      <c r="HJ30" s="641">
        <v>-90.165999999999997</v>
      </c>
      <c r="HK30" s="640">
        <v>-266.93</v>
      </c>
      <c r="HL30" s="637">
        <v>268.79000000000002</v>
      </c>
      <c r="HM30" s="643">
        <v>352.26</v>
      </c>
      <c r="HN30" s="641">
        <v>-203.19</v>
      </c>
      <c r="HO30" s="640">
        <v>-202.66</v>
      </c>
      <c r="HP30" s="640">
        <v>-12.256</v>
      </c>
      <c r="HQ30" s="640">
        <v>0</v>
      </c>
      <c r="HR30" s="641">
        <v>70.024000000000001</v>
      </c>
      <c r="HS30" s="637">
        <v>69.972999999999999</v>
      </c>
      <c r="HT30" s="641">
        <v>-119.65</v>
      </c>
      <c r="HU30" s="637">
        <v>-120.53</v>
      </c>
      <c r="HV30" s="640">
        <v>15.823</v>
      </c>
      <c r="HW30" s="637">
        <v>15.558999999999999</v>
      </c>
      <c r="HX30" s="640">
        <v>-75.653000000000006</v>
      </c>
      <c r="HY30" s="637">
        <v>-74.558999999999997</v>
      </c>
      <c r="HZ30" s="640">
        <v>53.56</v>
      </c>
      <c r="IA30" s="637">
        <v>54</v>
      </c>
      <c r="IB30" s="640">
        <v>82.599000000000004</v>
      </c>
      <c r="IC30" s="637">
        <v>83.198999999999998</v>
      </c>
      <c r="ID30" s="637">
        <v>25.821999999999999</v>
      </c>
      <c r="IE30" s="637">
        <v>-0.16300000000000001</v>
      </c>
      <c r="IF30" s="637">
        <v>-371.09</v>
      </c>
      <c r="IG30" s="640">
        <v>78.281999999999996</v>
      </c>
      <c r="IH30" s="637">
        <v>76.837000000000003</v>
      </c>
      <c r="II30" s="640">
        <v>7.7</v>
      </c>
      <c r="IJ30" s="637">
        <v>57.098999999999997</v>
      </c>
      <c r="IK30" s="640">
        <v>-13.199</v>
      </c>
      <c r="IL30" s="640">
        <v>-13.1</v>
      </c>
      <c r="IM30" s="640"/>
      <c r="IN30" s="637">
        <v>2.8490000000000002</v>
      </c>
      <c r="IO30" s="639">
        <v>-352.62</v>
      </c>
      <c r="IP30" s="640">
        <v>-320.7</v>
      </c>
      <c r="IQ30" s="645">
        <v>343.07</v>
      </c>
      <c r="IR30" s="645">
        <v>283.10000000000002</v>
      </c>
      <c r="IS30" s="637">
        <v>-39.668999999999997</v>
      </c>
      <c r="IT30" s="639">
        <v>-275.24</v>
      </c>
      <c r="IU30" s="637">
        <v>277.14</v>
      </c>
      <c r="IV30" s="638">
        <v>-25.564</v>
      </c>
      <c r="IW30" s="638">
        <v>-169.47</v>
      </c>
      <c r="IX30" s="646">
        <v>-274.76</v>
      </c>
      <c r="IY30" s="642">
        <v>123.61</v>
      </c>
      <c r="IZ30" s="642">
        <v>121.63</v>
      </c>
      <c r="JA30" s="642">
        <v>23.03</v>
      </c>
      <c r="JB30" s="647">
        <v>-333.34</v>
      </c>
      <c r="JC30" s="647">
        <v>126.84</v>
      </c>
      <c r="JD30" s="647">
        <v>-207.74</v>
      </c>
      <c r="JE30" s="647">
        <v>209.55</v>
      </c>
      <c r="JF30" s="637">
        <v>-5.0359999999999996</v>
      </c>
      <c r="JG30" s="640"/>
      <c r="JH30" s="637">
        <v>31.04</v>
      </c>
      <c r="JI30" s="640">
        <v>6.827</v>
      </c>
      <c r="JJ30" s="637">
        <v>6.827</v>
      </c>
      <c r="JK30" s="638">
        <v>-30.079000000000001</v>
      </c>
      <c r="JL30" s="638">
        <v>9.84</v>
      </c>
      <c r="JM30" s="637"/>
      <c r="JN30" s="640">
        <v>-10.340999999999999</v>
      </c>
      <c r="JO30" s="636">
        <v>-32.518000000000001</v>
      </c>
      <c r="JP30" s="642">
        <v>3.6640000000000001</v>
      </c>
      <c r="JQ30" s="637">
        <v>15.898999999999999</v>
      </c>
      <c r="JR30" s="641">
        <v>48.512999999999998</v>
      </c>
      <c r="JS30" s="637">
        <v>48.075000000000003</v>
      </c>
      <c r="JT30" s="638">
        <v>11.324</v>
      </c>
      <c r="JU30" s="637">
        <v>11.278</v>
      </c>
      <c r="JV30" s="639">
        <v>46.15</v>
      </c>
      <c r="JW30" s="636">
        <v>46.137999999999998</v>
      </c>
      <c r="JX30" s="637">
        <v>45.835000000000001</v>
      </c>
      <c r="JY30" s="637"/>
      <c r="JZ30" s="637">
        <v>-49.298999999999999</v>
      </c>
      <c r="KA30" s="637">
        <v>10.436999999999999</v>
      </c>
      <c r="KB30" s="637">
        <v>8.0299999999999994</v>
      </c>
      <c r="KC30" s="637"/>
      <c r="KD30" s="637">
        <v>0</v>
      </c>
      <c r="KE30" s="640">
        <v>41.325000000000003</v>
      </c>
      <c r="KF30" s="637">
        <v>12.102</v>
      </c>
      <c r="KG30" s="637">
        <v>1.885</v>
      </c>
      <c r="KH30" s="637">
        <v>-40.694000000000003</v>
      </c>
      <c r="KI30" s="637">
        <v>0</v>
      </c>
      <c r="KJ30" s="637">
        <v>39.893999999999998</v>
      </c>
      <c r="KK30" s="596"/>
      <c r="KL30" s="596"/>
      <c r="KM30" s="596"/>
      <c r="KN30" s="596"/>
      <c r="KO30" s="596"/>
      <c r="KP30" s="673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</row>
    <row r="31" spans="1:353" ht="15.75" x14ac:dyDescent="0.25">
      <c r="A31" s="599">
        <v>0.54166666666666663</v>
      </c>
      <c r="B31" s="600">
        <v>0</v>
      </c>
      <c r="C31" s="600">
        <v>22.341000000000001</v>
      </c>
      <c r="D31" s="601">
        <v>-44.587000000000003</v>
      </c>
      <c r="E31" s="602">
        <v>11.33</v>
      </c>
      <c r="F31" s="603">
        <v>29.321000000000002</v>
      </c>
      <c r="G31" s="600"/>
      <c r="H31" s="604">
        <v>57.598999999999997</v>
      </c>
      <c r="I31" s="603">
        <v>57.783999999999999</v>
      </c>
      <c r="J31" s="600"/>
      <c r="K31" s="601"/>
      <c r="L31" s="602">
        <v>-13.319000000000001</v>
      </c>
      <c r="M31" s="605">
        <v>-34.387999999999998</v>
      </c>
      <c r="N31" s="606">
        <v>30.798999999999999</v>
      </c>
      <c r="O31" s="602"/>
      <c r="P31" s="602">
        <v>-30.798999999999999</v>
      </c>
      <c r="Q31" s="605">
        <v>13.037000000000001</v>
      </c>
      <c r="R31" s="603">
        <v>20.419</v>
      </c>
      <c r="S31" s="600">
        <v>20.393999999999998</v>
      </c>
      <c r="T31" s="601">
        <v>34.048999999999999</v>
      </c>
      <c r="U31" s="604"/>
      <c r="V31" s="600"/>
      <c r="W31" s="606"/>
      <c r="X31" s="606"/>
      <c r="Y31" s="601"/>
      <c r="Z31" s="604">
        <v>-57.869</v>
      </c>
      <c r="AA31" s="601">
        <v>-58.29</v>
      </c>
      <c r="AB31" s="601"/>
      <c r="AC31" s="601">
        <v>13.319000000000001</v>
      </c>
      <c r="AD31" s="601">
        <v>33</v>
      </c>
      <c r="AE31" s="601"/>
      <c r="AF31" s="601"/>
      <c r="AG31" s="604">
        <v>-43.819000000000003</v>
      </c>
      <c r="AH31" s="600">
        <v>-43.93</v>
      </c>
      <c r="AI31" s="606">
        <v>-70.099000000000004</v>
      </c>
      <c r="AJ31" s="602">
        <v>43.79</v>
      </c>
      <c r="AK31" s="601">
        <v>44.11</v>
      </c>
      <c r="AL31" s="615">
        <v>13.047000000000001</v>
      </c>
      <c r="AM31" s="601">
        <v>-9.8650000000000002</v>
      </c>
      <c r="AN31" s="604">
        <v>66.772000000000006</v>
      </c>
      <c r="AO31" s="600">
        <v>69.545000000000002</v>
      </c>
      <c r="AP31" s="606">
        <v>52.463999999999999</v>
      </c>
      <c r="AQ31" s="615">
        <v>-52.682000000000002</v>
      </c>
      <c r="AR31" s="600">
        <v>-52.542000000000002</v>
      </c>
      <c r="AS31" s="600">
        <v>6.2880000000000003</v>
      </c>
      <c r="AT31" s="600">
        <v>6.8620000000000001</v>
      </c>
      <c r="AU31" s="600"/>
      <c r="AV31" s="600">
        <v>76.757999999999996</v>
      </c>
      <c r="AW31" s="606">
        <v>-6.8049999999999997</v>
      </c>
      <c r="AX31" s="601">
        <v>-7.2859999999999996</v>
      </c>
      <c r="AY31" s="601">
        <v>-409.1</v>
      </c>
      <c r="AZ31" s="604">
        <v>7.6859999999999999</v>
      </c>
      <c r="BA31" s="601">
        <v>7.8490000000000002</v>
      </c>
      <c r="BB31" s="604">
        <v>-28.65</v>
      </c>
      <c r="BC31" s="604">
        <v>-3.9</v>
      </c>
      <c r="BD31" s="601">
        <v>-5.7</v>
      </c>
      <c r="BE31" s="604">
        <v>57.682000000000002</v>
      </c>
      <c r="BF31" s="600">
        <v>57.567</v>
      </c>
      <c r="BG31" s="600">
        <v>-4.9710000000000001</v>
      </c>
      <c r="BH31" s="600"/>
      <c r="BI31" s="606">
        <v>-43.68</v>
      </c>
      <c r="BJ31" s="610"/>
      <c r="BK31" s="602">
        <v>5.681</v>
      </c>
      <c r="BL31" s="601">
        <v>3.9990000000000001</v>
      </c>
      <c r="BM31" s="601">
        <v>445.75</v>
      </c>
      <c r="BN31" s="601">
        <v>100.65</v>
      </c>
      <c r="BO31" s="601">
        <v>101.1</v>
      </c>
      <c r="BP31" s="602">
        <v>-644.16</v>
      </c>
      <c r="BQ31" s="601">
        <v>544.92999999999995</v>
      </c>
      <c r="BR31" s="601">
        <v>92.968999999999994</v>
      </c>
      <c r="BS31" s="604">
        <v>30.51</v>
      </c>
      <c r="BT31" s="600"/>
      <c r="BU31" s="600">
        <v>72.418999999999997</v>
      </c>
      <c r="BV31" s="606">
        <v>55.84</v>
      </c>
      <c r="BW31" s="603">
        <v>-27.59</v>
      </c>
      <c r="BX31" s="606">
        <v>-26.920999999999999</v>
      </c>
      <c r="BY31" s="602">
        <v>78.477000000000004</v>
      </c>
      <c r="BZ31" s="604">
        <v>79.646000000000001</v>
      </c>
      <c r="CA31" s="601">
        <v>31.087</v>
      </c>
      <c r="CB31" s="604"/>
      <c r="CC31" s="600">
        <v>-95.613</v>
      </c>
      <c r="CD31" s="602">
        <v>15.805</v>
      </c>
      <c r="CE31" s="601">
        <v>-72.144000000000005</v>
      </c>
      <c r="CF31" s="604">
        <v>19.95</v>
      </c>
      <c r="CG31" s="604">
        <v>2.359</v>
      </c>
      <c r="CH31" s="604">
        <v>-29.329000000000001</v>
      </c>
      <c r="CI31" s="601">
        <v>-32.189</v>
      </c>
      <c r="CJ31" s="604">
        <v>25</v>
      </c>
      <c r="CK31" s="600">
        <v>176.5</v>
      </c>
      <c r="CL31" s="601">
        <v>-19.02</v>
      </c>
      <c r="CM31" s="604"/>
      <c r="CN31" s="600">
        <v>63.244999999999997</v>
      </c>
      <c r="CO31" s="606">
        <v>61.125</v>
      </c>
      <c r="CP31" s="604">
        <v>-54.536000000000001</v>
      </c>
      <c r="CQ31" s="600">
        <v>-53.872</v>
      </c>
      <c r="CR31" s="600">
        <v>21.3</v>
      </c>
      <c r="CS31" s="600">
        <v>-19.983000000000001</v>
      </c>
      <c r="CT31" s="606">
        <v>31.673999999999999</v>
      </c>
      <c r="CU31" s="601">
        <v>12.907999999999999</v>
      </c>
      <c r="CV31" s="601">
        <v>-63.576000000000001</v>
      </c>
      <c r="CW31" s="601">
        <v>-73.962000000000003</v>
      </c>
      <c r="CX31" s="604">
        <v>51.100999999999999</v>
      </c>
      <c r="CY31" s="604">
        <v>48.051000000000002</v>
      </c>
      <c r="CZ31" s="600">
        <v>-35.168999999999997</v>
      </c>
      <c r="DA31" s="606">
        <v>-0.31</v>
      </c>
      <c r="DB31" s="602">
        <v>88.635999999999996</v>
      </c>
      <c r="DC31" s="602">
        <v>87.605999999999995</v>
      </c>
      <c r="DD31" s="601">
        <v>-192.1</v>
      </c>
      <c r="DE31" s="604"/>
      <c r="DF31" s="601"/>
      <c r="DG31" s="604">
        <v>3.964</v>
      </c>
      <c r="DH31" s="601">
        <v>-20.832999999999998</v>
      </c>
      <c r="DI31" s="610"/>
      <c r="DJ31" s="602">
        <v>-105.09</v>
      </c>
      <c r="DK31" s="602">
        <v>-104.59</v>
      </c>
      <c r="DL31" s="603">
        <v>1.7869999999999999</v>
      </c>
      <c r="DM31" s="600">
        <v>19.706</v>
      </c>
      <c r="DN31" s="604">
        <v>-1.992</v>
      </c>
      <c r="DO31" s="601">
        <v>39.406999999999996</v>
      </c>
      <c r="DP31" s="604">
        <v>70.614000000000004</v>
      </c>
      <c r="DQ31" s="600">
        <v>81.733000000000004</v>
      </c>
      <c r="DR31" s="600">
        <v>102.55</v>
      </c>
      <c r="DS31" s="600">
        <v>70.02</v>
      </c>
      <c r="DT31" s="600">
        <v>-17.667000000000002</v>
      </c>
      <c r="DU31" s="606">
        <v>-12.49</v>
      </c>
      <c r="DV31" s="601">
        <v>63.463000000000001</v>
      </c>
      <c r="DW31" s="601">
        <v>190.8</v>
      </c>
      <c r="DX31" s="604">
        <v>-23.94</v>
      </c>
      <c r="DY31" s="600">
        <v>-24.158999999999999</v>
      </c>
      <c r="DZ31" s="600">
        <v>126.47</v>
      </c>
      <c r="EA31" s="606">
        <v>63.55</v>
      </c>
      <c r="EB31" s="604">
        <v>192.38</v>
      </c>
      <c r="EC31" s="600">
        <v>189.96</v>
      </c>
      <c r="ED31" s="600">
        <v>15.287000000000001</v>
      </c>
      <c r="EE31" s="606">
        <v>13.89</v>
      </c>
      <c r="EF31" s="604">
        <v>297.81</v>
      </c>
      <c r="EG31" s="600">
        <v>252.78</v>
      </c>
      <c r="EH31" s="600">
        <v>246.54</v>
      </c>
      <c r="EI31" s="606">
        <v>250.75</v>
      </c>
      <c r="EJ31" s="600">
        <v>126.46</v>
      </c>
      <c r="EK31" s="606">
        <v>111.54</v>
      </c>
      <c r="EL31" s="601">
        <v>-23.731999999999999</v>
      </c>
      <c r="EM31" s="601">
        <v>654.36</v>
      </c>
      <c r="EN31" s="601">
        <v>347.14</v>
      </c>
      <c r="EO31" s="601"/>
      <c r="EP31" s="604">
        <v>-36.798999999999999</v>
      </c>
      <c r="EQ31" s="600"/>
      <c r="ER31" s="600">
        <v>-45.277000000000001</v>
      </c>
      <c r="ES31" s="600">
        <v>18.413</v>
      </c>
      <c r="ET31" s="600">
        <v>17.901</v>
      </c>
      <c r="EU31" s="600">
        <v>95.278999999999996</v>
      </c>
      <c r="EV31" s="600">
        <v>-40.677999999999997</v>
      </c>
      <c r="EW31" s="600">
        <v>-40.933999999999997</v>
      </c>
      <c r="EX31" s="606">
        <v>-75.596999999999994</v>
      </c>
      <c r="EY31" s="604">
        <v>0</v>
      </c>
      <c r="EZ31" s="600">
        <v>-12.509</v>
      </c>
      <c r="FA31" s="606">
        <v>60.2</v>
      </c>
      <c r="FB31" s="604">
        <v>16.172999999999998</v>
      </c>
      <c r="FC31" s="601">
        <v>-30.178999999999998</v>
      </c>
      <c r="FD31" s="604">
        <v>-31.963999999999999</v>
      </c>
      <c r="FE31" s="600">
        <v>-31.289000000000001</v>
      </c>
      <c r="FF31" s="606">
        <v>8.3369999999999997</v>
      </c>
      <c r="FG31" s="604">
        <v>-108.3</v>
      </c>
      <c r="FH31" s="604"/>
      <c r="FI31" s="603">
        <v>20.158000000000001</v>
      </c>
      <c r="FJ31" s="600"/>
      <c r="FK31" s="601"/>
      <c r="FL31" s="604">
        <v>50.439</v>
      </c>
      <c r="FM31" s="600">
        <v>51.789000000000001</v>
      </c>
      <c r="FN31" s="606">
        <v>0</v>
      </c>
      <c r="FO31" s="605">
        <v>26.96</v>
      </c>
      <c r="FP31" s="604">
        <v>28.132000000000001</v>
      </c>
      <c r="FQ31" s="601">
        <v>-55.26</v>
      </c>
      <c r="FR31" s="605">
        <v>-13.407</v>
      </c>
      <c r="FS31" s="604">
        <v>-12.722</v>
      </c>
      <c r="FT31" s="601">
        <v>-48.731999999999999</v>
      </c>
      <c r="FU31" s="601">
        <v>-43.671999999999997</v>
      </c>
      <c r="FV31" s="604"/>
      <c r="FW31" s="606"/>
      <c r="FX31" s="601">
        <v>7.0709999999999997</v>
      </c>
      <c r="FY31" s="604"/>
      <c r="FZ31" s="600"/>
      <c r="GA31" s="606">
        <v>15.62</v>
      </c>
      <c r="GB31" s="601">
        <v>0</v>
      </c>
      <c r="GC31" s="601">
        <v>5.1589999999999998</v>
      </c>
      <c r="GD31" s="601">
        <v>-7.5270000000000001</v>
      </c>
      <c r="GE31" s="601">
        <v>4.4370000000000003</v>
      </c>
      <c r="GF31" s="601">
        <v>8.1189999999999998</v>
      </c>
      <c r="GG31" s="601">
        <v>36.689</v>
      </c>
      <c r="GH31" s="601">
        <v>43.496000000000002</v>
      </c>
      <c r="GI31" s="601">
        <v>47.15</v>
      </c>
      <c r="GJ31" s="601"/>
      <c r="GK31" s="601">
        <v>85.093999999999994</v>
      </c>
      <c r="GL31" s="601">
        <v>26.1</v>
      </c>
      <c r="GM31" s="601"/>
      <c r="GN31" s="601">
        <v>0.505</v>
      </c>
      <c r="GO31" s="601"/>
      <c r="GP31" s="601"/>
      <c r="GQ31" s="601">
        <v>13.98</v>
      </c>
      <c r="GR31" s="601">
        <v>6.0910000000000002</v>
      </c>
      <c r="GS31" s="601">
        <v>-14.249000000000001</v>
      </c>
      <c r="GT31" s="601">
        <v>-37.718000000000004</v>
      </c>
      <c r="GU31" s="601">
        <v>15.952999999999999</v>
      </c>
      <c r="GV31" s="601">
        <v>59.158000000000001</v>
      </c>
      <c r="GW31" s="604">
        <v>102.28</v>
      </c>
      <c r="GX31" s="601">
        <v>58.271000000000001</v>
      </c>
      <c r="GY31" s="601">
        <v>-145.57</v>
      </c>
      <c r="GZ31" s="601">
        <v>-30.257999999999999</v>
      </c>
      <c r="HA31" s="604"/>
      <c r="HB31" s="601">
        <v>-66.569000000000003</v>
      </c>
      <c r="HC31" s="601">
        <v>7.0549999999999997</v>
      </c>
      <c r="HD31" s="604">
        <v>13.284000000000001</v>
      </c>
      <c r="HE31" s="601">
        <v>12.975</v>
      </c>
      <c r="HF31" s="601">
        <v>8.65</v>
      </c>
      <c r="HG31" s="611">
        <v>219.4</v>
      </c>
      <c r="HH31" s="601">
        <v>220.78</v>
      </c>
      <c r="HI31" s="610">
        <v>82.599000000000004</v>
      </c>
      <c r="HJ31" s="605">
        <v>-82.185000000000002</v>
      </c>
      <c r="HK31" s="604">
        <v>-258.79000000000002</v>
      </c>
      <c r="HL31" s="601">
        <v>260.39</v>
      </c>
      <c r="HM31" s="610">
        <v>363.28</v>
      </c>
      <c r="HN31" s="605">
        <v>-207.4</v>
      </c>
      <c r="HO31" s="604">
        <v>-205.37</v>
      </c>
      <c r="HP31" s="604">
        <v>-8.1069999999999993</v>
      </c>
      <c r="HQ31" s="604">
        <v>0</v>
      </c>
      <c r="HR31" s="605">
        <v>75.900000000000006</v>
      </c>
      <c r="HS31" s="601">
        <v>75.349999999999994</v>
      </c>
      <c r="HT31" s="605">
        <v>-119.13</v>
      </c>
      <c r="HU31" s="601">
        <v>-117.84</v>
      </c>
      <c r="HV31" s="604">
        <v>15.427</v>
      </c>
      <c r="HW31" s="601">
        <v>14.911</v>
      </c>
      <c r="HX31" s="604">
        <v>-76.293999999999997</v>
      </c>
      <c r="HY31" s="601">
        <v>-75.953999999999994</v>
      </c>
      <c r="HZ31" s="604">
        <v>50.77</v>
      </c>
      <c r="IA31" s="601">
        <v>50.908999999999999</v>
      </c>
      <c r="IB31" s="604">
        <v>83.099000000000004</v>
      </c>
      <c r="IC31" s="601">
        <v>83.4</v>
      </c>
      <c r="ID31" s="601">
        <v>26.088999999999999</v>
      </c>
      <c r="IE31" s="601">
        <v>0.247</v>
      </c>
      <c r="IF31" s="601">
        <v>-381.07</v>
      </c>
      <c r="IG31" s="604">
        <v>79.566999999999993</v>
      </c>
      <c r="IH31" s="601">
        <v>80.239999999999995</v>
      </c>
      <c r="II31" s="604">
        <v>7.7</v>
      </c>
      <c r="IJ31" s="601">
        <v>55.4</v>
      </c>
      <c r="IK31" s="604">
        <v>-14.6</v>
      </c>
      <c r="IL31" s="604">
        <v>-13.898999999999999</v>
      </c>
      <c r="IM31" s="604"/>
      <c r="IN31" s="601">
        <v>1.81</v>
      </c>
      <c r="IO31" s="603">
        <v>-359.18</v>
      </c>
      <c r="IP31" s="604">
        <v>-323.61</v>
      </c>
      <c r="IQ31" s="612">
        <v>358.44</v>
      </c>
      <c r="IR31" s="612">
        <v>297.87</v>
      </c>
      <c r="IS31" s="601">
        <v>-18.940000000000001</v>
      </c>
      <c r="IT31" s="603">
        <v>-288.14</v>
      </c>
      <c r="IU31" s="601">
        <v>291.69</v>
      </c>
      <c r="IV31" s="602">
        <v>-20.765999999999998</v>
      </c>
      <c r="IW31" s="602">
        <v>-186.02</v>
      </c>
      <c r="IX31" s="613">
        <v>-286.39999999999998</v>
      </c>
      <c r="IY31" s="606">
        <v>133.37</v>
      </c>
      <c r="IZ31" s="606">
        <v>134.59</v>
      </c>
      <c r="JA31" s="606">
        <v>18.151</v>
      </c>
      <c r="JB31" s="614">
        <v>-350.41</v>
      </c>
      <c r="JC31" s="614">
        <v>136.66</v>
      </c>
      <c r="JD31" s="614">
        <v>-212.58</v>
      </c>
      <c r="JE31" s="614">
        <v>213.58</v>
      </c>
      <c r="JF31" s="601">
        <v>-4.4009999999999998</v>
      </c>
      <c r="JG31" s="604"/>
      <c r="JH31" s="601">
        <v>30.638999999999999</v>
      </c>
      <c r="JI31" s="604">
        <v>7.1529999999999996</v>
      </c>
      <c r="JJ31" s="601">
        <v>7.093</v>
      </c>
      <c r="JK31" s="602">
        <v>-30.158999999999999</v>
      </c>
      <c r="JL31" s="602">
        <v>9.84</v>
      </c>
      <c r="JM31" s="601"/>
      <c r="JN31" s="604">
        <v>-10.545</v>
      </c>
      <c r="JO31" s="600">
        <v>-31.581</v>
      </c>
      <c r="JP31" s="606">
        <v>3.6059999999999999</v>
      </c>
      <c r="JQ31" s="601">
        <v>17.5</v>
      </c>
      <c r="JR31" s="605">
        <v>45.89</v>
      </c>
      <c r="JS31" s="601">
        <v>46.296999999999997</v>
      </c>
      <c r="JT31" s="602">
        <v>11.401999999999999</v>
      </c>
      <c r="JU31" s="601">
        <v>11.276999999999999</v>
      </c>
      <c r="JV31" s="603">
        <v>48.844000000000001</v>
      </c>
      <c r="JW31" s="600">
        <v>49.706000000000003</v>
      </c>
      <c r="JX31" s="601">
        <v>49.756999999999998</v>
      </c>
      <c r="JY31" s="601"/>
      <c r="JZ31" s="601">
        <v>-48.9</v>
      </c>
      <c r="KA31" s="601">
        <v>10.477</v>
      </c>
      <c r="KB31" s="601">
        <v>7.78</v>
      </c>
      <c r="KC31" s="601"/>
      <c r="KD31" s="601">
        <v>6.4340000000000002</v>
      </c>
      <c r="KE31" s="604">
        <v>37.371000000000002</v>
      </c>
      <c r="KF31" s="601">
        <v>8.6379999999999999</v>
      </c>
      <c r="KG31" s="601">
        <v>6.798</v>
      </c>
      <c r="KH31" s="601">
        <v>-36.664999999999999</v>
      </c>
      <c r="KI31" s="601">
        <v>-3.9119999999999999</v>
      </c>
      <c r="KJ31" s="601">
        <v>39.732999999999997</v>
      </c>
      <c r="KK31" s="596"/>
      <c r="KL31" s="596"/>
      <c r="KM31" s="596"/>
      <c r="KN31" s="596"/>
      <c r="KO31" s="596"/>
      <c r="KP31" s="673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</row>
    <row r="32" spans="1:353" ht="15.75" x14ac:dyDescent="0.25">
      <c r="A32" s="599">
        <v>0.5625</v>
      </c>
      <c r="B32" s="600">
        <v>0</v>
      </c>
      <c r="C32" s="600">
        <v>21.859000000000002</v>
      </c>
      <c r="D32" s="601">
        <v>-43.56</v>
      </c>
      <c r="E32" s="602">
        <v>11.287000000000001</v>
      </c>
      <c r="F32" s="603">
        <v>29.672999999999998</v>
      </c>
      <c r="G32" s="600"/>
      <c r="H32" s="604">
        <v>59.176000000000002</v>
      </c>
      <c r="I32" s="603">
        <v>57.442999999999998</v>
      </c>
      <c r="J32" s="600"/>
      <c r="K32" s="601"/>
      <c r="L32" s="602">
        <v>-6.66</v>
      </c>
      <c r="M32" s="605">
        <v>-34.17</v>
      </c>
      <c r="N32" s="606">
        <v>30.798999999999999</v>
      </c>
      <c r="O32" s="602"/>
      <c r="P32" s="602">
        <v>-30.798999999999999</v>
      </c>
      <c r="Q32" s="605">
        <v>13.163</v>
      </c>
      <c r="R32" s="603">
        <v>19.725000000000001</v>
      </c>
      <c r="S32" s="600">
        <v>19.913</v>
      </c>
      <c r="T32" s="601">
        <v>33.329000000000001</v>
      </c>
      <c r="U32" s="604"/>
      <c r="V32" s="600"/>
      <c r="W32" s="606"/>
      <c r="X32" s="606"/>
      <c r="Y32" s="601"/>
      <c r="Z32" s="604">
        <v>-58.798999999999999</v>
      </c>
      <c r="AA32" s="601">
        <v>-58.798999999999999</v>
      </c>
      <c r="AB32" s="601"/>
      <c r="AC32" s="601">
        <v>6.66</v>
      </c>
      <c r="AD32" s="601">
        <v>33</v>
      </c>
      <c r="AE32" s="601"/>
      <c r="AF32" s="601"/>
      <c r="AG32" s="615">
        <v>-39.669499999999999</v>
      </c>
      <c r="AH32" s="608">
        <v>-40.004999999999995</v>
      </c>
      <c r="AI32" s="669">
        <v>-79.313999999999993</v>
      </c>
      <c r="AJ32" s="602">
        <v>37.22</v>
      </c>
      <c r="AK32" s="601">
        <v>37.31</v>
      </c>
      <c r="AL32" s="604">
        <v>13.256</v>
      </c>
      <c r="AM32" s="601">
        <v>-7.6660000000000004</v>
      </c>
      <c r="AN32" s="604">
        <v>66.462000000000003</v>
      </c>
      <c r="AO32" s="600">
        <v>69.117000000000004</v>
      </c>
      <c r="AP32" s="606">
        <v>45.59</v>
      </c>
      <c r="AQ32" s="615">
        <v>-49.155999999999999</v>
      </c>
      <c r="AR32" s="600">
        <v>-49.563000000000002</v>
      </c>
      <c r="AS32" s="600">
        <v>9.1769999999999996</v>
      </c>
      <c r="AT32" s="600">
        <v>9.6370000000000005</v>
      </c>
      <c r="AU32" s="600"/>
      <c r="AV32" s="600">
        <v>73.677000000000007</v>
      </c>
      <c r="AW32" s="606">
        <v>-15.18</v>
      </c>
      <c r="AX32" s="601">
        <v>-16.488</v>
      </c>
      <c r="AY32" s="601">
        <v>-373.08</v>
      </c>
      <c r="AZ32" s="604">
        <v>7.7690000000000001</v>
      </c>
      <c r="BA32" s="601">
        <v>7.9320000000000004</v>
      </c>
      <c r="BB32" s="604">
        <v>-29.725000000000001</v>
      </c>
      <c r="BC32" s="604">
        <v>-3.5</v>
      </c>
      <c r="BD32" s="601">
        <v>-5.3</v>
      </c>
      <c r="BE32" s="604">
        <v>54.155999999999999</v>
      </c>
      <c r="BF32" s="600">
        <v>54.265999999999998</v>
      </c>
      <c r="BG32" s="600">
        <v>-5.5890000000000004</v>
      </c>
      <c r="BH32" s="600"/>
      <c r="BI32" s="606">
        <v>-36.423999999999999</v>
      </c>
      <c r="BJ32" s="610"/>
      <c r="BK32" s="602">
        <v>6.3120000000000003</v>
      </c>
      <c r="BL32" s="601">
        <v>4.2220000000000004</v>
      </c>
      <c r="BM32" s="601">
        <v>408.61</v>
      </c>
      <c r="BN32" s="601">
        <v>98.147000000000006</v>
      </c>
      <c r="BO32" s="601">
        <v>98.94</v>
      </c>
      <c r="BP32" s="602">
        <v>-622.66</v>
      </c>
      <c r="BQ32" s="601">
        <v>510.87</v>
      </c>
      <c r="BR32" s="601">
        <v>93.009</v>
      </c>
      <c r="BS32" s="604">
        <v>31.62</v>
      </c>
      <c r="BT32" s="600"/>
      <c r="BU32" s="600">
        <v>71.69</v>
      </c>
      <c r="BV32" s="606">
        <v>55.93</v>
      </c>
      <c r="BW32" s="603">
        <v>-28.93</v>
      </c>
      <c r="BX32" s="606">
        <v>-29.332000000000001</v>
      </c>
      <c r="BY32" s="602">
        <v>81.088999999999999</v>
      </c>
      <c r="BZ32" s="604">
        <v>83.540999999999997</v>
      </c>
      <c r="CA32" s="601">
        <v>31.606999999999999</v>
      </c>
      <c r="CB32" s="604"/>
      <c r="CC32" s="600">
        <v>-90.638000000000005</v>
      </c>
      <c r="CD32" s="602">
        <v>14.58</v>
      </c>
      <c r="CE32" s="601">
        <v>-72.144000000000005</v>
      </c>
      <c r="CF32" s="604">
        <v>19.95</v>
      </c>
      <c r="CG32" s="604">
        <v>2.42</v>
      </c>
      <c r="CH32" s="604">
        <v>-29.888999999999999</v>
      </c>
      <c r="CI32" s="601">
        <v>32</v>
      </c>
      <c r="CJ32" s="604">
        <v>40.4</v>
      </c>
      <c r="CK32" s="600">
        <v>163.38999999999999</v>
      </c>
      <c r="CL32" s="601">
        <v>-19.25</v>
      </c>
      <c r="CM32" s="604"/>
      <c r="CN32" s="600">
        <v>70.168999999999997</v>
      </c>
      <c r="CO32" s="606">
        <v>67.432000000000002</v>
      </c>
      <c r="CP32" s="604">
        <v>-45.305</v>
      </c>
      <c r="CQ32" s="600">
        <v>-45.284999999999997</v>
      </c>
      <c r="CR32" s="600">
        <v>14.35</v>
      </c>
      <c r="CS32" s="600">
        <v>-20.068000000000001</v>
      </c>
      <c r="CT32" s="606">
        <v>20.882000000000001</v>
      </c>
      <c r="CU32" s="601">
        <v>12.217000000000001</v>
      </c>
      <c r="CV32" s="601">
        <v>-62.404000000000003</v>
      </c>
      <c r="CW32" s="601">
        <v>-69.478999999999999</v>
      </c>
      <c r="CX32" s="604">
        <v>49.694000000000003</v>
      </c>
      <c r="CY32" s="604">
        <v>47.026000000000003</v>
      </c>
      <c r="CZ32" s="600">
        <v>-34.009</v>
      </c>
      <c r="DA32" s="606">
        <v>-0.621</v>
      </c>
      <c r="DB32" s="602">
        <v>82.305000000000007</v>
      </c>
      <c r="DC32" s="602">
        <v>81.995000000000005</v>
      </c>
      <c r="DD32" s="601">
        <v>-174.68</v>
      </c>
      <c r="DE32" s="604"/>
      <c r="DF32" s="601"/>
      <c r="DG32" s="604">
        <v>2.9790000000000001</v>
      </c>
      <c r="DH32" s="601">
        <v>-20.312000000000001</v>
      </c>
      <c r="DI32" s="610"/>
      <c r="DJ32" s="602">
        <v>-101.69</v>
      </c>
      <c r="DK32" s="602">
        <v>-102.9</v>
      </c>
      <c r="DL32" s="603">
        <v>2.4969999999999999</v>
      </c>
      <c r="DM32" s="600">
        <v>20.558</v>
      </c>
      <c r="DN32" s="604">
        <v>0</v>
      </c>
      <c r="DO32" s="601">
        <v>41.825000000000003</v>
      </c>
      <c r="DP32" s="604">
        <v>69.734999999999999</v>
      </c>
      <c r="DQ32" s="600">
        <v>78.444999999999993</v>
      </c>
      <c r="DR32" s="600">
        <v>101.38</v>
      </c>
      <c r="DS32" s="600">
        <v>69.28</v>
      </c>
      <c r="DT32" s="600">
        <v>-16.114000000000001</v>
      </c>
      <c r="DU32" s="606">
        <v>-11.43</v>
      </c>
      <c r="DV32" s="601">
        <v>64.826999999999998</v>
      </c>
      <c r="DW32" s="601">
        <v>172.07</v>
      </c>
      <c r="DX32" s="604">
        <v>-23.93</v>
      </c>
      <c r="DY32" s="600">
        <v>-24.35</v>
      </c>
      <c r="DZ32" s="600">
        <v>125.65</v>
      </c>
      <c r="EA32" s="606">
        <v>65.150000000000006</v>
      </c>
      <c r="EB32" s="604">
        <v>172.05</v>
      </c>
      <c r="EC32" s="600">
        <v>168.9</v>
      </c>
      <c r="ED32" s="600">
        <v>8.8379999999999992</v>
      </c>
      <c r="EE32" s="606">
        <v>7.3179999999999996</v>
      </c>
      <c r="EF32" s="604">
        <v>283.27999999999997</v>
      </c>
      <c r="EG32" s="600">
        <v>239.68</v>
      </c>
      <c r="EH32" s="600">
        <v>231.18</v>
      </c>
      <c r="EI32" s="606">
        <v>234.45</v>
      </c>
      <c r="EJ32" s="600">
        <v>138.88999999999999</v>
      </c>
      <c r="EK32" s="606">
        <v>123.14</v>
      </c>
      <c r="EL32" s="601">
        <v>-23.59</v>
      </c>
      <c r="EM32" s="601">
        <v>635.58000000000004</v>
      </c>
      <c r="EN32" s="601">
        <v>349.99</v>
      </c>
      <c r="EO32" s="601"/>
      <c r="EP32" s="604">
        <v>-36.280999999999999</v>
      </c>
      <c r="EQ32" s="600">
        <v>-33.82</v>
      </c>
      <c r="ER32" s="600">
        <v>-58.436</v>
      </c>
      <c r="ES32" s="600">
        <v>10.82</v>
      </c>
      <c r="ET32" s="600">
        <v>10.603</v>
      </c>
      <c r="EU32" s="600">
        <v>161.33000000000001</v>
      </c>
      <c r="EV32" s="600">
        <v>-54.042999999999999</v>
      </c>
      <c r="EW32" s="600">
        <v>-54.473999999999997</v>
      </c>
      <c r="EX32" s="606">
        <v>-89.018000000000001</v>
      </c>
      <c r="EY32" s="604">
        <v>-15.17</v>
      </c>
      <c r="EZ32" s="600">
        <v>-12.25</v>
      </c>
      <c r="FA32" s="606">
        <v>117.7</v>
      </c>
      <c r="FB32" s="604">
        <v>15.997</v>
      </c>
      <c r="FC32" s="601">
        <v>-44.317</v>
      </c>
      <c r="FD32" s="604">
        <v>-34.698</v>
      </c>
      <c r="FE32" s="600">
        <v>-34.241</v>
      </c>
      <c r="FF32" s="606">
        <v>12.545999999999999</v>
      </c>
      <c r="FG32" s="604">
        <v>-122.62</v>
      </c>
      <c r="FH32" s="604"/>
      <c r="FI32" s="603">
        <v>20.530999999999999</v>
      </c>
      <c r="FJ32" s="600"/>
      <c r="FK32" s="601"/>
      <c r="FL32" s="604">
        <v>50.581000000000003</v>
      </c>
      <c r="FM32" s="600">
        <v>50.42</v>
      </c>
      <c r="FN32" s="606">
        <v>0</v>
      </c>
      <c r="FO32" s="605">
        <v>28.132000000000001</v>
      </c>
      <c r="FP32" s="604">
        <v>28.3</v>
      </c>
      <c r="FQ32" s="601">
        <v>-66.647000000000006</v>
      </c>
      <c r="FR32" s="605">
        <v>-5.4989999999999997</v>
      </c>
      <c r="FS32" s="604">
        <v>-6.1109999999999998</v>
      </c>
      <c r="FT32" s="601">
        <v>-62.39</v>
      </c>
      <c r="FU32" s="601">
        <v>-60.597000000000001</v>
      </c>
      <c r="FV32" s="604"/>
      <c r="FW32" s="606"/>
      <c r="FX32" s="601">
        <v>7.0709999999999997</v>
      </c>
      <c r="FY32" s="604"/>
      <c r="FZ32" s="600"/>
      <c r="GA32" s="606">
        <v>17.39</v>
      </c>
      <c r="GB32" s="601">
        <v>0</v>
      </c>
      <c r="GC32" s="601">
        <v>5.3949999999999996</v>
      </c>
      <c r="GD32" s="601">
        <v>-7.4610000000000003</v>
      </c>
      <c r="GE32" s="601">
        <v>4.28</v>
      </c>
      <c r="GF32" s="601">
        <v>8.1880000000000006</v>
      </c>
      <c r="GG32" s="601">
        <v>38.58</v>
      </c>
      <c r="GH32" s="601">
        <v>62.432000000000002</v>
      </c>
      <c r="GI32" s="601">
        <v>65.444999999999993</v>
      </c>
      <c r="GJ32" s="601">
        <v>12.76</v>
      </c>
      <c r="GK32" s="601">
        <v>88.721000000000004</v>
      </c>
      <c r="GL32" s="601">
        <v>25.298999999999999</v>
      </c>
      <c r="GM32" s="601">
        <v>-23.24</v>
      </c>
      <c r="GN32" s="601">
        <v>-0.01</v>
      </c>
      <c r="GO32" s="601"/>
      <c r="GP32" s="601"/>
      <c r="GQ32" s="601">
        <v>13.938000000000001</v>
      </c>
      <c r="GR32" s="601">
        <v>6.157</v>
      </c>
      <c r="GS32" s="601">
        <v>-13.999000000000001</v>
      </c>
      <c r="GT32" s="601">
        <v>-36.914999999999999</v>
      </c>
      <c r="GU32" s="601">
        <v>17.614000000000001</v>
      </c>
      <c r="GV32" s="601">
        <v>58.99</v>
      </c>
      <c r="GW32" s="604">
        <v>100.11</v>
      </c>
      <c r="GX32" s="601">
        <v>57.277000000000001</v>
      </c>
      <c r="GY32" s="601">
        <v>-142.82</v>
      </c>
      <c r="GZ32" s="601">
        <v>-31.555</v>
      </c>
      <c r="HA32" s="604"/>
      <c r="HB32" s="601">
        <v>-68.328999999999994</v>
      </c>
      <c r="HC32" s="601">
        <v>7.6680000000000001</v>
      </c>
      <c r="HD32" s="604">
        <v>12.395</v>
      </c>
      <c r="HE32" s="601">
        <v>12.226000000000001</v>
      </c>
      <c r="HF32" s="601">
        <v>9.36</v>
      </c>
      <c r="HG32" s="611">
        <v>222.34</v>
      </c>
      <c r="HH32" s="601">
        <v>221.1</v>
      </c>
      <c r="HI32" s="610">
        <v>85.099000000000004</v>
      </c>
      <c r="HJ32" s="605">
        <v>-84.269000000000005</v>
      </c>
      <c r="HK32" s="604">
        <v>-256.87</v>
      </c>
      <c r="HL32" s="601">
        <v>259.14</v>
      </c>
      <c r="HM32" s="610">
        <v>373</v>
      </c>
      <c r="HN32" s="605">
        <v>-210.34</v>
      </c>
      <c r="HO32" s="604">
        <v>-205.95</v>
      </c>
      <c r="HP32" s="604">
        <v>-10.132</v>
      </c>
      <c r="HQ32" s="604">
        <v>0</v>
      </c>
      <c r="HR32" s="605">
        <v>78.650999999999996</v>
      </c>
      <c r="HS32" s="601">
        <v>78.135999999999996</v>
      </c>
      <c r="HT32" s="605">
        <v>-117.66</v>
      </c>
      <c r="HU32" s="601">
        <v>-117</v>
      </c>
      <c r="HV32" s="604">
        <v>12.406000000000001</v>
      </c>
      <c r="HW32" s="601">
        <v>11.505000000000001</v>
      </c>
      <c r="HX32" s="604">
        <v>-77.73</v>
      </c>
      <c r="HY32" s="601">
        <v>-77.816000000000003</v>
      </c>
      <c r="HZ32" s="604">
        <v>55.36</v>
      </c>
      <c r="IA32" s="601">
        <v>55.52</v>
      </c>
      <c r="IB32" s="604">
        <v>87.198999999999998</v>
      </c>
      <c r="IC32" s="601">
        <v>86.9</v>
      </c>
      <c r="ID32" s="601">
        <v>26.108000000000001</v>
      </c>
      <c r="IE32" s="601">
        <v>3.8359999999999999</v>
      </c>
      <c r="IF32" s="601">
        <v>-373.01</v>
      </c>
      <c r="IG32" s="604">
        <v>73.608999999999995</v>
      </c>
      <c r="IH32" s="601">
        <v>73.781999999999996</v>
      </c>
      <c r="II32" s="604">
        <v>7.7</v>
      </c>
      <c r="IJ32" s="601">
        <v>58.2</v>
      </c>
      <c r="IK32" s="604">
        <v>-10.5</v>
      </c>
      <c r="IL32" s="604">
        <v>-10.3</v>
      </c>
      <c r="IM32" s="604"/>
      <c r="IN32" s="601">
        <v>2.0950000000000002</v>
      </c>
      <c r="IO32" s="603">
        <v>-367.15</v>
      </c>
      <c r="IP32" s="604">
        <v>-327.84</v>
      </c>
      <c r="IQ32" s="612">
        <v>367.75</v>
      </c>
      <c r="IR32" s="612">
        <v>305.57</v>
      </c>
      <c r="IS32" s="601">
        <v>-18.847999999999999</v>
      </c>
      <c r="IT32" s="603">
        <v>-294.43</v>
      </c>
      <c r="IU32" s="601">
        <v>296.41000000000003</v>
      </c>
      <c r="IV32" s="602">
        <v>-14.538</v>
      </c>
      <c r="IW32" s="602">
        <v>-188.82</v>
      </c>
      <c r="IX32" s="613">
        <v>-294.18</v>
      </c>
      <c r="IY32" s="606">
        <v>135.33000000000001</v>
      </c>
      <c r="IZ32" s="606">
        <v>143.65</v>
      </c>
      <c r="JA32" s="606">
        <v>19.166</v>
      </c>
      <c r="JB32" s="614">
        <v>-360.49</v>
      </c>
      <c r="JC32" s="614">
        <v>136.41999999999999</v>
      </c>
      <c r="JD32" s="614">
        <v>-223.46</v>
      </c>
      <c r="JE32" s="614">
        <v>223.88</v>
      </c>
      <c r="JF32" s="601">
        <v>-4.6929999999999996</v>
      </c>
      <c r="JG32" s="604"/>
      <c r="JH32" s="601">
        <v>31.28</v>
      </c>
      <c r="JI32" s="615">
        <v>7.1124999999999998</v>
      </c>
      <c r="JJ32" s="601">
        <v>7.0510000000000002</v>
      </c>
      <c r="JK32" s="602">
        <v>-30.798999999999999</v>
      </c>
      <c r="JL32" s="602">
        <v>10.159000000000001</v>
      </c>
      <c r="JM32" s="601"/>
      <c r="JN32" s="604">
        <v>-10.926</v>
      </c>
      <c r="JO32" s="600">
        <v>-32.579000000000001</v>
      </c>
      <c r="JP32" s="606">
        <v>3.1360000000000001</v>
      </c>
      <c r="JQ32" s="601">
        <v>17.399000000000001</v>
      </c>
      <c r="JR32" s="605">
        <v>51.548000000000002</v>
      </c>
      <c r="JS32" s="601">
        <v>50.972999999999999</v>
      </c>
      <c r="JT32" s="602">
        <v>11.372</v>
      </c>
      <c r="JU32" s="601">
        <v>11.361000000000001</v>
      </c>
      <c r="JV32" s="603">
        <v>49.895000000000003</v>
      </c>
      <c r="JW32" s="600">
        <v>51.848999999999997</v>
      </c>
      <c r="JX32" s="601">
        <v>50.871000000000002</v>
      </c>
      <c r="JY32" s="601"/>
      <c r="JZ32" s="601">
        <v>-51.098999999999997</v>
      </c>
      <c r="KA32" s="601">
        <v>11.654999999999999</v>
      </c>
      <c r="KB32" s="601">
        <v>7.69</v>
      </c>
      <c r="KC32" s="601"/>
      <c r="KD32" s="601">
        <v>6.1890000000000001</v>
      </c>
      <c r="KE32" s="604">
        <v>39.186</v>
      </c>
      <c r="KF32" s="601">
        <v>10.16</v>
      </c>
      <c r="KG32" s="601">
        <v>6.3040000000000003</v>
      </c>
      <c r="KH32" s="601">
        <v>-38.691000000000003</v>
      </c>
      <c r="KI32" s="601">
        <v>-2.532</v>
      </c>
      <c r="KJ32" s="601">
        <v>39.843000000000004</v>
      </c>
      <c r="KK32" s="596"/>
      <c r="KL32" s="596"/>
      <c r="KM32" s="596"/>
      <c r="KN32" s="596"/>
      <c r="KO32" s="596"/>
      <c r="KP32" s="616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</row>
    <row r="33" spans="1:353" ht="15.75" x14ac:dyDescent="0.25">
      <c r="A33" s="599">
        <v>0.58333333333333337</v>
      </c>
      <c r="B33" s="600">
        <v>0</v>
      </c>
      <c r="C33" s="600">
        <v>21.63</v>
      </c>
      <c r="D33" s="601">
        <v>-43.56</v>
      </c>
      <c r="E33" s="602">
        <v>11.632</v>
      </c>
      <c r="F33" s="603">
        <v>29.637</v>
      </c>
      <c r="G33" s="600"/>
      <c r="H33" s="604">
        <v>59.347999999999999</v>
      </c>
      <c r="I33" s="603">
        <v>58.07</v>
      </c>
      <c r="J33" s="600"/>
      <c r="K33" s="601"/>
      <c r="L33" s="602">
        <v>-6.66</v>
      </c>
      <c r="M33" s="605">
        <v>-34.944000000000003</v>
      </c>
      <c r="N33" s="606">
        <v>30.798999999999999</v>
      </c>
      <c r="O33" s="602"/>
      <c r="P33" s="602">
        <v>-30.798999999999999</v>
      </c>
      <c r="Q33" s="605">
        <v>13.222</v>
      </c>
      <c r="R33" s="607">
        <v>19.758000000000003</v>
      </c>
      <c r="S33" s="608">
        <v>20.036999999999999</v>
      </c>
      <c r="T33" s="609">
        <v>33.525500000000001</v>
      </c>
      <c r="U33" s="604"/>
      <c r="V33" s="600"/>
      <c r="W33" s="606"/>
      <c r="X33" s="606"/>
      <c r="Y33" s="601"/>
      <c r="Z33" s="604">
        <v>-58.689</v>
      </c>
      <c r="AA33" s="601">
        <v>-58.279000000000003</v>
      </c>
      <c r="AB33" s="601"/>
      <c r="AC33" s="601">
        <v>6.66</v>
      </c>
      <c r="AD33" s="601">
        <v>33</v>
      </c>
      <c r="AE33" s="601"/>
      <c r="AF33" s="601"/>
      <c r="AG33" s="604">
        <v>-35.520000000000003</v>
      </c>
      <c r="AH33" s="600">
        <v>-36.08</v>
      </c>
      <c r="AI33" s="606">
        <v>-88.528999999999996</v>
      </c>
      <c r="AJ33" s="602">
        <v>35.86</v>
      </c>
      <c r="AK33" s="601">
        <v>36.009</v>
      </c>
      <c r="AL33" s="615">
        <v>14.128</v>
      </c>
      <c r="AM33" s="601">
        <v>-7.1719999999999997</v>
      </c>
      <c r="AN33" s="604">
        <v>67.134</v>
      </c>
      <c r="AO33" s="600">
        <v>69.319999999999993</v>
      </c>
      <c r="AP33" s="606">
        <v>41.473999999999997</v>
      </c>
      <c r="AQ33" s="615">
        <v>-47.256</v>
      </c>
      <c r="AR33" s="600">
        <v>-47.36</v>
      </c>
      <c r="AS33" s="600">
        <v>8.827</v>
      </c>
      <c r="AT33" s="600">
        <v>8.8819999999999997</v>
      </c>
      <c r="AU33" s="600"/>
      <c r="AV33" s="600">
        <v>72.873000000000005</v>
      </c>
      <c r="AW33" s="606">
        <v>-15.702999999999999</v>
      </c>
      <c r="AX33" s="601">
        <v>-16.257000000000001</v>
      </c>
      <c r="AY33" s="601">
        <v>-368.75</v>
      </c>
      <c r="AZ33" s="604">
        <v>7.9249999999999998</v>
      </c>
      <c r="BA33" s="601">
        <v>8.06</v>
      </c>
      <c r="BB33" s="604">
        <v>-28.838999999999999</v>
      </c>
      <c r="BC33" s="604">
        <v>-3.3</v>
      </c>
      <c r="BD33" s="601">
        <v>-5.3</v>
      </c>
      <c r="BE33" s="604">
        <v>52.256</v>
      </c>
      <c r="BF33" s="600">
        <v>52.432000000000002</v>
      </c>
      <c r="BG33" s="600">
        <v>-6.048</v>
      </c>
      <c r="BH33" s="600"/>
      <c r="BI33" s="606">
        <v>-35.365000000000002</v>
      </c>
      <c r="BJ33" s="610"/>
      <c r="BK33" s="602">
        <v>6.4989999999999997</v>
      </c>
      <c r="BL33" s="609">
        <v>4.0890000000000004</v>
      </c>
      <c r="BM33" s="601">
        <v>406.29</v>
      </c>
      <c r="BN33" s="601">
        <v>110.23</v>
      </c>
      <c r="BO33" s="601">
        <v>109.65</v>
      </c>
      <c r="BP33" s="602">
        <v>-636.42999999999995</v>
      </c>
      <c r="BQ33" s="601">
        <v>533.30999999999995</v>
      </c>
      <c r="BR33" s="601">
        <v>94.117000000000004</v>
      </c>
      <c r="BS33" s="604">
        <v>30.53</v>
      </c>
      <c r="BT33" s="600"/>
      <c r="BU33" s="600">
        <v>72.41</v>
      </c>
      <c r="BV33" s="606">
        <v>56.569000000000003</v>
      </c>
      <c r="BW33" s="603">
        <v>-30.404</v>
      </c>
      <c r="BX33" s="606">
        <v>-30.670999999999999</v>
      </c>
      <c r="BY33" s="602">
        <v>82.918000000000006</v>
      </c>
      <c r="BZ33" s="604">
        <v>84.100999999999999</v>
      </c>
      <c r="CA33" s="601">
        <v>27.489000000000001</v>
      </c>
      <c r="CB33" s="604"/>
      <c r="CC33" s="600">
        <v>-95.46</v>
      </c>
      <c r="CD33" s="602">
        <v>15.196</v>
      </c>
      <c r="CE33" s="601">
        <v>-72.144000000000005</v>
      </c>
      <c r="CF33" s="604">
        <v>19.95</v>
      </c>
      <c r="CG33" s="604">
        <v>2.4409999999999998</v>
      </c>
      <c r="CH33" s="604">
        <v>-29.579000000000001</v>
      </c>
      <c r="CI33" s="601">
        <v>-32.43</v>
      </c>
      <c r="CJ33" s="604">
        <v>34.200000000000003</v>
      </c>
      <c r="CK33" s="600">
        <v>169.1</v>
      </c>
      <c r="CL33" s="601">
        <v>-19.388999999999999</v>
      </c>
      <c r="CM33" s="604"/>
      <c r="CN33" s="600">
        <v>65.984999999999999</v>
      </c>
      <c r="CO33" s="606">
        <v>64.114999999999995</v>
      </c>
      <c r="CP33" s="604">
        <v>-51.884</v>
      </c>
      <c r="CQ33" s="600">
        <v>-51.030999999999999</v>
      </c>
      <c r="CR33" s="600">
        <v>16.576000000000001</v>
      </c>
      <c r="CS33" s="600">
        <v>-17.684000000000001</v>
      </c>
      <c r="CT33" s="606">
        <v>23.141999999999999</v>
      </c>
      <c r="CU33" s="601">
        <v>12.75</v>
      </c>
      <c r="CV33" s="601">
        <v>-64.454999999999998</v>
      </c>
      <c r="CW33" s="601">
        <v>-72.218999999999994</v>
      </c>
      <c r="CX33" s="604">
        <v>51.100999999999999</v>
      </c>
      <c r="CY33" s="604">
        <v>48.197000000000003</v>
      </c>
      <c r="CZ33" s="600">
        <v>-35.149000000000001</v>
      </c>
      <c r="DA33" s="606">
        <v>-0.93100000000000005</v>
      </c>
      <c r="DB33" s="602">
        <v>84.641999999999996</v>
      </c>
      <c r="DC33" s="602">
        <v>83.813999999999993</v>
      </c>
      <c r="DD33" s="601">
        <v>-178.67</v>
      </c>
      <c r="DE33" s="604"/>
      <c r="DF33" s="601"/>
      <c r="DG33" s="604">
        <v>2.419</v>
      </c>
      <c r="DH33" s="601">
        <v>-20.832999999999998</v>
      </c>
      <c r="DI33" s="610"/>
      <c r="DJ33" s="602">
        <v>-103.3</v>
      </c>
      <c r="DK33" s="602">
        <v>-102.19</v>
      </c>
      <c r="DL33" s="603">
        <v>2.8519999999999999</v>
      </c>
      <c r="DM33" s="600">
        <v>19.975000000000001</v>
      </c>
      <c r="DN33" s="604">
        <v>-1.1719999999999999</v>
      </c>
      <c r="DO33" s="601">
        <v>41.594999999999999</v>
      </c>
      <c r="DP33" s="604">
        <v>69.734999999999999</v>
      </c>
      <c r="DQ33" s="600">
        <v>79.853999999999999</v>
      </c>
      <c r="DR33" s="600">
        <v>101.38</v>
      </c>
      <c r="DS33" s="600">
        <v>69.28</v>
      </c>
      <c r="DT33" s="600">
        <v>-17.084</v>
      </c>
      <c r="DU33" s="606">
        <v>-12.1</v>
      </c>
      <c r="DV33" s="601">
        <v>63.207000000000001</v>
      </c>
      <c r="DW33" s="601">
        <v>177.48</v>
      </c>
      <c r="DX33" s="604">
        <v>-21.48</v>
      </c>
      <c r="DY33" s="600">
        <v>-21.7</v>
      </c>
      <c r="DZ33" s="600">
        <v>123.7</v>
      </c>
      <c r="EA33" s="606">
        <v>66.138999999999996</v>
      </c>
      <c r="EB33" s="604">
        <v>177.63</v>
      </c>
      <c r="EC33" s="600">
        <v>174.52</v>
      </c>
      <c r="ED33" s="600">
        <v>6.9669999999999996</v>
      </c>
      <c r="EE33" s="606">
        <v>6.1360000000000001</v>
      </c>
      <c r="EF33" s="604">
        <v>286.02999999999997</v>
      </c>
      <c r="EG33" s="600">
        <v>241.44</v>
      </c>
      <c r="EH33" s="600">
        <v>234.2</v>
      </c>
      <c r="EI33" s="606">
        <v>237.55</v>
      </c>
      <c r="EJ33" s="600">
        <v>127.79</v>
      </c>
      <c r="EK33" s="606">
        <v>112.92</v>
      </c>
      <c r="EL33" s="601">
        <v>-23.666</v>
      </c>
      <c r="EM33" s="601">
        <v>645.80999999999995</v>
      </c>
      <c r="EN33" s="601">
        <v>337.1</v>
      </c>
      <c r="EO33" s="601"/>
      <c r="EP33" s="604">
        <v>-35.533000000000001</v>
      </c>
      <c r="EQ33" s="600">
        <v>-33.817999999999998</v>
      </c>
      <c r="ER33" s="600">
        <v>-41.49</v>
      </c>
      <c r="ES33" s="600">
        <v>17.952999999999999</v>
      </c>
      <c r="ET33" s="600">
        <v>16.507999999999999</v>
      </c>
      <c r="EU33" s="600">
        <v>109.1</v>
      </c>
      <c r="EV33" s="600">
        <v>-48.253999999999998</v>
      </c>
      <c r="EW33" s="600">
        <v>-48.116</v>
      </c>
      <c r="EX33" s="606">
        <v>-76.144999999999996</v>
      </c>
      <c r="EY33" s="604">
        <v>0</v>
      </c>
      <c r="EZ33" s="600">
        <v>-12.279</v>
      </c>
      <c r="FA33" s="606">
        <v>74.900000000000006</v>
      </c>
      <c r="FB33" s="604">
        <v>15.689</v>
      </c>
      <c r="FC33" s="601">
        <v>-29.52</v>
      </c>
      <c r="FD33" s="604">
        <v>-34.933</v>
      </c>
      <c r="FE33" s="600">
        <v>-34.96</v>
      </c>
      <c r="FF33" s="606">
        <v>13.307</v>
      </c>
      <c r="FG33" s="604">
        <v>-112.63</v>
      </c>
      <c r="FH33" s="604"/>
      <c r="FI33" s="603">
        <v>20.341000000000001</v>
      </c>
      <c r="FJ33" s="600"/>
      <c r="FK33" s="601"/>
      <c r="FL33" s="604">
        <v>50.218000000000004</v>
      </c>
      <c r="FM33" s="600">
        <v>51.563000000000002</v>
      </c>
      <c r="FN33" s="606">
        <v>0</v>
      </c>
      <c r="FO33" s="605">
        <v>30.309000000000001</v>
      </c>
      <c r="FP33" s="604">
        <v>30.309000000000001</v>
      </c>
      <c r="FQ33" s="601">
        <v>-63.465000000000003</v>
      </c>
      <c r="FR33" s="605">
        <v>-5.7549999999999999</v>
      </c>
      <c r="FS33" s="604">
        <v>-5.1459999999999999</v>
      </c>
      <c r="FT33" s="601">
        <v>-62.222999999999999</v>
      </c>
      <c r="FU33" s="601">
        <v>-56.018000000000001</v>
      </c>
      <c r="FV33" s="604"/>
      <c r="FW33" s="606"/>
      <c r="FX33" s="601">
        <v>6.9539999999999997</v>
      </c>
      <c r="FY33" s="604"/>
      <c r="FZ33" s="600"/>
      <c r="GA33" s="606">
        <v>16.82</v>
      </c>
      <c r="GB33" s="601">
        <v>0</v>
      </c>
      <c r="GC33" s="601">
        <v>5.335</v>
      </c>
      <c r="GD33" s="601">
        <v>-7.4660000000000002</v>
      </c>
      <c r="GE33" s="601">
        <v>4.4059999999999997</v>
      </c>
      <c r="GF33" s="601">
        <v>8.4190000000000005</v>
      </c>
      <c r="GG33" s="601">
        <v>38.380000000000003</v>
      </c>
      <c r="GH33" s="601">
        <v>59.744999999999997</v>
      </c>
      <c r="GI33" s="601">
        <v>62.33</v>
      </c>
      <c r="GJ33" s="601">
        <v>12.67</v>
      </c>
      <c r="GK33" s="601">
        <v>88.174999999999997</v>
      </c>
      <c r="GL33" s="601">
        <v>26</v>
      </c>
      <c r="GM33" s="601"/>
      <c r="GN33" s="601">
        <v>-0.58799999999999997</v>
      </c>
      <c r="GO33" s="601"/>
      <c r="GP33" s="601"/>
      <c r="GQ33" s="601">
        <v>13.571</v>
      </c>
      <c r="GR33" s="601">
        <v>6.17</v>
      </c>
      <c r="GS33" s="601">
        <v>-13.239000000000001</v>
      </c>
      <c r="GT33" s="601">
        <v>-37.642000000000003</v>
      </c>
      <c r="GU33" s="601">
        <v>18.431999999999999</v>
      </c>
      <c r="GV33" s="601">
        <v>59.241999999999997</v>
      </c>
      <c r="GW33" s="604">
        <v>103.4</v>
      </c>
      <c r="GX33" s="601">
        <v>57.039000000000001</v>
      </c>
      <c r="GY33" s="601">
        <v>-146.36000000000001</v>
      </c>
      <c r="GZ33" s="601">
        <v>-32.286000000000001</v>
      </c>
      <c r="HA33" s="604"/>
      <c r="HB33" s="601">
        <v>-69.016000000000005</v>
      </c>
      <c r="HC33" s="601">
        <v>7.5270000000000001</v>
      </c>
      <c r="HD33" s="604">
        <v>12.6</v>
      </c>
      <c r="HE33" s="601">
        <v>12.342000000000001</v>
      </c>
      <c r="HF33" s="601">
        <v>9</v>
      </c>
      <c r="HG33" s="611">
        <v>224.85</v>
      </c>
      <c r="HH33" s="601">
        <v>222.93</v>
      </c>
      <c r="HI33" s="610">
        <v>91.4</v>
      </c>
      <c r="HJ33" s="605">
        <v>-90.807000000000002</v>
      </c>
      <c r="HK33" s="604">
        <v>-266.58</v>
      </c>
      <c r="HL33" s="601">
        <v>271.5</v>
      </c>
      <c r="HM33" s="610">
        <v>360.7</v>
      </c>
      <c r="HN33" s="605">
        <v>-212.85</v>
      </c>
      <c r="HO33" s="604">
        <v>-210.25</v>
      </c>
      <c r="HP33" s="604">
        <v>-8.5169999999999995</v>
      </c>
      <c r="HQ33" s="604">
        <v>0</v>
      </c>
      <c r="HR33" s="605">
        <v>81.474999999999994</v>
      </c>
      <c r="HS33" s="601">
        <v>81.671999999999997</v>
      </c>
      <c r="HT33" s="605">
        <v>-116.37</v>
      </c>
      <c r="HU33" s="601">
        <v>-117.07</v>
      </c>
      <c r="HV33" s="604">
        <v>13.318</v>
      </c>
      <c r="HW33" s="601">
        <v>12.505000000000001</v>
      </c>
      <c r="HX33" s="604">
        <v>-80.412000000000006</v>
      </c>
      <c r="HY33" s="601">
        <v>-79.995000000000005</v>
      </c>
      <c r="HZ33" s="604">
        <v>56.119</v>
      </c>
      <c r="IA33" s="601">
        <v>56.189</v>
      </c>
      <c r="IB33" s="604">
        <v>83.9</v>
      </c>
      <c r="IC33" s="601">
        <v>84.698999999999998</v>
      </c>
      <c r="ID33" s="601">
        <v>25.841000000000001</v>
      </c>
      <c r="IE33" s="601">
        <v>5.7839999999999998</v>
      </c>
      <c r="IF33" s="601">
        <v>-381.86</v>
      </c>
      <c r="IG33" s="604">
        <v>77.426000000000002</v>
      </c>
      <c r="IH33" s="601">
        <v>76.501999999999995</v>
      </c>
      <c r="II33" s="604">
        <v>8.1999999999999993</v>
      </c>
      <c r="IJ33" s="601">
        <v>51.9</v>
      </c>
      <c r="IK33" s="604">
        <v>-10.5</v>
      </c>
      <c r="IL33" s="604">
        <v>-10.5</v>
      </c>
      <c r="IM33" s="604"/>
      <c r="IN33" s="601">
        <v>2.6219999999999999</v>
      </c>
      <c r="IO33" s="603">
        <v>-356.04</v>
      </c>
      <c r="IP33" s="604">
        <v>-316.22000000000003</v>
      </c>
      <c r="IQ33" s="612">
        <v>364.63</v>
      </c>
      <c r="IR33" s="612">
        <v>302.11</v>
      </c>
      <c r="IS33" s="601">
        <v>-4.3390000000000004</v>
      </c>
      <c r="IT33" s="603">
        <v>-289.14999999999998</v>
      </c>
      <c r="IU33" s="601">
        <v>289.02</v>
      </c>
      <c r="IV33" s="602">
        <v>-27.363</v>
      </c>
      <c r="IW33" s="602">
        <v>-165.54</v>
      </c>
      <c r="IX33" s="613">
        <v>-286.95</v>
      </c>
      <c r="IY33" s="606">
        <v>127.12</v>
      </c>
      <c r="IZ33" s="606">
        <v>122.02</v>
      </c>
      <c r="JA33" s="606">
        <v>30.201000000000001</v>
      </c>
      <c r="JB33" s="614">
        <v>-358.62</v>
      </c>
      <c r="JC33" s="614">
        <v>124.55</v>
      </c>
      <c r="JD33" s="614">
        <v>-233.1</v>
      </c>
      <c r="JE33" s="614">
        <v>231.41</v>
      </c>
      <c r="JF33" s="601">
        <v>-4.665</v>
      </c>
      <c r="JG33" s="604"/>
      <c r="JH33" s="601">
        <v>31.76</v>
      </c>
      <c r="JI33" s="604">
        <v>7.0720000000000001</v>
      </c>
      <c r="JJ33" s="601">
        <v>7.0510000000000002</v>
      </c>
      <c r="JK33" s="602">
        <v>-31.76</v>
      </c>
      <c r="JL33" s="602">
        <v>10</v>
      </c>
      <c r="JM33" s="601"/>
      <c r="JN33" s="604">
        <v>-10.048</v>
      </c>
      <c r="JO33" s="600">
        <v>-30.76</v>
      </c>
      <c r="JP33" s="606">
        <v>1.8169999999999999</v>
      </c>
      <c r="JQ33" s="601">
        <v>16.798999999999999</v>
      </c>
      <c r="JR33" s="605">
        <v>48.588999999999999</v>
      </c>
      <c r="JS33" s="601">
        <v>48.091999999999999</v>
      </c>
      <c r="JT33" s="602">
        <v>11.377000000000001</v>
      </c>
      <c r="JU33" s="601">
        <v>11.377000000000001</v>
      </c>
      <c r="JV33" s="603">
        <v>53.737000000000002</v>
      </c>
      <c r="JW33" s="600">
        <v>52.645000000000003</v>
      </c>
      <c r="JX33" s="601">
        <v>52.13</v>
      </c>
      <c r="JY33" s="601"/>
      <c r="JZ33" s="601">
        <v>-51.298999999999999</v>
      </c>
      <c r="KA33" s="601">
        <v>11.29</v>
      </c>
      <c r="KB33" s="601">
        <v>7.77</v>
      </c>
      <c r="KC33" s="601"/>
      <c r="KD33" s="601">
        <v>6.7590000000000003</v>
      </c>
      <c r="KE33" s="604">
        <v>37.662999999999997</v>
      </c>
      <c r="KF33" s="601">
        <v>8.2479999999999993</v>
      </c>
      <c r="KG33" s="601">
        <v>6.9269999999999996</v>
      </c>
      <c r="KH33" s="601">
        <v>-37.414999999999999</v>
      </c>
      <c r="KI33" s="601">
        <v>-4.22</v>
      </c>
      <c r="KJ33" s="601">
        <v>40.238</v>
      </c>
      <c r="KK33" s="596"/>
      <c r="KL33" s="596"/>
      <c r="KM33" s="596"/>
      <c r="KN33" s="596"/>
      <c r="KO33" s="596"/>
      <c r="KP33" s="616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</row>
    <row r="34" spans="1:353" ht="15.75" x14ac:dyDescent="0.25">
      <c r="A34" s="599">
        <v>0.60416666666666663</v>
      </c>
      <c r="B34" s="600">
        <v>0</v>
      </c>
      <c r="C34" s="600">
        <v>21.867000000000001</v>
      </c>
      <c r="D34" s="601">
        <v>-44.024000000000001</v>
      </c>
      <c r="E34" s="602">
        <v>11.746</v>
      </c>
      <c r="F34" s="603">
        <v>30.068000000000001</v>
      </c>
      <c r="G34" s="600"/>
      <c r="H34" s="604">
        <v>58.136000000000003</v>
      </c>
      <c r="I34" s="603">
        <v>59.686</v>
      </c>
      <c r="J34" s="600"/>
      <c r="K34" s="601"/>
      <c r="L34" s="602">
        <v>-4.4400000000000004</v>
      </c>
      <c r="M34" s="605">
        <v>-35.747</v>
      </c>
      <c r="N34" s="606">
        <v>30.798999999999999</v>
      </c>
      <c r="O34" s="602"/>
      <c r="P34" s="602">
        <v>-30.798999999999999</v>
      </c>
      <c r="Q34" s="605">
        <v>12.432</v>
      </c>
      <c r="R34" s="603">
        <v>19.791</v>
      </c>
      <c r="S34" s="600">
        <v>20.161000000000001</v>
      </c>
      <c r="T34" s="601">
        <v>33.722000000000001</v>
      </c>
      <c r="U34" s="604"/>
      <c r="V34" s="600"/>
      <c r="W34" s="606"/>
      <c r="X34" s="606"/>
      <c r="Y34" s="601"/>
      <c r="Z34" s="604">
        <v>-58.38</v>
      </c>
      <c r="AA34" s="601">
        <v>-58.59</v>
      </c>
      <c r="AB34" s="601"/>
      <c r="AC34" s="601">
        <v>4.4400000000000004</v>
      </c>
      <c r="AD34" s="601">
        <v>33</v>
      </c>
      <c r="AE34" s="601"/>
      <c r="AF34" s="601"/>
      <c r="AG34" s="604">
        <v>-40.18</v>
      </c>
      <c r="AH34" s="600">
        <v>-40.259</v>
      </c>
      <c r="AI34" s="606">
        <v>-82.93</v>
      </c>
      <c r="AJ34" s="602">
        <v>40.450000000000003</v>
      </c>
      <c r="AK34" s="601">
        <v>40.819000000000003</v>
      </c>
      <c r="AL34" s="604">
        <v>15</v>
      </c>
      <c r="AM34" s="601">
        <v>-5.5590000000000002</v>
      </c>
      <c r="AN34" s="604">
        <v>68.465000000000003</v>
      </c>
      <c r="AO34" s="600">
        <v>71.006</v>
      </c>
      <c r="AP34" s="606">
        <v>41.329000000000001</v>
      </c>
      <c r="AQ34" s="615">
        <v>-51.957999999999998</v>
      </c>
      <c r="AR34" s="600">
        <v>-51.953000000000003</v>
      </c>
      <c r="AS34" s="600">
        <v>29.686</v>
      </c>
      <c r="AT34" s="600">
        <v>30.132999999999999</v>
      </c>
      <c r="AU34" s="600"/>
      <c r="AV34" s="600">
        <v>69.256</v>
      </c>
      <c r="AW34" s="606">
        <v>2.11</v>
      </c>
      <c r="AX34" s="601">
        <v>3.5750000000000002</v>
      </c>
      <c r="AY34" s="601">
        <v>-400.65</v>
      </c>
      <c r="AZ34" s="604">
        <v>7.7130000000000001</v>
      </c>
      <c r="BA34" s="601">
        <v>7.9269999999999996</v>
      </c>
      <c r="BB34" s="604">
        <v>-32.229999999999997</v>
      </c>
      <c r="BC34" s="604">
        <v>-2.6</v>
      </c>
      <c r="BD34" s="601">
        <v>-3.9</v>
      </c>
      <c r="BE34" s="604">
        <v>56.957999999999998</v>
      </c>
      <c r="BF34" s="600">
        <v>56.554000000000002</v>
      </c>
      <c r="BG34" s="600">
        <v>-5.875</v>
      </c>
      <c r="BH34" s="600"/>
      <c r="BI34" s="606">
        <v>-40.743000000000002</v>
      </c>
      <c r="BJ34" s="610"/>
      <c r="BK34" s="602">
        <v>6.0419999999999998</v>
      </c>
      <c r="BL34" s="601">
        <v>3.956</v>
      </c>
      <c r="BM34" s="601">
        <v>429.21</v>
      </c>
      <c r="BN34" s="601">
        <v>115.63</v>
      </c>
      <c r="BO34" s="601">
        <v>115.75</v>
      </c>
      <c r="BP34" s="602">
        <v>-653.41</v>
      </c>
      <c r="BQ34" s="601">
        <v>568.62</v>
      </c>
      <c r="BR34" s="601">
        <v>99.436000000000007</v>
      </c>
      <c r="BS34" s="604">
        <v>28.12</v>
      </c>
      <c r="BT34" s="600"/>
      <c r="BU34" s="600">
        <v>75.510000000000005</v>
      </c>
      <c r="BV34" s="606">
        <v>57.88</v>
      </c>
      <c r="BW34" s="603">
        <v>-29.734000000000002</v>
      </c>
      <c r="BX34" s="606">
        <v>-29.734000000000002</v>
      </c>
      <c r="BY34" s="602">
        <v>79.475999999999999</v>
      </c>
      <c r="BZ34" s="604">
        <v>81.03</v>
      </c>
      <c r="CA34" s="601">
        <v>28.16</v>
      </c>
      <c r="CB34" s="604"/>
      <c r="CC34" s="600">
        <v>-106.17</v>
      </c>
      <c r="CD34" s="602">
        <v>14.704000000000001</v>
      </c>
      <c r="CE34" s="601">
        <v>-72.144000000000005</v>
      </c>
      <c r="CF34" s="604">
        <v>19.95</v>
      </c>
      <c r="CG34" s="604">
        <v>2.3679999999999999</v>
      </c>
      <c r="CH34" s="604">
        <v>-27.77</v>
      </c>
      <c r="CI34" s="601">
        <v>-29.59</v>
      </c>
      <c r="CJ34" s="604">
        <v>19.899000000000001</v>
      </c>
      <c r="CK34" s="600">
        <v>184</v>
      </c>
      <c r="CL34" s="601">
        <v>-19.25</v>
      </c>
      <c r="CM34" s="604"/>
      <c r="CN34" s="600">
        <v>60.716999999999999</v>
      </c>
      <c r="CO34" s="606">
        <v>58.524999999999999</v>
      </c>
      <c r="CP34" s="604">
        <v>-53.89</v>
      </c>
      <c r="CQ34" s="600">
        <v>-54.59</v>
      </c>
      <c r="CR34" s="600">
        <v>19.221</v>
      </c>
      <c r="CS34" s="600">
        <v>-18.183</v>
      </c>
      <c r="CT34" s="606">
        <v>26.463000000000001</v>
      </c>
      <c r="CU34" s="601">
        <v>12.785</v>
      </c>
      <c r="CV34" s="601">
        <v>-70.021000000000001</v>
      </c>
      <c r="CW34" s="601">
        <v>-78.692999999999998</v>
      </c>
      <c r="CX34" s="604">
        <v>53.21</v>
      </c>
      <c r="CY34" s="604">
        <v>49.954999999999998</v>
      </c>
      <c r="CZ34" s="600">
        <v>-36.380000000000003</v>
      </c>
      <c r="DA34" s="606">
        <v>-0.93100000000000005</v>
      </c>
      <c r="DB34" s="602">
        <v>92.811000000000007</v>
      </c>
      <c r="DC34" s="602">
        <v>90.858999999999995</v>
      </c>
      <c r="DD34" s="601">
        <v>-199.11</v>
      </c>
      <c r="DE34" s="604"/>
      <c r="DF34" s="601"/>
      <c r="DG34" s="604">
        <v>1.137</v>
      </c>
      <c r="DH34" s="601">
        <v>-21.875</v>
      </c>
      <c r="DI34" s="610"/>
      <c r="DJ34" s="602">
        <v>-107.59</v>
      </c>
      <c r="DK34" s="602">
        <v>-106.19</v>
      </c>
      <c r="DL34" s="603">
        <v>3.5619999999999998</v>
      </c>
      <c r="DM34" s="600">
        <v>20.228000000000002</v>
      </c>
      <c r="DN34" s="604">
        <v>-2.3439999999999999</v>
      </c>
      <c r="DO34" s="601">
        <v>42.177999999999997</v>
      </c>
      <c r="DP34" s="604">
        <v>69.734999999999999</v>
      </c>
      <c r="DQ34" s="600">
        <v>82.201999999999998</v>
      </c>
      <c r="DR34" s="600">
        <v>101.38</v>
      </c>
      <c r="DS34" s="600">
        <v>69.28</v>
      </c>
      <c r="DT34" s="600">
        <v>-18.638000000000002</v>
      </c>
      <c r="DU34" s="606">
        <v>-13.2</v>
      </c>
      <c r="DV34" s="601">
        <v>63.274000000000001</v>
      </c>
      <c r="DW34" s="601">
        <v>195.85</v>
      </c>
      <c r="DX34" s="604">
        <v>-20.9</v>
      </c>
      <c r="DY34" s="600">
        <v>-21.138999999999999</v>
      </c>
      <c r="DZ34" s="600">
        <v>122.77</v>
      </c>
      <c r="EA34" s="606">
        <v>66.5</v>
      </c>
      <c r="EB34" s="604">
        <v>196.94</v>
      </c>
      <c r="EC34" s="600">
        <v>193.92</v>
      </c>
      <c r="ED34" s="600">
        <v>12.898999999999999</v>
      </c>
      <c r="EE34" s="606">
        <v>11.945</v>
      </c>
      <c r="EF34" s="604">
        <v>297.98</v>
      </c>
      <c r="EG34" s="600">
        <v>255.24</v>
      </c>
      <c r="EH34" s="600">
        <v>248.44</v>
      </c>
      <c r="EI34" s="606">
        <v>251.82</v>
      </c>
      <c r="EJ34" s="600">
        <v>131.15</v>
      </c>
      <c r="EK34" s="606">
        <v>120.38</v>
      </c>
      <c r="EL34" s="601">
        <v>-23.745000000000001</v>
      </c>
      <c r="EM34" s="601">
        <v>663.41</v>
      </c>
      <c r="EN34" s="601">
        <v>339.37</v>
      </c>
      <c r="EO34" s="601"/>
      <c r="EP34" s="604">
        <v>-35.588999999999999</v>
      </c>
      <c r="EQ34" s="600">
        <v>-32.759</v>
      </c>
      <c r="ER34" s="600">
        <v>-39.314</v>
      </c>
      <c r="ES34" s="600">
        <v>22.506</v>
      </c>
      <c r="ET34" s="600">
        <v>23.786000000000001</v>
      </c>
      <c r="EU34" s="600">
        <v>122.92</v>
      </c>
      <c r="EV34" s="600">
        <v>-39.828000000000003</v>
      </c>
      <c r="EW34" s="600">
        <v>-38.658000000000001</v>
      </c>
      <c r="EX34" s="606">
        <v>-80.69</v>
      </c>
      <c r="EY34" s="604">
        <v>0</v>
      </c>
      <c r="EZ34" s="600">
        <v>-6.22</v>
      </c>
      <c r="FA34" s="606">
        <v>102.3</v>
      </c>
      <c r="FB34" s="604">
        <v>15.733000000000001</v>
      </c>
      <c r="FC34" s="601">
        <v>-29.388000000000002</v>
      </c>
      <c r="FD34" s="604">
        <v>-36.371000000000002</v>
      </c>
      <c r="FE34" s="600">
        <v>-35.709000000000003</v>
      </c>
      <c r="FF34" s="606">
        <v>14.273999999999999</v>
      </c>
      <c r="FG34" s="604">
        <v>-118.85</v>
      </c>
      <c r="FH34" s="604"/>
      <c r="FI34" s="603">
        <v>20.847000000000001</v>
      </c>
      <c r="FJ34" s="600"/>
      <c r="FK34" s="601"/>
      <c r="FL34" s="604">
        <v>50.01</v>
      </c>
      <c r="FM34" s="600">
        <v>50.847999999999999</v>
      </c>
      <c r="FN34" s="606">
        <v>0</v>
      </c>
      <c r="FO34" s="605">
        <v>28.802</v>
      </c>
      <c r="FP34" s="604">
        <v>27.965</v>
      </c>
      <c r="FQ34" s="601">
        <v>-62.628</v>
      </c>
      <c r="FR34" s="605">
        <v>-10.999000000000001</v>
      </c>
      <c r="FS34" s="604">
        <v>-11.452</v>
      </c>
      <c r="FT34" s="601">
        <v>-56.192</v>
      </c>
      <c r="FU34" s="601">
        <v>-51.313000000000002</v>
      </c>
      <c r="FV34" s="604"/>
      <c r="FW34" s="606"/>
      <c r="FX34" s="601">
        <v>7.0709999999999997</v>
      </c>
      <c r="FY34" s="604"/>
      <c r="FZ34" s="600"/>
      <c r="GA34" s="606">
        <v>16.71</v>
      </c>
      <c r="GB34" s="601">
        <v>0</v>
      </c>
      <c r="GC34" s="601">
        <v>5.2729999999999997</v>
      </c>
      <c r="GD34" s="601">
        <v>-7.2949999999999999</v>
      </c>
      <c r="GE34" s="601">
        <v>4.3490000000000002</v>
      </c>
      <c r="GF34" s="601">
        <v>8.1460000000000008</v>
      </c>
      <c r="GG34" s="601">
        <v>39.130000000000003</v>
      </c>
      <c r="GH34" s="601">
        <v>52.866999999999997</v>
      </c>
      <c r="GI34" s="601">
        <v>55.048999999999999</v>
      </c>
      <c r="GJ34" s="601">
        <v>13.14</v>
      </c>
      <c r="GK34" s="601">
        <v>89.213999999999999</v>
      </c>
      <c r="GL34" s="601">
        <v>27.399000000000001</v>
      </c>
      <c r="GM34" s="601"/>
      <c r="GN34" s="601">
        <v>-0.54400000000000004</v>
      </c>
      <c r="GO34" s="601"/>
      <c r="GP34" s="601"/>
      <c r="GQ34" s="601">
        <v>13.776</v>
      </c>
      <c r="GR34" s="601">
        <v>6.2190000000000003</v>
      </c>
      <c r="GS34" s="601">
        <v>-13.029</v>
      </c>
      <c r="GT34" s="601">
        <v>-39.348999999999997</v>
      </c>
      <c r="GU34" s="601">
        <v>19.504000000000001</v>
      </c>
      <c r="GV34" s="601">
        <v>61.930999999999997</v>
      </c>
      <c r="GW34" s="604">
        <v>106.47</v>
      </c>
      <c r="GX34" s="601">
        <v>58.546999999999997</v>
      </c>
      <c r="GY34" s="601">
        <v>-152.61000000000001</v>
      </c>
      <c r="GZ34" s="601">
        <v>-33.008000000000003</v>
      </c>
      <c r="HA34" s="604"/>
      <c r="HB34" s="601">
        <v>-71.040000000000006</v>
      </c>
      <c r="HC34" s="601">
        <v>7.9320000000000004</v>
      </c>
      <c r="HD34" s="604">
        <v>12.912000000000001</v>
      </c>
      <c r="HE34" s="601">
        <v>12.585000000000001</v>
      </c>
      <c r="HF34" s="601">
        <v>9.24</v>
      </c>
      <c r="HG34" s="611">
        <v>225.64</v>
      </c>
      <c r="HH34" s="601">
        <v>228.89</v>
      </c>
      <c r="HI34" s="610">
        <v>93.9</v>
      </c>
      <c r="HJ34" s="605">
        <v>-94.694999999999993</v>
      </c>
      <c r="HK34" s="604">
        <v>-270.10000000000002</v>
      </c>
      <c r="HL34" s="601">
        <v>271.66000000000003</v>
      </c>
      <c r="HM34" s="610">
        <v>361.76</v>
      </c>
      <c r="HN34" s="605">
        <v>-213.64</v>
      </c>
      <c r="HO34" s="604">
        <v>-214.11</v>
      </c>
      <c r="HP34" s="604">
        <v>-6.8029999999999999</v>
      </c>
      <c r="HQ34" s="604">
        <v>5.6029999999999998</v>
      </c>
      <c r="HR34" s="605">
        <v>80.302999999999997</v>
      </c>
      <c r="HS34" s="601">
        <v>81.495999999999995</v>
      </c>
      <c r="HT34" s="605">
        <v>-117.39</v>
      </c>
      <c r="HU34" s="601">
        <v>-117.49</v>
      </c>
      <c r="HV34" s="604">
        <v>10.725</v>
      </c>
      <c r="HW34" s="601">
        <v>10.648</v>
      </c>
      <c r="HX34" s="604">
        <v>-89.963999999999999</v>
      </c>
      <c r="HY34" s="601">
        <v>-89.582999999999998</v>
      </c>
      <c r="HZ34" s="604">
        <v>53.52</v>
      </c>
      <c r="IA34" s="601">
        <v>53.72</v>
      </c>
      <c r="IB34" s="604">
        <v>83.099000000000004</v>
      </c>
      <c r="IC34" s="601">
        <v>84</v>
      </c>
      <c r="ID34" s="601">
        <v>25.698</v>
      </c>
      <c r="IE34" s="601">
        <v>19.175999999999998</v>
      </c>
      <c r="IF34" s="601">
        <v>-377.99</v>
      </c>
      <c r="IG34" s="604">
        <v>75.116</v>
      </c>
      <c r="IH34" s="601">
        <v>75.954999999999998</v>
      </c>
      <c r="II34" s="604">
        <v>7.8</v>
      </c>
      <c r="IJ34" s="601">
        <v>54.2</v>
      </c>
      <c r="IK34" s="604">
        <v>-9.8000000000000007</v>
      </c>
      <c r="IL34" s="604">
        <v>-9.8000000000000007</v>
      </c>
      <c r="IM34" s="604">
        <v>1.6559999999999999</v>
      </c>
      <c r="IN34" s="601">
        <v>1.2070000000000001</v>
      </c>
      <c r="IO34" s="603">
        <v>-359.75</v>
      </c>
      <c r="IP34" s="604">
        <v>-315.92</v>
      </c>
      <c r="IQ34" s="612">
        <v>376.83</v>
      </c>
      <c r="IR34" s="612">
        <v>313.45</v>
      </c>
      <c r="IS34" s="601">
        <v>21.619</v>
      </c>
      <c r="IT34" s="603">
        <v>-301.87</v>
      </c>
      <c r="IU34" s="601">
        <v>305.18</v>
      </c>
      <c r="IV34" s="602">
        <v>-23.54</v>
      </c>
      <c r="IW34" s="602">
        <v>-179.86</v>
      </c>
      <c r="IX34" s="613">
        <v>-299</v>
      </c>
      <c r="IY34" s="606">
        <v>132.99</v>
      </c>
      <c r="IZ34" s="606">
        <v>135.37</v>
      </c>
      <c r="JA34" s="606">
        <v>27.786999999999999</v>
      </c>
      <c r="JB34" s="614">
        <v>-372.36</v>
      </c>
      <c r="JC34" s="614">
        <v>132.85</v>
      </c>
      <c r="JD34" s="614">
        <v>-239.49</v>
      </c>
      <c r="JE34" s="614">
        <v>239.44</v>
      </c>
      <c r="JF34" s="601">
        <v>-5.1130000000000004</v>
      </c>
      <c r="JG34" s="604"/>
      <c r="JH34" s="601">
        <v>32.08</v>
      </c>
      <c r="JI34" s="604">
        <v>6.9969999999999999</v>
      </c>
      <c r="JJ34" s="601">
        <v>6.9740000000000002</v>
      </c>
      <c r="JK34" s="602">
        <v>-30.798999999999999</v>
      </c>
      <c r="JL34" s="602">
        <v>8.56</v>
      </c>
      <c r="JM34" s="601"/>
      <c r="JN34" s="604">
        <v>-8.7880000000000003</v>
      </c>
      <c r="JO34" s="600">
        <v>-30.058</v>
      </c>
      <c r="JP34" s="606">
        <v>1.35</v>
      </c>
      <c r="JQ34" s="601">
        <v>14.8</v>
      </c>
      <c r="JR34" s="605">
        <v>44.686999999999998</v>
      </c>
      <c r="JS34" s="601">
        <v>49.484000000000002</v>
      </c>
      <c r="JT34" s="602">
        <v>11.368</v>
      </c>
      <c r="JU34" s="601">
        <v>11.249000000000001</v>
      </c>
      <c r="JV34" s="603">
        <v>52.347000000000001</v>
      </c>
      <c r="JW34" s="600">
        <v>52.503999999999998</v>
      </c>
      <c r="JX34" s="601">
        <v>52.77</v>
      </c>
      <c r="JY34" s="601"/>
      <c r="JZ34" s="601">
        <v>-52.298999999999999</v>
      </c>
      <c r="KA34" s="601">
        <v>13.451000000000001</v>
      </c>
      <c r="KB34" s="601">
        <v>8.02</v>
      </c>
      <c r="KC34" s="601"/>
      <c r="KD34" s="601">
        <v>7.5759999999999996</v>
      </c>
      <c r="KE34" s="604">
        <v>36.761000000000003</v>
      </c>
      <c r="KF34" s="601">
        <v>6.633</v>
      </c>
      <c r="KG34" s="601">
        <v>8.1669999999999998</v>
      </c>
      <c r="KH34" s="601">
        <v>-36.353000000000002</v>
      </c>
      <c r="KI34" s="601">
        <v>-6.4960000000000004</v>
      </c>
      <c r="KJ34" s="601">
        <v>42.201000000000001</v>
      </c>
      <c r="KK34" s="596"/>
      <c r="KL34" s="596"/>
      <c r="KM34" s="596"/>
      <c r="KN34" s="596"/>
      <c r="KO34" s="596"/>
      <c r="KP34" s="616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</row>
    <row r="35" spans="1:353" ht="15.75" x14ac:dyDescent="0.25">
      <c r="A35" s="599">
        <v>0.625</v>
      </c>
      <c r="B35" s="600">
        <v>0</v>
      </c>
      <c r="C35" s="600">
        <v>22.132000000000001</v>
      </c>
      <c r="D35" s="601">
        <v>-44.024000000000001</v>
      </c>
      <c r="E35" s="602">
        <v>12.672000000000001</v>
      </c>
      <c r="F35" s="603">
        <v>29.286999999999999</v>
      </c>
      <c r="G35" s="600"/>
      <c r="H35" s="604">
        <v>58.62</v>
      </c>
      <c r="I35" s="603">
        <v>59.579000000000001</v>
      </c>
      <c r="J35" s="600"/>
      <c r="K35" s="601"/>
      <c r="L35" s="602">
        <v>-6.66</v>
      </c>
      <c r="M35" s="605">
        <v>-35.950000000000003</v>
      </c>
      <c r="N35" s="606">
        <v>30.798999999999999</v>
      </c>
      <c r="O35" s="602"/>
      <c r="P35" s="602">
        <v>-30.798999999999999</v>
      </c>
      <c r="Q35" s="605">
        <v>13.476000000000001</v>
      </c>
      <c r="R35" s="603">
        <v>20.867000000000001</v>
      </c>
      <c r="S35" s="600">
        <v>21.123000000000001</v>
      </c>
      <c r="T35" s="601">
        <v>35.003</v>
      </c>
      <c r="U35" s="604"/>
      <c r="V35" s="600"/>
      <c r="W35" s="606"/>
      <c r="X35" s="606"/>
      <c r="Y35" s="601"/>
      <c r="Z35" s="604">
        <v>-58.348999999999997</v>
      </c>
      <c r="AA35" s="601">
        <v>-58.279000000000003</v>
      </c>
      <c r="AB35" s="601"/>
      <c r="AC35" s="601">
        <v>6.66</v>
      </c>
      <c r="AD35" s="601">
        <v>35.200000000000003</v>
      </c>
      <c r="AE35" s="601"/>
      <c r="AF35" s="601"/>
      <c r="AG35" s="604">
        <v>-38.369</v>
      </c>
      <c r="AH35" s="600">
        <v>-38.9</v>
      </c>
      <c r="AI35" s="606">
        <v>-84.76</v>
      </c>
      <c r="AJ35" s="602">
        <v>38.880000000000003</v>
      </c>
      <c r="AK35" s="609">
        <v>38.494</v>
      </c>
      <c r="AL35" s="615">
        <v>15.356</v>
      </c>
      <c r="AM35" s="601">
        <v>-6.33</v>
      </c>
      <c r="AN35" s="604">
        <v>67.897999999999996</v>
      </c>
      <c r="AO35" s="600">
        <v>71.085999999999999</v>
      </c>
      <c r="AP35" s="606">
        <v>42.412999999999997</v>
      </c>
      <c r="AQ35" s="615">
        <v>-51.075000000000003</v>
      </c>
      <c r="AR35" s="600">
        <v>-49.929000000000002</v>
      </c>
      <c r="AS35" s="600">
        <v>27.059000000000001</v>
      </c>
      <c r="AT35" s="600">
        <v>28.077999999999999</v>
      </c>
      <c r="AU35" s="600"/>
      <c r="AV35" s="600">
        <v>72.605000000000004</v>
      </c>
      <c r="AW35" s="606">
        <v>3.157</v>
      </c>
      <c r="AX35" s="601">
        <v>1.4830000000000001</v>
      </c>
      <c r="AY35" s="601">
        <v>-400.7</v>
      </c>
      <c r="AZ35" s="604">
        <v>7.782</v>
      </c>
      <c r="BA35" s="601">
        <v>7.92</v>
      </c>
      <c r="BB35" s="604">
        <v>-30.143999999999998</v>
      </c>
      <c r="BC35" s="604">
        <v>-3.5</v>
      </c>
      <c r="BD35" s="601">
        <v>-5.3</v>
      </c>
      <c r="BE35" s="604">
        <v>56.075000000000003</v>
      </c>
      <c r="BF35" s="600">
        <v>55.253999999999998</v>
      </c>
      <c r="BG35" s="600">
        <v>-5.2590000000000003</v>
      </c>
      <c r="BH35" s="600"/>
      <c r="BI35" s="606">
        <v>-39.185000000000002</v>
      </c>
      <c r="BJ35" s="610"/>
      <c r="BK35" s="602">
        <v>5.6639999999999997</v>
      </c>
      <c r="BL35" s="609">
        <v>3.8685</v>
      </c>
      <c r="BM35" s="601">
        <v>439.25</v>
      </c>
      <c r="BN35" s="601">
        <v>117.83</v>
      </c>
      <c r="BO35" s="601">
        <v>118.74</v>
      </c>
      <c r="BP35" s="602">
        <v>-689.97</v>
      </c>
      <c r="BQ35" s="601">
        <v>573.1</v>
      </c>
      <c r="BR35" s="601">
        <v>99.406000000000006</v>
      </c>
      <c r="BS35" s="604">
        <v>28.309000000000001</v>
      </c>
      <c r="BT35" s="600"/>
      <c r="BU35" s="600">
        <v>75.510000000000005</v>
      </c>
      <c r="BV35" s="606">
        <v>57.848999999999997</v>
      </c>
      <c r="BW35" s="603">
        <v>-24.911000000000001</v>
      </c>
      <c r="BX35" s="606">
        <v>-24.911000000000001</v>
      </c>
      <c r="BY35" s="602">
        <v>74.241</v>
      </c>
      <c r="BZ35" s="604">
        <v>75.915000000000006</v>
      </c>
      <c r="CA35" s="601">
        <v>28.474</v>
      </c>
      <c r="CB35" s="604"/>
      <c r="CC35" s="600">
        <v>-110.78</v>
      </c>
      <c r="CD35" s="602">
        <v>15.093999999999999</v>
      </c>
      <c r="CE35" s="601">
        <v>-72.144000000000005</v>
      </c>
      <c r="CF35" s="604">
        <v>19.95</v>
      </c>
      <c r="CG35" s="604">
        <v>2.4169999999999998</v>
      </c>
      <c r="CH35" s="604">
        <v>-27.69</v>
      </c>
      <c r="CI35" s="601">
        <v>-29.399000000000001</v>
      </c>
      <c r="CJ35" s="604">
        <v>15.5</v>
      </c>
      <c r="CK35" s="600">
        <v>184</v>
      </c>
      <c r="CL35" s="601">
        <v>-19.170000000000002</v>
      </c>
      <c r="CM35" s="604"/>
      <c r="CN35" s="600">
        <v>59.499000000000002</v>
      </c>
      <c r="CO35" s="606">
        <v>57.052999999999997</v>
      </c>
      <c r="CP35" s="604">
        <v>-56.802</v>
      </c>
      <c r="CQ35" s="600">
        <v>-58.45</v>
      </c>
      <c r="CR35" s="600">
        <v>24.457000000000001</v>
      </c>
      <c r="CS35" s="600">
        <v>-21.202000000000002</v>
      </c>
      <c r="CT35" s="606">
        <v>31.693999999999999</v>
      </c>
      <c r="CU35" s="601">
        <v>12.868</v>
      </c>
      <c r="CV35" s="601">
        <v>-69.435000000000002</v>
      </c>
      <c r="CW35" s="601">
        <v>-79.191000000000003</v>
      </c>
      <c r="CX35" s="604">
        <v>52.506999999999998</v>
      </c>
      <c r="CY35" s="604">
        <v>49.369</v>
      </c>
      <c r="CZ35" s="600">
        <v>-36.369</v>
      </c>
      <c r="DA35" s="606">
        <v>0</v>
      </c>
      <c r="DB35" s="602">
        <v>92.697999999999993</v>
      </c>
      <c r="DC35" s="602">
        <v>91.265000000000001</v>
      </c>
      <c r="DD35" s="601">
        <v>-191.19</v>
      </c>
      <c r="DE35" s="604"/>
      <c r="DF35" s="601"/>
      <c r="DG35" s="604">
        <v>1.498</v>
      </c>
      <c r="DH35" s="601">
        <v>-21.875</v>
      </c>
      <c r="DI35" s="610"/>
      <c r="DJ35" s="602">
        <v>-106.5</v>
      </c>
      <c r="DK35" s="602">
        <v>-107.5</v>
      </c>
      <c r="DL35" s="603">
        <v>3.2069999999999999</v>
      </c>
      <c r="DM35" s="600">
        <v>20.201000000000001</v>
      </c>
      <c r="DN35" s="604">
        <v>-2.4609999999999999</v>
      </c>
      <c r="DO35" s="601">
        <v>42.048000000000002</v>
      </c>
      <c r="DP35" s="604">
        <v>69.734999999999999</v>
      </c>
      <c r="DQ35" s="600">
        <v>81.733000000000004</v>
      </c>
      <c r="DR35" s="600">
        <v>101.38</v>
      </c>
      <c r="DS35" s="600">
        <v>69.28</v>
      </c>
      <c r="DT35" s="600">
        <v>-18.443000000000001</v>
      </c>
      <c r="DU35" s="606">
        <v>-13.2</v>
      </c>
      <c r="DV35" s="601">
        <v>62.234999999999999</v>
      </c>
      <c r="DW35" s="601">
        <v>190.26</v>
      </c>
      <c r="DX35" s="604">
        <v>-21.28</v>
      </c>
      <c r="DY35" s="600">
        <v>-21.51</v>
      </c>
      <c r="DZ35" s="600">
        <v>120.45</v>
      </c>
      <c r="EA35" s="606">
        <v>67.94</v>
      </c>
      <c r="EB35" s="604">
        <v>188.34</v>
      </c>
      <c r="EC35" s="600">
        <v>187.12</v>
      </c>
      <c r="ED35" s="600">
        <v>16.206</v>
      </c>
      <c r="EE35" s="606">
        <v>14.754</v>
      </c>
      <c r="EF35" s="604">
        <v>295.77</v>
      </c>
      <c r="EG35" s="600">
        <v>251.94</v>
      </c>
      <c r="EH35" s="600">
        <v>243.73</v>
      </c>
      <c r="EI35" s="606">
        <v>247.53</v>
      </c>
      <c r="EJ35" s="600">
        <v>138.18</v>
      </c>
      <c r="EK35" s="606">
        <v>129.74</v>
      </c>
      <c r="EL35" s="601">
        <v>-22.774000000000001</v>
      </c>
      <c r="EM35" s="601">
        <v>698.7</v>
      </c>
      <c r="EN35" s="601">
        <v>354.51</v>
      </c>
      <c r="EO35" s="601"/>
      <c r="EP35" s="604">
        <v>-34.593000000000004</v>
      </c>
      <c r="EQ35" s="600">
        <v>-32.845999999999997</v>
      </c>
      <c r="ER35" s="600">
        <v>-48.003</v>
      </c>
      <c r="ES35" s="600">
        <v>12.872999999999999</v>
      </c>
      <c r="ET35" s="600">
        <v>11.641</v>
      </c>
      <c r="EU35" s="600">
        <v>126</v>
      </c>
      <c r="EV35" s="600">
        <v>-47.505000000000003</v>
      </c>
      <c r="EW35" s="600">
        <v>-47.991</v>
      </c>
      <c r="EX35" s="606">
        <v>-88.323999999999998</v>
      </c>
      <c r="EY35" s="604">
        <v>0</v>
      </c>
      <c r="EZ35" s="600">
        <v>-13.739000000000001</v>
      </c>
      <c r="FA35" s="606">
        <v>104.09</v>
      </c>
      <c r="FB35" s="604">
        <v>15.595000000000001</v>
      </c>
      <c r="FC35" s="601">
        <v>-37.738</v>
      </c>
      <c r="FD35" s="604">
        <v>-36.186999999999998</v>
      </c>
      <c r="FE35" s="600">
        <v>-35.140999999999998</v>
      </c>
      <c r="FF35" s="606">
        <v>14.877000000000001</v>
      </c>
      <c r="FG35" s="604">
        <v>-123.84</v>
      </c>
      <c r="FH35" s="604"/>
      <c r="FI35" s="603">
        <v>20.49</v>
      </c>
      <c r="FJ35" s="600"/>
      <c r="FK35" s="601"/>
      <c r="FL35" s="604">
        <v>51.076000000000001</v>
      </c>
      <c r="FM35" s="600">
        <v>50.360999999999997</v>
      </c>
      <c r="FN35" s="606">
        <v>0</v>
      </c>
      <c r="FO35" s="605">
        <v>24.783000000000001</v>
      </c>
      <c r="FP35" s="604">
        <v>24.95</v>
      </c>
      <c r="FQ35" s="601">
        <v>-55.093000000000004</v>
      </c>
      <c r="FR35" s="605">
        <v>-13.432</v>
      </c>
      <c r="FS35" s="604">
        <v>-13.843</v>
      </c>
      <c r="FT35" s="601">
        <v>-55.335000000000001</v>
      </c>
      <c r="FU35" s="601">
        <v>-53.302</v>
      </c>
      <c r="FV35" s="604"/>
      <c r="FW35" s="606"/>
      <c r="FX35" s="601">
        <v>7.0730000000000004</v>
      </c>
      <c r="FY35" s="604"/>
      <c r="FZ35" s="600"/>
      <c r="GA35" s="606">
        <v>16.64</v>
      </c>
      <c r="GB35" s="601">
        <v>0</v>
      </c>
      <c r="GC35" s="601">
        <v>5.2220000000000004</v>
      </c>
      <c r="GD35" s="601">
        <v>-6.952</v>
      </c>
      <c r="GE35" s="601">
        <v>4.1589999999999998</v>
      </c>
      <c r="GF35" s="601">
        <v>8.2309999999999999</v>
      </c>
      <c r="GG35" s="601">
        <v>40.18</v>
      </c>
      <c r="GH35" s="601">
        <v>54.186</v>
      </c>
      <c r="GI35" s="601">
        <v>55.603999999999999</v>
      </c>
      <c r="GJ35" s="601">
        <v>12.8</v>
      </c>
      <c r="GK35" s="601">
        <v>89.540999999999997</v>
      </c>
      <c r="GL35" s="601">
        <v>26.798999999999999</v>
      </c>
      <c r="GM35" s="601"/>
      <c r="GN35" s="601">
        <v>-0.14599999999999999</v>
      </c>
      <c r="GO35" s="601"/>
      <c r="GP35" s="601"/>
      <c r="GQ35" s="601">
        <v>14.057</v>
      </c>
      <c r="GR35" s="601">
        <v>6.306</v>
      </c>
      <c r="GS35" s="601">
        <v>-13.519</v>
      </c>
      <c r="GT35" s="601">
        <v>-39.302999999999997</v>
      </c>
      <c r="GU35" s="601">
        <v>18.396999999999998</v>
      </c>
      <c r="GV35" s="601">
        <v>61.259</v>
      </c>
      <c r="GW35" s="604">
        <v>103.39</v>
      </c>
      <c r="GX35" s="601">
        <v>58.573999999999998</v>
      </c>
      <c r="GY35" s="601">
        <v>-148.77000000000001</v>
      </c>
      <c r="GZ35" s="601">
        <v>-32.893999999999998</v>
      </c>
      <c r="HA35" s="604"/>
      <c r="HB35" s="601">
        <v>-70.91</v>
      </c>
      <c r="HC35" s="601">
        <v>7.8310000000000004</v>
      </c>
      <c r="HD35" s="604">
        <v>13.411</v>
      </c>
      <c r="HE35" s="601">
        <v>13.081</v>
      </c>
      <c r="HF35" s="601">
        <v>8.7100000000000009</v>
      </c>
      <c r="HG35" s="611">
        <v>225.49</v>
      </c>
      <c r="HH35" s="601">
        <v>227.97</v>
      </c>
      <c r="HI35" s="610">
        <v>73.3</v>
      </c>
      <c r="HJ35" s="605">
        <v>-73.281000000000006</v>
      </c>
      <c r="HK35" s="604">
        <v>-240.74</v>
      </c>
      <c r="HL35" s="601">
        <v>241.39</v>
      </c>
      <c r="HM35" s="610">
        <v>357.17</v>
      </c>
      <c r="HN35" s="605">
        <v>-213.49</v>
      </c>
      <c r="HO35" s="604">
        <v>-211.56</v>
      </c>
      <c r="HP35" s="604">
        <v>-8.4019999999999992</v>
      </c>
      <c r="HQ35" s="604">
        <v>0</v>
      </c>
      <c r="HR35" s="605">
        <v>83.17</v>
      </c>
      <c r="HS35" s="601">
        <v>82.971999999999994</v>
      </c>
      <c r="HT35" s="605">
        <v>-115.38</v>
      </c>
      <c r="HU35" s="601">
        <v>-116.95</v>
      </c>
      <c r="HV35" s="604">
        <v>10.769</v>
      </c>
      <c r="HW35" s="601">
        <v>10.648</v>
      </c>
      <c r="HX35" s="604">
        <v>-88.061000000000007</v>
      </c>
      <c r="HY35" s="601">
        <v>-88.259</v>
      </c>
      <c r="HZ35" s="604">
        <v>53.668999999999997</v>
      </c>
      <c r="IA35" s="601">
        <v>53.569000000000003</v>
      </c>
      <c r="IB35" s="604">
        <v>85.099000000000004</v>
      </c>
      <c r="IC35" s="601">
        <v>84.3</v>
      </c>
      <c r="ID35" s="601">
        <v>25.719000000000001</v>
      </c>
      <c r="IE35" s="601">
        <v>14.378</v>
      </c>
      <c r="IF35" s="601">
        <v>-373.28</v>
      </c>
      <c r="IG35" s="604">
        <v>74.400999999999996</v>
      </c>
      <c r="IH35" s="601">
        <v>73.941999999999993</v>
      </c>
      <c r="II35" s="604">
        <v>8.1999999999999993</v>
      </c>
      <c r="IJ35" s="601">
        <v>57</v>
      </c>
      <c r="IK35" s="604">
        <v>-8.8000000000000007</v>
      </c>
      <c r="IL35" s="604">
        <v>-8.8000000000000007</v>
      </c>
      <c r="IM35" s="604">
        <v>1.6559999999999999</v>
      </c>
      <c r="IN35" s="601">
        <v>1.2070000000000001</v>
      </c>
      <c r="IO35" s="603">
        <v>-351.53</v>
      </c>
      <c r="IP35" s="604">
        <v>-333.51</v>
      </c>
      <c r="IQ35" s="612">
        <v>383.76</v>
      </c>
      <c r="IR35" s="612">
        <v>312.79000000000002</v>
      </c>
      <c r="IS35" s="601">
        <v>15.877000000000001</v>
      </c>
      <c r="IT35" s="603">
        <v>-309.07</v>
      </c>
      <c r="IU35" s="601">
        <v>306.77</v>
      </c>
      <c r="IV35" s="602">
        <v>-23.81</v>
      </c>
      <c r="IW35" s="602">
        <v>-184.74</v>
      </c>
      <c r="IX35" s="613">
        <v>-305.83999999999997</v>
      </c>
      <c r="IY35" s="606">
        <v>137.81</v>
      </c>
      <c r="IZ35" s="606">
        <v>135.94</v>
      </c>
      <c r="JA35" s="606">
        <v>25.154</v>
      </c>
      <c r="JB35" s="614">
        <v>-374.53</v>
      </c>
      <c r="JC35" s="614">
        <v>136.55000000000001</v>
      </c>
      <c r="JD35" s="614">
        <v>-237.41</v>
      </c>
      <c r="JE35" s="614">
        <v>241.73</v>
      </c>
      <c r="JF35" s="601">
        <v>-4.7969999999999997</v>
      </c>
      <c r="JG35" s="604"/>
      <c r="JH35" s="601">
        <v>31.44</v>
      </c>
      <c r="JI35" s="604">
        <v>7.0039999999999996</v>
      </c>
      <c r="JJ35" s="601">
        <v>7.0019999999999998</v>
      </c>
      <c r="JK35" s="602">
        <v>-31.04</v>
      </c>
      <c r="JL35" s="602">
        <v>8.8800000000000008</v>
      </c>
      <c r="JM35" s="601"/>
      <c r="JN35" s="604">
        <v>-9.0530000000000008</v>
      </c>
      <c r="JO35" s="600">
        <v>-30.234999999999999</v>
      </c>
      <c r="JP35" s="606">
        <v>2.7850000000000001</v>
      </c>
      <c r="JQ35" s="601">
        <v>13.8</v>
      </c>
      <c r="JR35" s="605">
        <v>47.972000000000001</v>
      </c>
      <c r="JS35" s="601">
        <v>48.527000000000001</v>
      </c>
      <c r="JT35" s="602">
        <v>11.372999999999999</v>
      </c>
      <c r="JU35" s="601">
        <v>11.231999999999999</v>
      </c>
      <c r="JV35" s="603">
        <v>53.127000000000002</v>
      </c>
      <c r="JW35" s="600">
        <v>53.594999999999999</v>
      </c>
      <c r="JX35" s="601">
        <v>53.162999999999997</v>
      </c>
      <c r="JY35" s="601"/>
      <c r="JZ35" s="601">
        <v>-53.7</v>
      </c>
      <c r="KA35" s="601">
        <v>11.974</v>
      </c>
      <c r="KB35" s="601">
        <v>7.99</v>
      </c>
      <c r="KC35" s="601"/>
      <c r="KD35" s="601">
        <v>8.35</v>
      </c>
      <c r="KE35" s="604">
        <v>38.357999999999997</v>
      </c>
      <c r="KF35" s="601">
        <v>8.5939999999999994</v>
      </c>
      <c r="KG35" s="601">
        <v>8.0500000000000007</v>
      </c>
      <c r="KH35" s="601">
        <v>-38.298000000000002</v>
      </c>
      <c r="KI35" s="601">
        <v>-4.7690000000000001</v>
      </c>
      <c r="KJ35" s="601">
        <v>41.951000000000001</v>
      </c>
      <c r="KK35" s="596"/>
      <c r="KL35" s="596"/>
      <c r="KM35" s="596"/>
      <c r="KN35" s="596"/>
      <c r="KO35" s="596"/>
      <c r="KP35" s="616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</row>
    <row r="36" spans="1:353" ht="15.75" x14ac:dyDescent="0.25">
      <c r="A36" s="599">
        <v>0.64583333333333337</v>
      </c>
      <c r="B36" s="600">
        <v>0</v>
      </c>
      <c r="C36" s="600">
        <v>22.149000000000001</v>
      </c>
      <c r="D36" s="601">
        <v>-44.609000000000002</v>
      </c>
      <c r="E36" s="602">
        <v>12.686</v>
      </c>
      <c r="F36" s="603">
        <v>29.63</v>
      </c>
      <c r="G36" s="600"/>
      <c r="H36" s="604">
        <v>58.481000000000002</v>
      </c>
      <c r="I36" s="603">
        <v>61.088000000000001</v>
      </c>
      <c r="J36" s="600"/>
      <c r="K36" s="601">
        <v>30.263999999999999</v>
      </c>
      <c r="L36" s="602">
        <v>-4.4400000000000004</v>
      </c>
      <c r="M36" s="605">
        <v>-38.020000000000003</v>
      </c>
      <c r="N36" s="606">
        <v>33</v>
      </c>
      <c r="O36" s="602">
        <v>4.968</v>
      </c>
      <c r="P36" s="602">
        <v>-33</v>
      </c>
      <c r="Q36" s="605">
        <v>12.834</v>
      </c>
      <c r="R36" s="603">
        <v>20.940999999999999</v>
      </c>
      <c r="S36" s="600">
        <v>21.111000000000001</v>
      </c>
      <c r="T36" s="601">
        <v>35.363</v>
      </c>
      <c r="U36" s="604"/>
      <c r="V36" s="600"/>
      <c r="W36" s="606"/>
      <c r="X36" s="606"/>
      <c r="Y36" s="601"/>
      <c r="Z36" s="604">
        <v>-57.139000000000003</v>
      </c>
      <c r="AA36" s="601">
        <v>-57.09</v>
      </c>
      <c r="AB36" s="601"/>
      <c r="AC36" s="601">
        <v>4.4400000000000004</v>
      </c>
      <c r="AD36" s="601">
        <v>37.4</v>
      </c>
      <c r="AE36" s="601"/>
      <c r="AF36" s="601"/>
      <c r="AG36" s="604">
        <v>-35.68</v>
      </c>
      <c r="AH36" s="600">
        <v>-35.590000000000003</v>
      </c>
      <c r="AI36" s="606">
        <v>-89.209000000000003</v>
      </c>
      <c r="AJ36" s="602">
        <v>35.619</v>
      </c>
      <c r="AK36" s="601">
        <v>36.168999999999997</v>
      </c>
      <c r="AL36" s="604">
        <v>15.712</v>
      </c>
      <c r="AM36" s="601">
        <v>-5.1260000000000003</v>
      </c>
      <c r="AN36" s="604">
        <v>67.668000000000006</v>
      </c>
      <c r="AO36" s="600">
        <v>70.885999999999996</v>
      </c>
      <c r="AP36" s="606">
        <v>41.601999999999997</v>
      </c>
      <c r="AQ36" s="615">
        <v>-42.801000000000002</v>
      </c>
      <c r="AR36" s="600">
        <v>-43.162999999999997</v>
      </c>
      <c r="AS36" s="600">
        <v>9.6679999999999993</v>
      </c>
      <c r="AT36" s="600">
        <v>9.3550000000000004</v>
      </c>
      <c r="AU36" s="600"/>
      <c r="AV36" s="600">
        <v>72.203999999999994</v>
      </c>
      <c r="AW36" s="606">
        <v>-12.039</v>
      </c>
      <c r="AX36" s="601">
        <v>-14.03</v>
      </c>
      <c r="AY36" s="601">
        <v>-389.68</v>
      </c>
      <c r="AZ36" s="604">
        <v>7.7389999999999999</v>
      </c>
      <c r="BA36" s="601">
        <v>7.9349999999999996</v>
      </c>
      <c r="BB36" s="604">
        <v>-30.213999999999999</v>
      </c>
      <c r="BC36" s="604">
        <v>-3</v>
      </c>
      <c r="BD36" s="601">
        <v>-4.5999999999999996</v>
      </c>
      <c r="BE36" s="604">
        <v>47.801000000000002</v>
      </c>
      <c r="BF36" s="600">
        <v>47.34</v>
      </c>
      <c r="BG36" s="600">
        <v>-5.4429999999999996</v>
      </c>
      <c r="BH36" s="600"/>
      <c r="BI36" s="606">
        <v>-27.271000000000001</v>
      </c>
      <c r="BJ36" s="610"/>
      <c r="BK36" s="602">
        <v>5.819</v>
      </c>
      <c r="BL36" s="601">
        <v>3.7810000000000001</v>
      </c>
      <c r="BM36" s="601">
        <v>423.38</v>
      </c>
      <c r="BN36" s="601">
        <v>130.19</v>
      </c>
      <c r="BO36" s="601">
        <v>130</v>
      </c>
      <c r="BP36" s="602">
        <v>-691.68</v>
      </c>
      <c r="BQ36" s="601">
        <v>578.48</v>
      </c>
      <c r="BR36" s="601">
        <v>99.116</v>
      </c>
      <c r="BS36" s="604">
        <v>26.798999999999999</v>
      </c>
      <c r="BT36" s="600"/>
      <c r="BU36" s="600">
        <v>74.62</v>
      </c>
      <c r="BV36" s="606">
        <v>57.478999999999999</v>
      </c>
      <c r="BW36" s="603">
        <v>-22.5</v>
      </c>
      <c r="BX36" s="606">
        <v>-22.231999999999999</v>
      </c>
      <c r="BY36" s="602">
        <v>77.021000000000001</v>
      </c>
      <c r="BZ36" s="604">
        <v>77.685000000000002</v>
      </c>
      <c r="CA36" s="601">
        <v>29.408999999999999</v>
      </c>
      <c r="CB36" s="604"/>
      <c r="CC36" s="600">
        <v>-116.09</v>
      </c>
      <c r="CD36" s="602">
        <v>13.821</v>
      </c>
      <c r="CE36" s="601">
        <v>-72.144000000000005</v>
      </c>
      <c r="CF36" s="604">
        <v>19.95</v>
      </c>
      <c r="CG36" s="604">
        <v>2.4409999999999998</v>
      </c>
      <c r="CH36" s="604">
        <v>-26.92</v>
      </c>
      <c r="CI36" s="601">
        <v>-28.318999999999999</v>
      </c>
      <c r="CJ36" s="604">
        <v>6.1</v>
      </c>
      <c r="CK36" s="600">
        <v>193.5</v>
      </c>
      <c r="CL36" s="601">
        <v>-19.54</v>
      </c>
      <c r="CM36" s="604">
        <v>40.011000000000003</v>
      </c>
      <c r="CN36" s="600">
        <v>39.832999999999998</v>
      </c>
      <c r="CO36" s="606">
        <v>40.180999999999997</v>
      </c>
      <c r="CP36" s="604">
        <v>-65.421000000000006</v>
      </c>
      <c r="CQ36" s="600">
        <v>-62.268000000000001</v>
      </c>
      <c r="CR36" s="600"/>
      <c r="CS36" s="600">
        <v>-26.463999999999999</v>
      </c>
      <c r="CT36" s="606">
        <v>41.496000000000002</v>
      </c>
      <c r="CU36" s="601">
        <v>12.496</v>
      </c>
      <c r="CV36" s="601">
        <v>-66.408000000000001</v>
      </c>
      <c r="CW36" s="601">
        <v>-82.346000000000004</v>
      </c>
      <c r="CX36" s="604">
        <v>52.506999999999998</v>
      </c>
      <c r="CY36" s="604">
        <v>49.954999999999998</v>
      </c>
      <c r="CZ36" s="600">
        <v>-36.340000000000003</v>
      </c>
      <c r="DA36" s="606">
        <v>0</v>
      </c>
      <c r="DB36" s="602">
        <v>97.694000000000003</v>
      </c>
      <c r="DC36" s="602">
        <v>95.778999999999996</v>
      </c>
      <c r="DD36" s="601">
        <v>-203.58</v>
      </c>
      <c r="DE36" s="604"/>
      <c r="DF36" s="601"/>
      <c r="DG36" s="604">
        <v>1.498</v>
      </c>
      <c r="DH36" s="601">
        <v>-21.875</v>
      </c>
      <c r="DI36" s="610"/>
      <c r="DJ36" s="602">
        <v>-107.09</v>
      </c>
      <c r="DK36" s="602">
        <v>-107.09</v>
      </c>
      <c r="DL36" s="603">
        <v>3.2069999999999999</v>
      </c>
      <c r="DM36" s="600">
        <v>20.113</v>
      </c>
      <c r="DN36" s="604">
        <v>-1.641</v>
      </c>
      <c r="DO36" s="601">
        <v>41.75</v>
      </c>
      <c r="DP36" s="604">
        <v>69.734999999999999</v>
      </c>
      <c r="DQ36" s="600">
        <v>81.733000000000004</v>
      </c>
      <c r="DR36" s="600">
        <v>100.21</v>
      </c>
      <c r="DS36" s="600">
        <v>68.540000000000006</v>
      </c>
      <c r="DT36" s="600">
        <v>-18.638000000000002</v>
      </c>
      <c r="DU36" s="606">
        <v>-13.34</v>
      </c>
      <c r="DV36" s="601">
        <v>63.625</v>
      </c>
      <c r="DW36" s="601">
        <v>201.11</v>
      </c>
      <c r="DX36" s="604">
        <v>-21.22</v>
      </c>
      <c r="DY36" s="600">
        <v>-21.28</v>
      </c>
      <c r="DZ36" s="600">
        <v>123.87</v>
      </c>
      <c r="EA36" s="606">
        <v>66.540000000000006</v>
      </c>
      <c r="EB36" s="604">
        <v>201.05</v>
      </c>
      <c r="EC36" s="600">
        <v>196.76</v>
      </c>
      <c r="ED36" s="600">
        <v>18.86</v>
      </c>
      <c r="EE36" s="606">
        <v>18.39</v>
      </c>
      <c r="EF36" s="604">
        <v>305.51</v>
      </c>
      <c r="EG36" s="600">
        <v>261.95</v>
      </c>
      <c r="EH36" s="600">
        <v>250.87</v>
      </c>
      <c r="EI36" s="606">
        <v>256.73</v>
      </c>
      <c r="EJ36" s="600">
        <v>132.47</v>
      </c>
      <c r="EK36" s="606">
        <v>119.54</v>
      </c>
      <c r="EL36" s="601">
        <v>-24.059000000000001</v>
      </c>
      <c r="EM36" s="601">
        <v>697.18</v>
      </c>
      <c r="EN36" s="601">
        <v>367.01</v>
      </c>
      <c r="EO36" s="601"/>
      <c r="EP36" s="604">
        <v>-33.31</v>
      </c>
      <c r="EQ36" s="600">
        <v>-31.289000000000001</v>
      </c>
      <c r="ER36" s="600">
        <v>-41.406999999999996</v>
      </c>
      <c r="ES36" s="600">
        <v>14.567</v>
      </c>
      <c r="ET36" s="600">
        <v>13.680999999999999</v>
      </c>
      <c r="EU36" s="600">
        <v>104.49</v>
      </c>
      <c r="EV36" s="600">
        <v>-38.439</v>
      </c>
      <c r="EW36" s="600">
        <v>-38.558</v>
      </c>
      <c r="EX36" s="606">
        <v>-81.370999999999995</v>
      </c>
      <c r="EY36" s="604">
        <v>0</v>
      </c>
      <c r="EZ36" s="600">
        <v>-13.84</v>
      </c>
      <c r="FA36" s="606">
        <v>72.900000000000006</v>
      </c>
      <c r="FB36" s="604">
        <v>15.473000000000001</v>
      </c>
      <c r="FC36" s="601">
        <v>-34.987000000000002</v>
      </c>
      <c r="FD36" s="604">
        <v>-34.918999999999997</v>
      </c>
      <c r="FE36" s="600">
        <v>-34.383000000000003</v>
      </c>
      <c r="FF36" s="606">
        <v>12.303000000000001</v>
      </c>
      <c r="FG36" s="604">
        <v>-117</v>
      </c>
      <c r="FH36" s="604"/>
      <c r="FI36" s="603">
        <v>20.423999999999999</v>
      </c>
      <c r="FJ36" s="600"/>
      <c r="FK36" s="601"/>
      <c r="FL36" s="604">
        <v>50.173000000000002</v>
      </c>
      <c r="FM36" s="600">
        <v>52.823999999999998</v>
      </c>
      <c r="FN36" s="606">
        <v>0</v>
      </c>
      <c r="FO36" s="605">
        <v>21.768999999999998</v>
      </c>
      <c r="FP36" s="604">
        <v>22.103999999999999</v>
      </c>
      <c r="FQ36" s="601">
        <v>-48.058999999999997</v>
      </c>
      <c r="FR36" s="605">
        <v>-17.329000000000001</v>
      </c>
      <c r="FS36" s="604">
        <v>-17.556000000000001</v>
      </c>
      <c r="FT36" s="601">
        <v>-52.762</v>
      </c>
      <c r="FU36" s="601">
        <v>-51.246000000000002</v>
      </c>
      <c r="FV36" s="604"/>
      <c r="FW36" s="606"/>
      <c r="FX36" s="601">
        <v>7.1660000000000004</v>
      </c>
      <c r="FY36" s="604"/>
      <c r="FZ36" s="600"/>
      <c r="GA36" s="606">
        <v>16.760000000000002</v>
      </c>
      <c r="GB36" s="601">
        <v>0</v>
      </c>
      <c r="GC36" s="601">
        <v>5.3440000000000003</v>
      </c>
      <c r="GD36" s="601">
        <v>-6.9649999999999999</v>
      </c>
      <c r="GE36" s="601">
        <v>4.53</v>
      </c>
      <c r="GF36" s="601">
        <v>8.18</v>
      </c>
      <c r="GG36" s="601">
        <v>41.36</v>
      </c>
      <c r="GH36" s="601">
        <v>53.491999999999997</v>
      </c>
      <c r="GI36" s="601">
        <v>51.335999999999999</v>
      </c>
      <c r="GJ36" s="601">
        <v>12.8</v>
      </c>
      <c r="GK36" s="601">
        <v>91.462000000000003</v>
      </c>
      <c r="GL36" s="601">
        <v>27</v>
      </c>
      <c r="GM36" s="601"/>
      <c r="GN36" s="601">
        <v>6.2E-2</v>
      </c>
      <c r="GO36" s="601"/>
      <c r="GP36" s="601">
        <v>0</v>
      </c>
      <c r="GQ36" s="601">
        <v>14.066000000000001</v>
      </c>
      <c r="GR36" s="601">
        <v>6.5659999999999998</v>
      </c>
      <c r="GS36" s="601">
        <v>-13.989000000000001</v>
      </c>
      <c r="GT36" s="601">
        <v>-38.81</v>
      </c>
      <c r="GU36" s="601">
        <v>19.143999999999998</v>
      </c>
      <c r="GV36" s="601">
        <v>60.503</v>
      </c>
      <c r="GW36" s="604">
        <v>104.57</v>
      </c>
      <c r="GX36" s="601">
        <v>58.402999999999999</v>
      </c>
      <c r="GY36" s="601">
        <v>-149.59</v>
      </c>
      <c r="GZ36" s="601">
        <v>-32.439</v>
      </c>
      <c r="HA36" s="604"/>
      <c r="HB36" s="601">
        <v>-70.784999999999997</v>
      </c>
      <c r="HC36" s="601">
        <v>7.6420000000000003</v>
      </c>
      <c r="HD36" s="604">
        <v>13.712999999999999</v>
      </c>
      <c r="HE36" s="601">
        <v>13.566000000000001</v>
      </c>
      <c r="HF36" s="601">
        <v>8.23</v>
      </c>
      <c r="HG36" s="611">
        <v>229.82</v>
      </c>
      <c r="HH36" s="601">
        <v>230.91</v>
      </c>
      <c r="HI36" s="610">
        <v>70</v>
      </c>
      <c r="HJ36" s="605">
        <v>-69.796999999999997</v>
      </c>
      <c r="HK36" s="604">
        <v>-237.75</v>
      </c>
      <c r="HL36" s="601">
        <v>239.94</v>
      </c>
      <c r="HM36" s="610">
        <v>360.07</v>
      </c>
      <c r="HN36" s="605">
        <v>-217.82</v>
      </c>
      <c r="HO36" s="604">
        <v>-216.94</v>
      </c>
      <c r="HP36" s="604">
        <v>-6.4749999999999996</v>
      </c>
      <c r="HQ36" s="604">
        <v>7.2569999999999997</v>
      </c>
      <c r="HR36" s="605">
        <v>79.334000000000003</v>
      </c>
      <c r="HS36" s="601">
        <v>78.748000000000005</v>
      </c>
      <c r="HT36" s="605">
        <v>-120.09</v>
      </c>
      <c r="HU36" s="601">
        <v>-120.11</v>
      </c>
      <c r="HV36" s="604">
        <v>13.384</v>
      </c>
      <c r="HW36" s="601">
        <v>13.076000000000001</v>
      </c>
      <c r="HX36" s="604">
        <v>-92.277000000000001</v>
      </c>
      <c r="HY36" s="601">
        <v>-91.807000000000002</v>
      </c>
      <c r="HZ36" s="604">
        <v>50.139000000000003</v>
      </c>
      <c r="IA36" s="601">
        <v>49.959000000000003</v>
      </c>
      <c r="IB36" s="604">
        <v>85.099000000000004</v>
      </c>
      <c r="IC36" s="601">
        <v>85.698999999999998</v>
      </c>
      <c r="ID36" s="601">
        <v>25.616</v>
      </c>
      <c r="IE36" s="601">
        <v>20.16</v>
      </c>
      <c r="IF36" s="601">
        <v>-376.93</v>
      </c>
      <c r="IG36" s="604">
        <v>77.134</v>
      </c>
      <c r="IH36" s="601">
        <v>76.679000000000002</v>
      </c>
      <c r="II36" s="604">
        <v>8.8000000000000007</v>
      </c>
      <c r="IJ36" s="601">
        <v>56.4</v>
      </c>
      <c r="IK36" s="604">
        <v>-13</v>
      </c>
      <c r="IL36" s="604">
        <v>-12.898999999999999</v>
      </c>
      <c r="IM36" s="604">
        <v>1.5369999999999999</v>
      </c>
      <c r="IN36" s="601">
        <v>1.1020000000000001</v>
      </c>
      <c r="IO36" s="603">
        <v>-355.32</v>
      </c>
      <c r="IP36" s="604">
        <v>-343.76</v>
      </c>
      <c r="IQ36" s="612">
        <v>402.26</v>
      </c>
      <c r="IR36" s="612">
        <v>325.58999999999997</v>
      </c>
      <c r="IS36" s="601">
        <v>31.373000000000001</v>
      </c>
      <c r="IT36" s="603">
        <v>-321.69</v>
      </c>
      <c r="IU36" s="601">
        <v>321.33999999999997</v>
      </c>
      <c r="IV36" s="602">
        <v>-23.97</v>
      </c>
      <c r="IW36" s="602">
        <v>-200.44</v>
      </c>
      <c r="IX36" s="613">
        <v>-316.81</v>
      </c>
      <c r="IY36" s="606">
        <v>145.09</v>
      </c>
      <c r="IZ36" s="606">
        <v>143.24</v>
      </c>
      <c r="JA36" s="606">
        <v>30.25</v>
      </c>
      <c r="JB36" s="614">
        <v>-391.15</v>
      </c>
      <c r="JC36" s="614">
        <v>148.93</v>
      </c>
      <c r="JD36" s="614">
        <v>-243.86</v>
      </c>
      <c r="JE36" s="614">
        <v>242.38</v>
      </c>
      <c r="JF36" s="601">
        <v>-4.3220000000000001</v>
      </c>
      <c r="JG36" s="604"/>
      <c r="JH36" s="601">
        <v>31.52</v>
      </c>
      <c r="JI36" s="604">
        <v>6.984</v>
      </c>
      <c r="JJ36" s="609">
        <v>6.9409999999999998</v>
      </c>
      <c r="JK36" s="602">
        <v>-30.719000000000001</v>
      </c>
      <c r="JL36" s="602">
        <v>8.32</v>
      </c>
      <c r="JM36" s="601"/>
      <c r="JN36" s="604">
        <v>-8.9920000000000009</v>
      </c>
      <c r="JO36" s="600">
        <v>-30.968</v>
      </c>
      <c r="JP36" s="606">
        <v>2.7850000000000001</v>
      </c>
      <c r="JQ36" s="601">
        <v>14.699</v>
      </c>
      <c r="JR36" s="605">
        <v>49.07</v>
      </c>
      <c r="JS36" s="601">
        <v>46.408999999999999</v>
      </c>
      <c r="JT36" s="602">
        <v>11.395</v>
      </c>
      <c r="JU36" s="601">
        <v>11.308</v>
      </c>
      <c r="JV36" s="603">
        <v>54.140999999999998</v>
      </c>
      <c r="JW36" s="600">
        <v>52.972000000000001</v>
      </c>
      <c r="JX36" s="601">
        <v>53.508000000000003</v>
      </c>
      <c r="JY36" s="601"/>
      <c r="JZ36" s="601">
        <v>-54.298999999999999</v>
      </c>
      <c r="KA36" s="601">
        <v>11.08</v>
      </c>
      <c r="KB36" s="601">
        <v>7.92</v>
      </c>
      <c r="KC36" s="601"/>
      <c r="KD36" s="601">
        <v>9.2539999999999996</v>
      </c>
      <c r="KE36" s="604">
        <v>36.686</v>
      </c>
      <c r="KF36" s="601">
        <v>6.1779999999999999</v>
      </c>
      <c r="KG36" s="601">
        <v>9.5009999999999994</v>
      </c>
      <c r="KH36" s="601">
        <v>-36.436</v>
      </c>
      <c r="KI36" s="601">
        <v>-7.7359999999999998</v>
      </c>
      <c r="KJ36" s="601">
        <v>42.68</v>
      </c>
      <c r="KK36" s="596"/>
      <c r="KL36" s="596"/>
      <c r="KM36" s="596"/>
      <c r="KN36" s="596"/>
      <c r="KO36" s="596"/>
      <c r="KP36" s="61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</row>
    <row r="37" spans="1:353" ht="15.75" x14ac:dyDescent="0.25">
      <c r="A37" s="649">
        <v>0.66666666666666663</v>
      </c>
      <c r="B37" s="650">
        <v>0</v>
      </c>
      <c r="C37" s="650">
        <v>22.375</v>
      </c>
      <c r="D37" s="651">
        <v>-45.094000000000001</v>
      </c>
      <c r="E37" s="652">
        <v>12.76</v>
      </c>
      <c r="F37" s="653">
        <v>28.92</v>
      </c>
      <c r="G37" s="650">
        <v>-2E-3</v>
      </c>
      <c r="H37" s="654">
        <v>57.284999999999997</v>
      </c>
      <c r="I37" s="653">
        <v>59.878999999999998</v>
      </c>
      <c r="J37" s="650"/>
      <c r="K37" s="651"/>
      <c r="L37" s="652">
        <v>-11.1</v>
      </c>
      <c r="M37" s="655">
        <v>-38.646999999999998</v>
      </c>
      <c r="N37" s="656">
        <v>35.200000000000003</v>
      </c>
      <c r="O37" s="652">
        <v>5.7960000000000003</v>
      </c>
      <c r="P37" s="652">
        <v>-33</v>
      </c>
      <c r="Q37" s="655">
        <v>13.15</v>
      </c>
      <c r="R37" s="653">
        <v>20.952999999999999</v>
      </c>
      <c r="S37" s="650">
        <v>21.449000000000002</v>
      </c>
      <c r="T37" s="651">
        <v>35.1</v>
      </c>
      <c r="U37" s="654"/>
      <c r="V37" s="650"/>
      <c r="W37" s="656"/>
      <c r="X37" s="656"/>
      <c r="Y37" s="651"/>
      <c r="Z37" s="654">
        <v>-64.510000000000005</v>
      </c>
      <c r="AA37" s="651">
        <v>-64.94</v>
      </c>
      <c r="AB37" s="651"/>
      <c r="AC37" s="651">
        <v>11.1</v>
      </c>
      <c r="AD37" s="651">
        <v>37.4</v>
      </c>
      <c r="AE37" s="651"/>
      <c r="AF37" s="651"/>
      <c r="AG37" s="654">
        <v>-42.49</v>
      </c>
      <c r="AH37" s="650">
        <v>-42.168999999999997</v>
      </c>
      <c r="AI37" s="656">
        <v>-90.08</v>
      </c>
      <c r="AJ37" s="652">
        <v>43.27</v>
      </c>
      <c r="AK37" s="651">
        <v>42.389000000000003</v>
      </c>
      <c r="AL37" s="657">
        <v>15.794</v>
      </c>
      <c r="AM37" s="659">
        <v>-4.9734999999999996</v>
      </c>
      <c r="AN37" s="654">
        <v>66.406999999999996</v>
      </c>
      <c r="AO37" s="650">
        <v>68.539000000000001</v>
      </c>
      <c r="AP37" s="656">
        <v>37.822000000000003</v>
      </c>
      <c r="AQ37" s="657">
        <v>-49.506</v>
      </c>
      <c r="AR37" s="650">
        <v>-49.575000000000003</v>
      </c>
      <c r="AS37" s="650">
        <v>26.739000000000001</v>
      </c>
      <c r="AT37" s="650">
        <v>29.792000000000002</v>
      </c>
      <c r="AU37" s="650"/>
      <c r="AV37" s="650">
        <v>66.040999999999997</v>
      </c>
      <c r="AW37" s="656">
        <v>7.3449999999999998</v>
      </c>
      <c r="AX37" s="651">
        <v>6.6859999999999999</v>
      </c>
      <c r="AY37" s="651">
        <v>-382.4</v>
      </c>
      <c r="AZ37" s="654">
        <v>7.9189999999999996</v>
      </c>
      <c r="BA37" s="651">
        <v>8.0969999999999995</v>
      </c>
      <c r="BB37" s="654">
        <v>-31.164000000000001</v>
      </c>
      <c r="BC37" s="654">
        <v>-3</v>
      </c>
      <c r="BD37" s="651">
        <v>-4.7</v>
      </c>
      <c r="BE37" s="654">
        <v>54.506</v>
      </c>
      <c r="BF37" s="650">
        <v>54.4</v>
      </c>
      <c r="BG37" s="650">
        <v>-5.3710000000000004</v>
      </c>
      <c r="BH37" s="650"/>
      <c r="BI37" s="656">
        <v>-42.988</v>
      </c>
      <c r="BJ37" s="658"/>
      <c r="BK37" s="652">
        <v>5.4420000000000002</v>
      </c>
      <c r="BL37" s="651"/>
      <c r="BM37" s="651">
        <v>419.9</v>
      </c>
      <c r="BN37" s="651">
        <v>102.96</v>
      </c>
      <c r="BO37" s="651">
        <v>103.36</v>
      </c>
      <c r="BP37" s="652">
        <v>-585.08000000000004</v>
      </c>
      <c r="BQ37" s="651">
        <v>521.03</v>
      </c>
      <c r="BR37" s="651">
        <v>98.227999999999994</v>
      </c>
      <c r="BS37" s="654">
        <v>28.459</v>
      </c>
      <c r="BT37" s="650"/>
      <c r="BU37" s="650">
        <v>73.87</v>
      </c>
      <c r="BV37" s="656">
        <v>56.798999999999999</v>
      </c>
      <c r="BW37" s="653">
        <v>-20.491</v>
      </c>
      <c r="BX37" s="656">
        <v>-21.294</v>
      </c>
      <c r="BY37" s="652">
        <v>77.004999999999995</v>
      </c>
      <c r="BZ37" s="654">
        <v>78.233999999999995</v>
      </c>
      <c r="CA37" s="651">
        <v>27.309000000000001</v>
      </c>
      <c r="CB37" s="654"/>
      <c r="CC37" s="650">
        <v>-104.58</v>
      </c>
      <c r="CD37" s="652">
        <v>16.273</v>
      </c>
      <c r="CE37" s="651">
        <v>-72.144000000000005</v>
      </c>
      <c r="CF37" s="654">
        <v>19.766999999999999</v>
      </c>
      <c r="CG37" s="654">
        <v>2.2999999999999998</v>
      </c>
      <c r="CH37" s="654">
        <v>-27.579000000000001</v>
      </c>
      <c r="CI37" s="651">
        <v>-29.09</v>
      </c>
      <c r="CJ37" s="654">
        <v>16.899000000000001</v>
      </c>
      <c r="CK37" s="650">
        <v>180.89</v>
      </c>
      <c r="CL37" s="651">
        <v>-19.36</v>
      </c>
      <c r="CM37" s="654">
        <v>44.198999999999998</v>
      </c>
      <c r="CN37" s="650">
        <v>44.307000000000002</v>
      </c>
      <c r="CO37" s="656">
        <v>44.106000000000002</v>
      </c>
      <c r="CP37" s="654">
        <v>-56.631999999999998</v>
      </c>
      <c r="CQ37" s="650">
        <v>-56.317999999999998</v>
      </c>
      <c r="CR37" s="650"/>
      <c r="CS37" s="650">
        <v>-17.597000000000001</v>
      </c>
      <c r="CT37" s="656">
        <v>23.206</v>
      </c>
      <c r="CU37" s="651">
        <v>12.602</v>
      </c>
      <c r="CV37" s="651">
        <v>-67.188999999999993</v>
      </c>
      <c r="CW37" s="651">
        <v>-79.855000000000004</v>
      </c>
      <c r="CX37" s="654">
        <v>53.21</v>
      </c>
      <c r="CY37" s="654">
        <v>50.101999999999997</v>
      </c>
      <c r="CZ37" s="650">
        <v>-36.29</v>
      </c>
      <c r="DA37" s="656">
        <v>-0.93100000000000005</v>
      </c>
      <c r="DB37" s="652">
        <v>91.298000000000002</v>
      </c>
      <c r="DC37" s="652">
        <v>89.596000000000004</v>
      </c>
      <c r="DD37" s="651">
        <v>-194.75</v>
      </c>
      <c r="DE37" s="654"/>
      <c r="DF37" s="651"/>
      <c r="DG37" s="654">
        <v>1.121</v>
      </c>
      <c r="DH37" s="651">
        <v>-21.875</v>
      </c>
      <c r="DI37" s="658"/>
      <c r="DJ37" s="652">
        <v>-105.9</v>
      </c>
      <c r="DK37" s="652">
        <v>-106.19</v>
      </c>
      <c r="DL37" s="653">
        <v>3.5619999999999998</v>
      </c>
      <c r="DM37" s="650">
        <v>20.178999999999998</v>
      </c>
      <c r="DN37" s="654">
        <v>-1.758</v>
      </c>
      <c r="DO37" s="651">
        <v>40.944000000000003</v>
      </c>
      <c r="DP37" s="654">
        <v>68.855999999999995</v>
      </c>
      <c r="DQ37" s="650">
        <v>79.853999999999999</v>
      </c>
      <c r="DR37" s="650">
        <v>100.21</v>
      </c>
      <c r="DS37" s="650">
        <v>68.540000000000006</v>
      </c>
      <c r="DT37" s="650">
        <v>-18.055</v>
      </c>
      <c r="DU37" s="656">
        <v>-12.77</v>
      </c>
      <c r="DV37" s="651">
        <v>63.098999999999997</v>
      </c>
      <c r="DW37" s="651">
        <v>193.83</v>
      </c>
      <c r="DX37" s="654">
        <v>-20.190000000000001</v>
      </c>
      <c r="DY37" s="650">
        <v>-20.219000000000001</v>
      </c>
      <c r="DZ37" s="650">
        <v>120.9</v>
      </c>
      <c r="EA37" s="656">
        <v>67.3</v>
      </c>
      <c r="EB37" s="654">
        <v>192.9</v>
      </c>
      <c r="EC37" s="650">
        <v>189</v>
      </c>
      <c r="ED37" s="650">
        <v>18.212</v>
      </c>
      <c r="EE37" s="656">
        <v>17.408999999999999</v>
      </c>
      <c r="EF37" s="654">
        <v>299.2</v>
      </c>
      <c r="EG37" s="650">
        <v>256.26</v>
      </c>
      <c r="EH37" s="650">
        <v>248.11</v>
      </c>
      <c r="EI37" s="656">
        <v>250.17</v>
      </c>
      <c r="EJ37" s="650">
        <v>138.51</v>
      </c>
      <c r="EK37" s="656">
        <v>123.8</v>
      </c>
      <c r="EL37" s="651">
        <v>-22.902000000000001</v>
      </c>
      <c r="EM37" s="651">
        <v>591.78</v>
      </c>
      <c r="EN37" s="651">
        <v>354.08</v>
      </c>
      <c r="EO37" s="651"/>
      <c r="EP37" s="654">
        <v>-32.226999999999997</v>
      </c>
      <c r="EQ37" s="650">
        <v>-31.289000000000001</v>
      </c>
      <c r="ER37" s="650">
        <v>-56.643000000000001</v>
      </c>
      <c r="ES37" s="650">
        <v>9.8119999999999994</v>
      </c>
      <c r="ET37" s="650">
        <v>9.5510000000000002</v>
      </c>
      <c r="EU37" s="650">
        <v>159.80000000000001</v>
      </c>
      <c r="EV37" s="650">
        <v>-44.823999999999998</v>
      </c>
      <c r="EW37" s="650">
        <v>-44.686999999999998</v>
      </c>
      <c r="EX37" s="656">
        <v>-87.954999999999998</v>
      </c>
      <c r="EY37" s="654">
        <v>-15.409000000000001</v>
      </c>
      <c r="EZ37" s="650">
        <v>-13.289</v>
      </c>
      <c r="FA37" s="656">
        <v>106.2</v>
      </c>
      <c r="FB37" s="654">
        <v>15.287000000000001</v>
      </c>
      <c r="FC37" s="651">
        <v>-46.344000000000001</v>
      </c>
      <c r="FD37" s="654">
        <v>-33.509</v>
      </c>
      <c r="FE37" s="650">
        <v>-32.701999999999998</v>
      </c>
      <c r="FF37" s="656">
        <v>10.125</v>
      </c>
      <c r="FG37" s="654">
        <v>-120.3</v>
      </c>
      <c r="FH37" s="654"/>
      <c r="FI37" s="653">
        <v>19.867000000000001</v>
      </c>
      <c r="FJ37" s="650"/>
      <c r="FK37" s="651"/>
      <c r="FL37" s="654">
        <v>50.802</v>
      </c>
      <c r="FM37" s="650">
        <v>50.976999999999997</v>
      </c>
      <c r="FN37" s="656">
        <v>0</v>
      </c>
      <c r="FO37" s="655">
        <v>20.262</v>
      </c>
      <c r="FP37" s="654">
        <v>21.434000000000001</v>
      </c>
      <c r="FQ37" s="651">
        <v>-51.073999999999998</v>
      </c>
      <c r="FR37" s="655">
        <v>-16.164999999999999</v>
      </c>
      <c r="FS37" s="654">
        <v>-16.562000000000001</v>
      </c>
      <c r="FT37" s="651">
        <v>-49.570999999999998</v>
      </c>
      <c r="FU37" s="651">
        <v>-42.953000000000003</v>
      </c>
      <c r="FV37" s="654"/>
      <c r="FW37" s="656"/>
      <c r="FX37" s="651">
        <v>7.0709999999999997</v>
      </c>
      <c r="FY37" s="654"/>
      <c r="FZ37" s="650"/>
      <c r="GA37" s="656">
        <v>16.45</v>
      </c>
      <c r="GB37" s="651">
        <v>0</v>
      </c>
      <c r="GC37" s="651">
        <v>5.5179999999999998</v>
      </c>
      <c r="GD37" s="651">
        <v>-6.4960000000000004</v>
      </c>
      <c r="GE37" s="651">
        <v>4.4279999999999999</v>
      </c>
      <c r="GF37" s="651">
        <v>8.2919999999999998</v>
      </c>
      <c r="GG37" s="651">
        <v>41.548999999999999</v>
      </c>
      <c r="GH37" s="651">
        <v>45.201000000000001</v>
      </c>
      <c r="GI37" s="651">
        <v>50.241999999999997</v>
      </c>
      <c r="GJ37" s="651">
        <v>12.71</v>
      </c>
      <c r="GK37" s="651">
        <v>90.611999999999995</v>
      </c>
      <c r="GL37" s="651">
        <v>25.6</v>
      </c>
      <c r="GM37" s="651"/>
      <c r="GN37" s="651">
        <v>-0.377</v>
      </c>
      <c r="GO37" s="651"/>
      <c r="GP37" s="659">
        <v>0</v>
      </c>
      <c r="GQ37" s="651">
        <v>14.069000000000001</v>
      </c>
      <c r="GR37" s="651">
        <v>6.5739999999999998</v>
      </c>
      <c r="GS37" s="651">
        <v>-14.189</v>
      </c>
      <c r="GT37" s="651">
        <v>-38.19</v>
      </c>
      <c r="GU37" s="651">
        <v>18.827000000000002</v>
      </c>
      <c r="GV37" s="651">
        <v>58.905999999999999</v>
      </c>
      <c r="GW37" s="654">
        <v>104.34</v>
      </c>
      <c r="GX37" s="651">
        <v>57.692999999999998</v>
      </c>
      <c r="GY37" s="651">
        <v>-148.04</v>
      </c>
      <c r="GZ37" s="651">
        <v>-32.145000000000003</v>
      </c>
      <c r="HA37" s="654"/>
      <c r="HB37" s="651">
        <v>-69.375</v>
      </c>
      <c r="HC37" s="651">
        <v>8.33</v>
      </c>
      <c r="HD37" s="654">
        <v>13.313000000000001</v>
      </c>
      <c r="HE37" s="651">
        <v>13.028</v>
      </c>
      <c r="HF37" s="651">
        <v>8.7799999999999994</v>
      </c>
      <c r="HG37" s="660">
        <v>238.72</v>
      </c>
      <c r="HH37" s="651">
        <v>240.3</v>
      </c>
      <c r="HI37" s="658">
        <v>140.80000000000001</v>
      </c>
      <c r="HJ37" s="655">
        <v>-140.55000000000001</v>
      </c>
      <c r="HK37" s="654">
        <v>-307.94</v>
      </c>
      <c r="HL37" s="651">
        <v>311.26</v>
      </c>
      <c r="HM37" s="658">
        <v>404.34</v>
      </c>
      <c r="HN37" s="655">
        <v>-226.72</v>
      </c>
      <c r="HO37" s="654">
        <v>-226.88</v>
      </c>
      <c r="HP37" s="654">
        <v>-6.96</v>
      </c>
      <c r="HQ37" s="654">
        <v>5.7240000000000002</v>
      </c>
      <c r="HR37" s="655">
        <v>85.873999999999995</v>
      </c>
      <c r="HS37" s="651">
        <v>84.778000000000006</v>
      </c>
      <c r="HT37" s="655">
        <v>-125.15</v>
      </c>
      <c r="HU37" s="651">
        <v>-125.5</v>
      </c>
      <c r="HV37" s="654">
        <v>17.416</v>
      </c>
      <c r="HW37" s="651">
        <v>16.603000000000002</v>
      </c>
      <c r="HX37" s="654">
        <v>-97.855000000000004</v>
      </c>
      <c r="HY37" s="651">
        <v>-96.183000000000007</v>
      </c>
      <c r="HZ37" s="654">
        <v>51.54</v>
      </c>
      <c r="IA37" s="651">
        <v>51.79</v>
      </c>
      <c r="IB37" s="654">
        <v>90.099000000000004</v>
      </c>
      <c r="IC37" s="651">
        <v>89.8</v>
      </c>
      <c r="ID37" s="651">
        <v>25.616</v>
      </c>
      <c r="IE37" s="651">
        <v>30.681999999999999</v>
      </c>
      <c r="IF37" s="651">
        <v>-381.73</v>
      </c>
      <c r="IG37" s="654">
        <v>78.36</v>
      </c>
      <c r="IH37" s="651">
        <v>78.783000000000001</v>
      </c>
      <c r="II37" s="654">
        <v>8.8000000000000007</v>
      </c>
      <c r="IJ37" s="651">
        <v>57.598999999999997</v>
      </c>
      <c r="IK37" s="654">
        <v>-14.699</v>
      </c>
      <c r="IL37" s="654">
        <v>-14.699</v>
      </c>
      <c r="IM37" s="654">
        <v>1.3640000000000001</v>
      </c>
      <c r="IN37" s="651">
        <v>1.1020000000000001</v>
      </c>
      <c r="IO37" s="653">
        <v>-403.17</v>
      </c>
      <c r="IP37" s="654">
        <v>-339.28</v>
      </c>
      <c r="IQ37" s="661">
        <v>422.37</v>
      </c>
      <c r="IR37" s="661">
        <v>343.98</v>
      </c>
      <c r="IS37" s="651">
        <v>35.478999999999999</v>
      </c>
      <c r="IT37" s="653">
        <v>-333.41</v>
      </c>
      <c r="IU37" s="651">
        <v>335.5</v>
      </c>
      <c r="IV37" s="652">
        <v>-49.64</v>
      </c>
      <c r="IW37" s="652">
        <v>-203.44</v>
      </c>
      <c r="IX37" s="662">
        <v>-335.96</v>
      </c>
      <c r="IY37" s="656">
        <v>140.37</v>
      </c>
      <c r="IZ37" s="656">
        <v>138.21</v>
      </c>
      <c r="JA37" s="656">
        <v>50.9</v>
      </c>
      <c r="JB37" s="663">
        <v>-412.76</v>
      </c>
      <c r="JC37" s="663">
        <v>155.13999999999999</v>
      </c>
      <c r="JD37" s="663">
        <v>-256.17</v>
      </c>
      <c r="JE37" s="663">
        <v>257.99</v>
      </c>
      <c r="JF37" s="651">
        <v>-5.2720000000000002</v>
      </c>
      <c r="JG37" s="654"/>
      <c r="JH37" s="651">
        <v>31.92</v>
      </c>
      <c r="JI37" s="654">
        <v>6.9039999999999999</v>
      </c>
      <c r="JJ37" s="651">
        <v>6.88</v>
      </c>
      <c r="JK37" s="652">
        <v>-31.12</v>
      </c>
      <c r="JL37" s="652">
        <v>9.52</v>
      </c>
      <c r="JM37" s="651"/>
      <c r="JN37" s="654">
        <v>-10.518000000000001</v>
      </c>
      <c r="JO37" s="650">
        <v>-32.695</v>
      </c>
      <c r="JP37" s="656">
        <v>3.7519999999999998</v>
      </c>
      <c r="JQ37" s="651">
        <v>16</v>
      </c>
      <c r="JR37" s="655">
        <v>50.884</v>
      </c>
      <c r="JS37" s="651">
        <v>52.554000000000002</v>
      </c>
      <c r="JT37" s="652">
        <v>11.321</v>
      </c>
      <c r="JU37" s="651">
        <v>11.279</v>
      </c>
      <c r="JV37" s="653">
        <v>55.177</v>
      </c>
      <c r="JW37" s="650">
        <v>54.43</v>
      </c>
      <c r="JX37" s="651">
        <v>54.540999999999997</v>
      </c>
      <c r="JY37" s="651"/>
      <c r="JZ37" s="651">
        <v>-55.5</v>
      </c>
      <c r="KA37" s="651">
        <v>11.821</v>
      </c>
      <c r="KB37" s="651">
        <v>7.82</v>
      </c>
      <c r="KC37" s="651"/>
      <c r="KD37" s="651">
        <v>9.5540000000000003</v>
      </c>
      <c r="KE37" s="654">
        <v>37.515000000000001</v>
      </c>
      <c r="KF37" s="651">
        <v>6.9710000000000001</v>
      </c>
      <c r="KG37" s="651">
        <v>8.9499999999999993</v>
      </c>
      <c r="KH37" s="651">
        <v>-37.430999999999997</v>
      </c>
      <c r="KI37" s="651">
        <v>-6.51</v>
      </c>
      <c r="KJ37" s="651">
        <v>42.427999999999997</v>
      </c>
      <c r="KK37" s="596"/>
      <c r="KL37" s="596"/>
      <c r="KM37" s="596"/>
      <c r="KN37" s="596"/>
      <c r="KO37" s="596"/>
      <c r="KP37" s="634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</row>
    <row r="38" spans="1:353" ht="15.75" x14ac:dyDescent="0.25">
      <c r="A38" s="577">
        <v>0.6875</v>
      </c>
      <c r="B38" s="578">
        <v>0</v>
      </c>
      <c r="C38" s="674">
        <v>22.544</v>
      </c>
      <c r="D38" s="579">
        <v>-45.094000000000001</v>
      </c>
      <c r="E38" s="580">
        <v>12.523999999999999</v>
      </c>
      <c r="F38" s="675">
        <v>25.954000000000001</v>
      </c>
      <c r="G38" s="578">
        <v>0</v>
      </c>
      <c r="H38" s="664">
        <v>51.582999999999998</v>
      </c>
      <c r="I38" s="581">
        <v>58.817</v>
      </c>
      <c r="J38" s="578"/>
      <c r="K38" s="579"/>
      <c r="L38" s="580">
        <v>-8.8800000000000008</v>
      </c>
      <c r="M38" s="587">
        <v>-38.338999999999999</v>
      </c>
      <c r="N38" s="588">
        <v>33</v>
      </c>
      <c r="O38" s="580">
        <v>5.7960000000000003</v>
      </c>
      <c r="P38" s="580">
        <v>-33</v>
      </c>
      <c r="Q38" s="666">
        <v>13.251000000000001</v>
      </c>
      <c r="R38" s="581"/>
      <c r="S38" s="578">
        <v>21.201000000000001</v>
      </c>
      <c r="T38" s="579"/>
      <c r="U38" s="582"/>
      <c r="V38" s="578"/>
      <c r="W38" s="588"/>
      <c r="X38" s="588"/>
      <c r="Y38" s="579"/>
      <c r="Z38" s="582">
        <v>-63.84</v>
      </c>
      <c r="AA38" s="579">
        <v>-63.63</v>
      </c>
      <c r="AB38" s="579"/>
      <c r="AC38" s="579">
        <v>8.8800000000000008</v>
      </c>
      <c r="AD38" s="579">
        <v>37.4</v>
      </c>
      <c r="AE38" s="579"/>
      <c r="AF38" s="579"/>
      <c r="AG38" s="582">
        <v>-41.158999999999999</v>
      </c>
      <c r="AH38" s="578">
        <v>-41.13</v>
      </c>
      <c r="AI38" s="588">
        <v>-92.01</v>
      </c>
      <c r="AJ38" s="580">
        <v>41.33</v>
      </c>
      <c r="AK38" s="579">
        <v>41.61</v>
      </c>
      <c r="AL38" s="582">
        <v>15.875999999999999</v>
      </c>
      <c r="AM38" s="579">
        <v>-4.8209999999999997</v>
      </c>
      <c r="AN38" s="664">
        <v>64.926500000000004</v>
      </c>
      <c r="AO38" s="674">
        <v>67.1875</v>
      </c>
      <c r="AP38" s="676">
        <v>35.671500000000002</v>
      </c>
      <c r="AQ38" s="664">
        <v>-49.030500000000004</v>
      </c>
      <c r="AR38" s="674">
        <v>-47.955500000000001</v>
      </c>
      <c r="AS38" s="674">
        <v>29.856499999999997</v>
      </c>
      <c r="AT38" s="674">
        <v>31.402000000000001</v>
      </c>
      <c r="AU38" s="578"/>
      <c r="AV38" s="674">
        <v>64.768500000000003</v>
      </c>
      <c r="AW38" s="588">
        <v>-11.516</v>
      </c>
      <c r="AX38" s="579">
        <v>-12.901</v>
      </c>
      <c r="AY38" s="677">
        <v>-359.55499999999995</v>
      </c>
      <c r="AZ38" s="582">
        <v>7.992</v>
      </c>
      <c r="BA38" s="579">
        <v>8.0909999999999993</v>
      </c>
      <c r="BB38" s="664">
        <v>-31.584</v>
      </c>
      <c r="BC38" s="582">
        <v>-2.9</v>
      </c>
      <c r="BD38" s="579">
        <v>-4.5999999999999996</v>
      </c>
      <c r="BE38" s="664">
        <v>54.030500000000004</v>
      </c>
      <c r="BF38" s="674">
        <v>53.435499999999998</v>
      </c>
      <c r="BG38" s="674">
        <v>-5.1405000000000003</v>
      </c>
      <c r="BH38" s="578"/>
      <c r="BI38" s="676">
        <v>-38.665999999999997</v>
      </c>
      <c r="BJ38" s="665"/>
      <c r="BK38" s="580">
        <v>7.266</v>
      </c>
      <c r="BL38" s="579"/>
      <c r="BM38" s="677">
        <v>395.92499999999995</v>
      </c>
      <c r="BN38" s="677">
        <v>95.227999999999994</v>
      </c>
      <c r="BO38" s="677">
        <v>95.534999999999997</v>
      </c>
      <c r="BP38" s="580">
        <v>-524.79</v>
      </c>
      <c r="BQ38" s="579">
        <v>449.31</v>
      </c>
      <c r="BR38" s="579">
        <v>97.36</v>
      </c>
      <c r="BS38" s="582">
        <v>28.739000000000001</v>
      </c>
      <c r="BT38" s="578"/>
      <c r="BU38" s="578">
        <v>73.058999999999997</v>
      </c>
      <c r="BV38" s="588">
        <v>55.99</v>
      </c>
      <c r="BW38" s="675">
        <v>-23.773</v>
      </c>
      <c r="BX38" s="676">
        <v>-24.509</v>
      </c>
      <c r="BY38" s="580">
        <v>77.930000000000007</v>
      </c>
      <c r="BZ38" s="582">
        <v>78.700999999999993</v>
      </c>
      <c r="CA38" s="579">
        <v>29.225000000000001</v>
      </c>
      <c r="CB38" s="582"/>
      <c r="CC38" s="674">
        <v>-97.0595</v>
      </c>
      <c r="CD38" s="678">
        <v>14.963000000000001</v>
      </c>
      <c r="CE38" s="579">
        <v>-72.144000000000005</v>
      </c>
      <c r="CF38" s="582">
        <v>19.766999999999999</v>
      </c>
      <c r="CG38" s="582">
        <v>2.319</v>
      </c>
      <c r="CH38" s="582">
        <v>-28.04</v>
      </c>
      <c r="CI38" s="579">
        <v>-29.18</v>
      </c>
      <c r="CJ38" s="582">
        <v>7.3</v>
      </c>
      <c r="CK38" s="578">
        <v>189</v>
      </c>
      <c r="CL38" s="579">
        <v>-19.2</v>
      </c>
      <c r="CM38" s="582">
        <v>44.353999999999999</v>
      </c>
      <c r="CN38" s="578">
        <v>43.548999999999999</v>
      </c>
      <c r="CO38" s="588">
        <v>44.036999999999999</v>
      </c>
      <c r="CP38" s="664">
        <v>-56.548999999999999</v>
      </c>
      <c r="CQ38" s="674">
        <v>-55.8</v>
      </c>
      <c r="CR38" s="578"/>
      <c r="CS38" s="578">
        <v>-5.9690000000000003</v>
      </c>
      <c r="CT38" s="676">
        <v>20.069499999999998</v>
      </c>
      <c r="CU38" s="579">
        <v>12.704000000000001</v>
      </c>
      <c r="CV38" s="579">
        <v>-64.356999999999999</v>
      </c>
      <c r="CW38" s="579">
        <v>-81.349999999999994</v>
      </c>
      <c r="CX38" s="582">
        <v>53.912999999999997</v>
      </c>
      <c r="CY38" s="582">
        <v>50.688000000000002</v>
      </c>
      <c r="CZ38" s="578">
        <v>-36.259</v>
      </c>
      <c r="DA38" s="588">
        <v>-2.1720000000000002</v>
      </c>
      <c r="DB38" s="580">
        <v>94.766000000000005</v>
      </c>
      <c r="DC38" s="580">
        <v>92.350999999999999</v>
      </c>
      <c r="DD38" s="579">
        <v>-220.57</v>
      </c>
      <c r="DE38" s="582"/>
      <c r="DF38" s="579"/>
      <c r="DG38" s="582">
        <v>0.433</v>
      </c>
      <c r="DH38" s="579">
        <v>-21.875</v>
      </c>
      <c r="DI38" s="665"/>
      <c r="DJ38" s="580">
        <v>-104.3</v>
      </c>
      <c r="DK38" s="580">
        <v>-105.19</v>
      </c>
      <c r="DL38" s="581">
        <v>3.5619999999999998</v>
      </c>
      <c r="DM38" s="578">
        <v>20.085000000000001</v>
      </c>
      <c r="DN38" s="582">
        <v>-0.46899999999999997</v>
      </c>
      <c r="DO38" s="579">
        <v>40.765000000000001</v>
      </c>
      <c r="DP38" s="582">
        <v>68.855999999999995</v>
      </c>
      <c r="DQ38" s="578">
        <v>81.263000000000005</v>
      </c>
      <c r="DR38" s="578">
        <v>99.040999999999997</v>
      </c>
      <c r="DS38" s="578">
        <v>67.790000000000006</v>
      </c>
      <c r="DT38" s="578">
        <v>-19.414000000000001</v>
      </c>
      <c r="DU38" s="588">
        <v>-13.74</v>
      </c>
      <c r="DV38" s="579">
        <v>62.883000000000003</v>
      </c>
      <c r="DW38" s="579">
        <v>220.25</v>
      </c>
      <c r="DX38" s="582">
        <v>-19.43</v>
      </c>
      <c r="DY38" s="578">
        <v>-19.329000000000001</v>
      </c>
      <c r="DZ38" s="578">
        <v>119.08</v>
      </c>
      <c r="EA38" s="588">
        <v>65.290000000000006</v>
      </c>
      <c r="EB38" s="582">
        <v>220.54</v>
      </c>
      <c r="EC38" s="578">
        <v>217.9</v>
      </c>
      <c r="ED38" s="578">
        <v>23.082999999999998</v>
      </c>
      <c r="EE38" s="588">
        <v>22.736000000000001</v>
      </c>
      <c r="EF38" s="664">
        <v>306.65999999999997</v>
      </c>
      <c r="EG38" s="674">
        <v>263.71500000000003</v>
      </c>
      <c r="EH38" s="674">
        <v>255.43</v>
      </c>
      <c r="EI38" s="676">
        <v>257.77999999999997</v>
      </c>
      <c r="EJ38" s="578">
        <v>120.06</v>
      </c>
      <c r="EK38" s="588">
        <v>103.51</v>
      </c>
      <c r="EL38" s="579">
        <v>-24.254999999999999</v>
      </c>
      <c r="EM38" s="677">
        <v>558.91</v>
      </c>
      <c r="EN38" s="579">
        <v>379.6</v>
      </c>
      <c r="EO38" s="579"/>
      <c r="EP38" s="582">
        <v>-31.172000000000001</v>
      </c>
      <c r="EQ38" s="578">
        <v>-30.2</v>
      </c>
      <c r="ER38" s="578">
        <v>-39.829000000000001</v>
      </c>
      <c r="ES38" s="578">
        <v>25.492999999999999</v>
      </c>
      <c r="ET38" s="674">
        <v>16.823499999999999</v>
      </c>
      <c r="EU38" s="674">
        <v>95.283500000000004</v>
      </c>
      <c r="EV38" s="578">
        <v>-19.417999999999999</v>
      </c>
      <c r="EW38" s="578">
        <v>-19.63</v>
      </c>
      <c r="EX38" s="588">
        <v>-66.772999999999996</v>
      </c>
      <c r="EY38" s="582">
        <v>0</v>
      </c>
      <c r="EZ38" s="578">
        <v>-13.409000000000001</v>
      </c>
      <c r="FA38" s="588">
        <v>1</v>
      </c>
      <c r="FB38" s="582">
        <v>14.398999999999999</v>
      </c>
      <c r="FC38" s="579">
        <v>-10.561</v>
      </c>
      <c r="FD38" s="582">
        <v>-31.731000000000002</v>
      </c>
      <c r="FE38" s="578">
        <v>-31.154</v>
      </c>
      <c r="FF38" s="676">
        <v>6.2629999999999999</v>
      </c>
      <c r="FG38" s="582">
        <v>-100.15</v>
      </c>
      <c r="FH38" s="582"/>
      <c r="FI38" s="581">
        <v>19.901</v>
      </c>
      <c r="FJ38" s="578"/>
      <c r="FK38" s="579"/>
      <c r="FL38" s="582">
        <v>51.119</v>
      </c>
      <c r="FM38" s="578">
        <v>51.462000000000003</v>
      </c>
      <c r="FN38" s="588">
        <v>0</v>
      </c>
      <c r="FO38" s="587">
        <v>26.625</v>
      </c>
      <c r="FP38" s="664">
        <v>24.532</v>
      </c>
      <c r="FQ38" s="677">
        <v>-64.386499999999998</v>
      </c>
      <c r="FR38" s="587">
        <v>-21.062999999999999</v>
      </c>
      <c r="FS38" s="582">
        <v>-21.242999999999999</v>
      </c>
      <c r="FT38" s="579">
        <v>-67.504999999999995</v>
      </c>
      <c r="FU38" s="579">
        <v>-65.129000000000005</v>
      </c>
      <c r="FV38" s="582"/>
      <c r="FW38" s="588"/>
      <c r="FX38" s="579">
        <v>7.093</v>
      </c>
      <c r="FY38" s="582"/>
      <c r="FZ38" s="578"/>
      <c r="GA38" s="588">
        <v>16.43</v>
      </c>
      <c r="GB38" s="579">
        <v>-11.297000000000001</v>
      </c>
      <c r="GC38" s="579">
        <v>5.4290000000000003</v>
      </c>
      <c r="GD38" s="579">
        <v>-6.5590000000000002</v>
      </c>
      <c r="GE38" s="579">
        <v>4.3890000000000002</v>
      </c>
      <c r="GF38" s="579">
        <v>8.2880000000000003</v>
      </c>
      <c r="GG38" s="579">
        <v>41.99</v>
      </c>
      <c r="GH38" s="579">
        <v>68.418000000000006</v>
      </c>
      <c r="GI38" s="579">
        <v>66.647000000000006</v>
      </c>
      <c r="GJ38" s="579">
        <v>13.02</v>
      </c>
      <c r="GK38" s="579">
        <v>89.617999999999995</v>
      </c>
      <c r="GL38" s="579">
        <v>25.899000000000001</v>
      </c>
      <c r="GM38" s="579"/>
      <c r="GN38" s="579">
        <v>0.51</v>
      </c>
      <c r="GO38" s="579"/>
      <c r="GP38" s="579">
        <v>0</v>
      </c>
      <c r="GQ38" s="677">
        <v>14.152000000000001</v>
      </c>
      <c r="GR38" s="579">
        <v>6.391</v>
      </c>
      <c r="GS38" s="579">
        <v>-13.869</v>
      </c>
      <c r="GT38" s="579">
        <v>-36.798000000000002</v>
      </c>
      <c r="GU38" s="677">
        <v>17.249000000000002</v>
      </c>
      <c r="GV38" s="677">
        <v>58.107500000000002</v>
      </c>
      <c r="GW38" s="582">
        <v>102.09</v>
      </c>
      <c r="GX38" s="579">
        <v>58.542000000000002</v>
      </c>
      <c r="GY38" s="579">
        <v>-147.08000000000001</v>
      </c>
      <c r="GZ38" s="677">
        <v>-30.702500000000001</v>
      </c>
      <c r="HA38" s="582"/>
      <c r="HB38" s="579">
        <v>-63.529000000000003</v>
      </c>
      <c r="HC38" s="579">
        <v>7.8680000000000003</v>
      </c>
      <c r="HD38" s="582">
        <v>13.518000000000001</v>
      </c>
      <c r="HE38" s="579">
        <v>13.492000000000001</v>
      </c>
      <c r="HF38" s="579">
        <v>9.08</v>
      </c>
      <c r="HG38" s="666">
        <v>250.7</v>
      </c>
      <c r="HH38" s="677">
        <v>254.03</v>
      </c>
      <c r="HI38" s="665">
        <v>104.3</v>
      </c>
      <c r="HJ38" s="587">
        <v>-105</v>
      </c>
      <c r="HK38" s="582">
        <v>-281.67</v>
      </c>
      <c r="HL38" s="677">
        <v>304.63</v>
      </c>
      <c r="HM38" s="665">
        <v>422.32</v>
      </c>
      <c r="HN38" s="587">
        <v>-238.7</v>
      </c>
      <c r="HO38" s="582">
        <v>-237.08</v>
      </c>
      <c r="HP38" s="582">
        <v>0</v>
      </c>
      <c r="HQ38" s="664">
        <v>6.5765000000000002</v>
      </c>
      <c r="HR38" s="587">
        <v>83.869</v>
      </c>
      <c r="HS38" s="579">
        <v>83.837999999999994</v>
      </c>
      <c r="HT38" s="587">
        <v>-132.27000000000001</v>
      </c>
      <c r="HU38" s="579">
        <v>-131.85</v>
      </c>
      <c r="HV38" s="582">
        <v>33.664999999999999</v>
      </c>
      <c r="HW38" s="579">
        <v>32.863</v>
      </c>
      <c r="HX38" s="582">
        <v>-91.763000000000005</v>
      </c>
      <c r="HY38" s="579">
        <v>-91.111000000000004</v>
      </c>
      <c r="HZ38" s="582">
        <v>50.52</v>
      </c>
      <c r="IA38" s="579">
        <v>50.59</v>
      </c>
      <c r="IB38" s="582">
        <v>86.5</v>
      </c>
      <c r="IC38" s="579">
        <v>87.9</v>
      </c>
      <c r="ID38" s="677">
        <v>25.625999999999998</v>
      </c>
      <c r="IE38" s="677">
        <v>33.009</v>
      </c>
      <c r="IF38" s="579">
        <v>-377.94</v>
      </c>
      <c r="IG38" s="582">
        <v>89.316000000000003</v>
      </c>
      <c r="IH38" s="579">
        <v>89.105999999999995</v>
      </c>
      <c r="II38" s="582">
        <v>10.5</v>
      </c>
      <c r="IJ38" s="579">
        <v>56.5</v>
      </c>
      <c r="IK38" s="582">
        <v>-32.700000000000003</v>
      </c>
      <c r="IL38" s="582">
        <v>-32.798999999999999</v>
      </c>
      <c r="IM38" s="582">
        <v>1.6659999999999999</v>
      </c>
      <c r="IN38" s="579">
        <v>1.4359999999999999</v>
      </c>
      <c r="IO38" s="581">
        <v>-414.13</v>
      </c>
      <c r="IP38" s="582">
        <v>-357.93</v>
      </c>
      <c r="IQ38" s="592">
        <v>457</v>
      </c>
      <c r="IR38" s="592">
        <v>373.44</v>
      </c>
      <c r="IS38" s="579">
        <v>69.768000000000001</v>
      </c>
      <c r="IT38" s="581">
        <v>-368.53</v>
      </c>
      <c r="IU38" s="579">
        <v>371.26</v>
      </c>
      <c r="IV38" s="580">
        <v>-78.599999999999994</v>
      </c>
      <c r="IW38" s="678">
        <v>-243.33500000000001</v>
      </c>
      <c r="IX38" s="667">
        <v>-361.88</v>
      </c>
      <c r="IY38" s="588">
        <v>139.30000000000001</v>
      </c>
      <c r="IZ38" s="588">
        <v>136.83000000000001</v>
      </c>
      <c r="JA38" s="588">
        <v>80</v>
      </c>
      <c r="JB38" s="594">
        <v>-448.87</v>
      </c>
      <c r="JC38" s="679">
        <v>188.48</v>
      </c>
      <c r="JD38" s="594">
        <v>-259.48</v>
      </c>
      <c r="JE38" s="594">
        <v>261.22000000000003</v>
      </c>
      <c r="JF38" s="579">
        <v>-5.5359999999999996</v>
      </c>
      <c r="JG38" s="582"/>
      <c r="JH38" s="677">
        <v>32.880000000000003</v>
      </c>
      <c r="JI38" s="582">
        <v>6.9039999999999999</v>
      </c>
      <c r="JJ38" s="579">
        <v>6.8879999999999999</v>
      </c>
      <c r="JK38" s="580">
        <v>-32.4</v>
      </c>
      <c r="JL38" s="580">
        <v>10.56</v>
      </c>
      <c r="JM38" s="579"/>
      <c r="JN38" s="582">
        <v>-11.308</v>
      </c>
      <c r="JO38" s="578">
        <v>-32.344000000000001</v>
      </c>
      <c r="JP38" s="588">
        <v>5.1280000000000001</v>
      </c>
      <c r="JQ38" s="579">
        <v>16.100000000000001</v>
      </c>
      <c r="JR38" s="587">
        <v>48.244999999999997</v>
      </c>
      <c r="JS38" s="579">
        <v>45.526000000000003</v>
      </c>
      <c r="JT38" s="580">
        <v>11.321</v>
      </c>
      <c r="JU38" s="579">
        <v>11.294</v>
      </c>
      <c r="JV38" s="581">
        <v>51.978999999999999</v>
      </c>
      <c r="JW38" s="578">
        <v>53.798000000000002</v>
      </c>
      <c r="JX38" s="579">
        <v>53.936999999999998</v>
      </c>
      <c r="JY38" s="579"/>
      <c r="JZ38" s="579">
        <v>-50.9</v>
      </c>
      <c r="KA38" s="579">
        <v>11.728999999999999</v>
      </c>
      <c r="KB38" s="579">
        <v>7.73</v>
      </c>
      <c r="KC38" s="579"/>
      <c r="KD38" s="677">
        <v>10.6395</v>
      </c>
      <c r="KE38" s="664">
        <v>37.144000000000005</v>
      </c>
      <c r="KF38" s="579">
        <v>2.778</v>
      </c>
      <c r="KG38" s="579">
        <v>14.116</v>
      </c>
      <c r="KH38" s="579">
        <v>-34.609000000000002</v>
      </c>
      <c r="KI38" s="579">
        <v>-11.106999999999999</v>
      </c>
      <c r="KJ38" s="579">
        <v>44.064</v>
      </c>
      <c r="KK38" s="596"/>
      <c r="KL38" s="596"/>
      <c r="KM38" s="596"/>
      <c r="KN38" s="596"/>
      <c r="KO38" s="596"/>
      <c r="KP38" s="680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</row>
    <row r="39" spans="1:353" ht="15.75" x14ac:dyDescent="0.25">
      <c r="A39" s="599">
        <v>0.70833333333333337</v>
      </c>
      <c r="B39" s="600">
        <v>0</v>
      </c>
      <c r="C39" s="600">
        <v>22.713000000000001</v>
      </c>
      <c r="D39" s="601">
        <v>-45.832999999999998</v>
      </c>
      <c r="E39" s="602">
        <v>11.766</v>
      </c>
      <c r="F39" s="603">
        <v>22.988</v>
      </c>
      <c r="G39" s="600">
        <v>22.847000000000001</v>
      </c>
      <c r="H39" s="604">
        <v>45.881</v>
      </c>
      <c r="I39" s="603">
        <v>57.677</v>
      </c>
      <c r="J39" s="600"/>
      <c r="K39" s="601"/>
      <c r="L39" s="602">
        <v>-4.4400000000000004</v>
      </c>
      <c r="M39" s="605">
        <v>-37.551000000000002</v>
      </c>
      <c r="N39" s="606">
        <v>33</v>
      </c>
      <c r="O39" s="602">
        <v>4.968</v>
      </c>
      <c r="P39" s="602">
        <v>-33</v>
      </c>
      <c r="Q39" s="605">
        <v>13.352</v>
      </c>
      <c r="R39" s="603"/>
      <c r="S39" s="608">
        <v>20.753</v>
      </c>
      <c r="T39" s="601"/>
      <c r="U39" s="604"/>
      <c r="V39" s="600"/>
      <c r="W39" s="606"/>
      <c r="X39" s="606"/>
      <c r="Y39" s="601"/>
      <c r="Z39" s="604">
        <v>-62.34</v>
      </c>
      <c r="AA39" s="601">
        <v>-62.848999999999997</v>
      </c>
      <c r="AB39" s="601"/>
      <c r="AC39" s="601">
        <v>4.4400000000000004</v>
      </c>
      <c r="AD39" s="601">
        <v>37.4</v>
      </c>
      <c r="AE39" s="601"/>
      <c r="AF39" s="601"/>
      <c r="AG39" s="604">
        <v>-39.668999999999997</v>
      </c>
      <c r="AH39" s="600">
        <v>-39.658999999999999</v>
      </c>
      <c r="AI39" s="606">
        <v>-90.12</v>
      </c>
      <c r="AJ39" s="602">
        <v>39.450000000000003</v>
      </c>
      <c r="AK39" s="601">
        <v>39.270000000000003</v>
      </c>
      <c r="AL39" s="615">
        <v>15.682500000000001</v>
      </c>
      <c r="AM39" s="601">
        <v>-4.3609999999999998</v>
      </c>
      <c r="AN39" s="604">
        <v>63.445999999999998</v>
      </c>
      <c r="AO39" s="600">
        <v>65.835999999999999</v>
      </c>
      <c r="AP39" s="606">
        <v>33.521000000000001</v>
      </c>
      <c r="AQ39" s="615">
        <v>-48.555</v>
      </c>
      <c r="AR39" s="600">
        <v>-46.335999999999999</v>
      </c>
      <c r="AS39" s="600">
        <v>32.973999999999997</v>
      </c>
      <c r="AT39" s="600">
        <v>33.012</v>
      </c>
      <c r="AU39" s="600"/>
      <c r="AV39" s="600">
        <v>63.496000000000002</v>
      </c>
      <c r="AW39" s="606">
        <v>3.681</v>
      </c>
      <c r="AX39" s="601">
        <v>1.284</v>
      </c>
      <c r="AY39" s="601">
        <v>-336.71</v>
      </c>
      <c r="AZ39" s="604">
        <v>7.0110000000000001</v>
      </c>
      <c r="BA39" s="601">
        <v>7.1680000000000001</v>
      </c>
      <c r="BB39" s="604">
        <v>-32.003999999999998</v>
      </c>
      <c r="BC39" s="604">
        <v>-2.6</v>
      </c>
      <c r="BD39" s="601">
        <v>-4.2</v>
      </c>
      <c r="BE39" s="604">
        <v>53.555</v>
      </c>
      <c r="BF39" s="600">
        <v>52.470999999999997</v>
      </c>
      <c r="BG39" s="600">
        <v>-4.91</v>
      </c>
      <c r="BH39" s="600"/>
      <c r="BI39" s="606">
        <v>-34.344000000000001</v>
      </c>
      <c r="BJ39" s="610"/>
      <c r="BK39" s="602">
        <v>7.0410000000000004</v>
      </c>
      <c r="BL39" s="601">
        <v>4.71</v>
      </c>
      <c r="BM39" s="601">
        <v>371.95</v>
      </c>
      <c r="BN39" s="601">
        <v>87.495999999999995</v>
      </c>
      <c r="BO39" s="601">
        <v>87.71</v>
      </c>
      <c r="BP39" s="602">
        <v>-519.41</v>
      </c>
      <c r="BQ39" s="601">
        <v>429.5</v>
      </c>
      <c r="BR39" s="601">
        <v>85.853999999999999</v>
      </c>
      <c r="BS39" s="604">
        <v>-24.67</v>
      </c>
      <c r="BT39" s="600">
        <v>-31.28</v>
      </c>
      <c r="BU39" s="600">
        <v>65.73</v>
      </c>
      <c r="BV39" s="606">
        <v>74.36</v>
      </c>
      <c r="BW39" s="603">
        <v>-27.055</v>
      </c>
      <c r="BX39" s="606">
        <v>-27.724</v>
      </c>
      <c r="BY39" s="602">
        <v>79.182000000000002</v>
      </c>
      <c r="BZ39" s="604">
        <v>80.245000000000005</v>
      </c>
      <c r="CA39" s="601">
        <v>29.847000000000001</v>
      </c>
      <c r="CB39" s="604"/>
      <c r="CC39" s="600">
        <v>-89.539000000000001</v>
      </c>
      <c r="CD39" s="602">
        <v>13.653</v>
      </c>
      <c r="CE39" s="609">
        <v>-72.144000000000005</v>
      </c>
      <c r="CF39" s="604">
        <v>19.766999999999999</v>
      </c>
      <c r="CG39" s="604">
        <v>2.351</v>
      </c>
      <c r="CH39" s="604">
        <v>-29.42</v>
      </c>
      <c r="CI39" s="601">
        <v>32.168999999999997</v>
      </c>
      <c r="CJ39" s="604">
        <v>4.5</v>
      </c>
      <c r="CK39" s="600">
        <v>187</v>
      </c>
      <c r="CL39" s="601">
        <v>-19.170000000000002</v>
      </c>
      <c r="CM39" s="604">
        <v>43.716000000000001</v>
      </c>
      <c r="CN39" s="600">
        <v>43.506999999999998</v>
      </c>
      <c r="CO39" s="606">
        <v>43.252000000000002</v>
      </c>
      <c r="CP39" s="604">
        <v>-56.466000000000001</v>
      </c>
      <c r="CQ39" s="600">
        <v>-55.281999999999996</v>
      </c>
      <c r="CR39" s="600">
        <v>11.103</v>
      </c>
      <c r="CS39" s="600">
        <v>-3.2850000000000001</v>
      </c>
      <c r="CT39" s="606">
        <v>16.933</v>
      </c>
      <c r="CU39" s="601">
        <v>12.653</v>
      </c>
      <c r="CV39" s="601">
        <v>-66.994</v>
      </c>
      <c r="CW39" s="601">
        <v>-80.271000000000001</v>
      </c>
      <c r="CX39" s="604">
        <v>53.21</v>
      </c>
      <c r="CY39" s="604">
        <v>50.101999999999997</v>
      </c>
      <c r="CZ39" s="600">
        <v>-35.798999999999999</v>
      </c>
      <c r="DA39" s="606">
        <v>-0.93100000000000005</v>
      </c>
      <c r="DB39" s="602">
        <v>94.147000000000006</v>
      </c>
      <c r="DC39" s="602">
        <v>93.99</v>
      </c>
      <c r="DD39" s="601">
        <v>-226.53</v>
      </c>
      <c r="DE39" s="604"/>
      <c r="DF39" s="601"/>
      <c r="DG39" s="604">
        <v>1.0720000000000001</v>
      </c>
      <c r="DH39" s="601">
        <v>-21.353999999999999</v>
      </c>
      <c r="DI39" s="610"/>
      <c r="DJ39" s="602">
        <v>-105.09</v>
      </c>
      <c r="DK39" s="602">
        <v>-104</v>
      </c>
      <c r="DL39" s="603">
        <v>3.2069999999999999</v>
      </c>
      <c r="DM39" s="600">
        <v>19.75</v>
      </c>
      <c r="DN39" s="604">
        <v>-1.758</v>
      </c>
      <c r="DO39" s="601">
        <v>40.765000000000001</v>
      </c>
      <c r="DP39" s="604">
        <v>67.097999999999999</v>
      </c>
      <c r="DQ39" s="600">
        <v>82.201999999999998</v>
      </c>
      <c r="DR39" s="600">
        <v>97.869</v>
      </c>
      <c r="DS39" s="600">
        <v>66.34</v>
      </c>
      <c r="DT39" s="600">
        <v>-19.608000000000001</v>
      </c>
      <c r="DU39" s="606">
        <v>-13.91</v>
      </c>
      <c r="DV39" s="601">
        <v>61.235999999999997</v>
      </c>
      <c r="DW39" s="601">
        <v>222.24</v>
      </c>
      <c r="DX39" s="604">
        <v>-17.71</v>
      </c>
      <c r="DY39" s="600">
        <v>-17.888999999999999</v>
      </c>
      <c r="DZ39" s="600">
        <v>116.62</v>
      </c>
      <c r="EA39" s="606">
        <v>64.75</v>
      </c>
      <c r="EB39" s="604">
        <v>222.54</v>
      </c>
      <c r="EC39" s="600">
        <v>219.89</v>
      </c>
      <c r="ED39" s="600">
        <v>25.488</v>
      </c>
      <c r="EE39" s="606">
        <v>23.818000000000001</v>
      </c>
      <c r="EF39" s="604">
        <v>314.12</v>
      </c>
      <c r="EG39" s="600">
        <v>271.17</v>
      </c>
      <c r="EH39" s="600">
        <v>262.75</v>
      </c>
      <c r="EI39" s="606">
        <v>265.39</v>
      </c>
      <c r="EJ39" s="600">
        <v>117.65</v>
      </c>
      <c r="EK39" s="606">
        <v>102.28</v>
      </c>
      <c r="EL39" s="601">
        <v>-23.402000000000001</v>
      </c>
      <c r="EM39" s="601">
        <v>526.04</v>
      </c>
      <c r="EN39" s="601">
        <v>403.69</v>
      </c>
      <c r="EO39" s="601"/>
      <c r="EP39" s="604">
        <v>-29.088999999999999</v>
      </c>
      <c r="EQ39" s="600">
        <v>-27.14</v>
      </c>
      <c r="ER39" s="600">
        <v>-38.064999999999998</v>
      </c>
      <c r="ES39" s="600">
        <v>25.539000000000001</v>
      </c>
      <c r="ET39" s="600">
        <v>24.096</v>
      </c>
      <c r="EU39" s="600">
        <v>30.766999999999999</v>
      </c>
      <c r="EV39" s="600">
        <v>-16.02</v>
      </c>
      <c r="EW39" s="600">
        <v>-16.117999999999999</v>
      </c>
      <c r="EX39" s="606">
        <v>-66.646000000000001</v>
      </c>
      <c r="EY39" s="604">
        <v>0</v>
      </c>
      <c r="EZ39" s="600">
        <v>-13.67</v>
      </c>
      <c r="FA39" s="606">
        <v>1</v>
      </c>
      <c r="FB39" s="604">
        <v>13.917</v>
      </c>
      <c r="FC39" s="601">
        <v>-8.3019999999999996</v>
      </c>
      <c r="FD39" s="604">
        <v>-29.405999999999999</v>
      </c>
      <c r="FE39" s="600">
        <v>-28.853000000000002</v>
      </c>
      <c r="FF39" s="606">
        <v>2.4009999999999998</v>
      </c>
      <c r="FG39" s="604">
        <v>-99.573999999999998</v>
      </c>
      <c r="FH39" s="604"/>
      <c r="FI39" s="603">
        <v>20.274000000000001</v>
      </c>
      <c r="FJ39" s="600"/>
      <c r="FK39" s="601"/>
      <c r="FL39" s="604">
        <v>50.71</v>
      </c>
      <c r="FM39" s="600">
        <v>51.319000000000003</v>
      </c>
      <c r="FN39" s="606">
        <v>0</v>
      </c>
      <c r="FO39" s="605">
        <v>26.96</v>
      </c>
      <c r="FP39" s="604">
        <v>27.63</v>
      </c>
      <c r="FQ39" s="601">
        <v>-77.698999999999998</v>
      </c>
      <c r="FR39" s="605">
        <v>-21.78</v>
      </c>
      <c r="FS39" s="604">
        <v>-22.6</v>
      </c>
      <c r="FT39" s="601">
        <v>-70.734999999999999</v>
      </c>
      <c r="FU39" s="601">
        <v>-71.012</v>
      </c>
      <c r="FV39" s="604"/>
      <c r="FW39" s="606"/>
      <c r="FX39" s="601">
        <v>7.0709999999999997</v>
      </c>
      <c r="FY39" s="604"/>
      <c r="FZ39" s="600"/>
      <c r="GA39" s="606">
        <v>14.47</v>
      </c>
      <c r="GB39" s="601"/>
      <c r="GC39" s="601">
        <v>5.2549999999999999</v>
      </c>
      <c r="GD39" s="601">
        <v>-6.8390000000000004</v>
      </c>
      <c r="GE39" s="601">
        <v>4.38</v>
      </c>
      <c r="GF39" s="601">
        <v>8.3000000000000007</v>
      </c>
      <c r="GG39" s="601">
        <v>36.889000000000003</v>
      </c>
      <c r="GH39" s="601">
        <v>70.802999999999997</v>
      </c>
      <c r="GI39" s="601">
        <v>70.762</v>
      </c>
      <c r="GJ39" s="601">
        <v>12.49</v>
      </c>
      <c r="GK39" s="601">
        <v>88.167000000000002</v>
      </c>
      <c r="GL39" s="601">
        <v>26.399000000000001</v>
      </c>
      <c r="GM39" s="601"/>
      <c r="GN39" s="601">
        <v>-0.38500000000000001</v>
      </c>
      <c r="GO39" s="601"/>
      <c r="GP39" s="601"/>
      <c r="GQ39" s="601">
        <v>14.234999999999999</v>
      </c>
      <c r="GR39" s="601">
        <v>6.5039999999999996</v>
      </c>
      <c r="GS39" s="601">
        <v>-15.099</v>
      </c>
      <c r="GT39" s="601">
        <v>-36.457000000000001</v>
      </c>
      <c r="GU39" s="601">
        <v>15.670999999999999</v>
      </c>
      <c r="GV39" s="601">
        <v>57.308999999999997</v>
      </c>
      <c r="GW39" s="604">
        <v>105.55</v>
      </c>
      <c r="GX39" s="601">
        <v>58.558</v>
      </c>
      <c r="GY39" s="601">
        <v>-148.94</v>
      </c>
      <c r="GZ39" s="601">
        <v>-29.26</v>
      </c>
      <c r="HA39" s="604"/>
      <c r="HB39" s="601">
        <v>-63.223999999999997</v>
      </c>
      <c r="HC39" s="601">
        <v>8.0190000000000001</v>
      </c>
      <c r="HD39" s="604">
        <v>13.791</v>
      </c>
      <c r="HE39" s="601">
        <v>13.355</v>
      </c>
      <c r="HF39" s="601">
        <v>9.8800000000000008</v>
      </c>
      <c r="HG39" s="611">
        <v>259.84000000000003</v>
      </c>
      <c r="HH39" s="601">
        <v>267.76</v>
      </c>
      <c r="HI39" s="610">
        <v>115.7</v>
      </c>
      <c r="HJ39" s="605">
        <v>-116.56</v>
      </c>
      <c r="HK39" s="604">
        <v>-299.3</v>
      </c>
      <c r="HL39" s="601">
        <v>298</v>
      </c>
      <c r="HM39" s="610">
        <v>455.09</v>
      </c>
      <c r="HN39" s="605">
        <v>-247.84</v>
      </c>
      <c r="HO39" s="604">
        <v>-247.43</v>
      </c>
      <c r="HP39" s="604">
        <v>-5.2210000000000001</v>
      </c>
      <c r="HQ39" s="604">
        <v>7.4290000000000003</v>
      </c>
      <c r="HR39" s="605">
        <v>83.328999999999994</v>
      </c>
      <c r="HS39" s="601">
        <v>81.319999999999993</v>
      </c>
      <c r="HT39" s="605">
        <v>-145.16</v>
      </c>
      <c r="HU39" s="601">
        <v>-144.61000000000001</v>
      </c>
      <c r="HV39" s="604">
        <v>47.100999999999999</v>
      </c>
      <c r="HW39" s="601">
        <v>46.332000000000001</v>
      </c>
      <c r="HX39" s="604">
        <v>-91.340999999999994</v>
      </c>
      <c r="HY39" s="601">
        <v>-90.995999999999995</v>
      </c>
      <c r="HZ39" s="604">
        <v>52.88</v>
      </c>
      <c r="IA39" s="601">
        <v>52.77</v>
      </c>
      <c r="IB39" s="604">
        <v>87.698999999999998</v>
      </c>
      <c r="IC39" s="601">
        <v>89.099000000000004</v>
      </c>
      <c r="ID39" s="601">
        <v>25.635999999999999</v>
      </c>
      <c r="IE39" s="601">
        <v>35.335999999999999</v>
      </c>
      <c r="IF39" s="601">
        <v>-363.96</v>
      </c>
      <c r="IG39" s="604">
        <v>90.888999999999996</v>
      </c>
      <c r="IH39" s="601">
        <v>90.724000000000004</v>
      </c>
      <c r="II39" s="604">
        <v>13.898999999999999</v>
      </c>
      <c r="IJ39" s="601">
        <v>55.9</v>
      </c>
      <c r="IK39" s="604">
        <v>-44.598999999999997</v>
      </c>
      <c r="IL39" s="604">
        <v>-44.798999999999999</v>
      </c>
      <c r="IM39" s="604">
        <v>1.4350000000000001</v>
      </c>
      <c r="IN39" s="601">
        <v>1.206</v>
      </c>
      <c r="IO39" s="603">
        <v>-451.27</v>
      </c>
      <c r="IP39" s="604">
        <v>-377.69</v>
      </c>
      <c r="IQ39" s="612">
        <v>501.85</v>
      </c>
      <c r="IR39" s="612">
        <v>406.41</v>
      </c>
      <c r="IS39" s="601">
        <v>88.899000000000001</v>
      </c>
      <c r="IT39" s="603">
        <v>-395.96</v>
      </c>
      <c r="IU39" s="601">
        <v>398.5</v>
      </c>
      <c r="IV39" s="602">
        <v>-102.68</v>
      </c>
      <c r="IW39" s="602">
        <v>-283.23</v>
      </c>
      <c r="IX39" s="613">
        <v>-394.65</v>
      </c>
      <c r="IY39" s="606">
        <v>143.09</v>
      </c>
      <c r="IZ39" s="606">
        <v>141.88999999999999</v>
      </c>
      <c r="JA39" s="606">
        <v>103.06</v>
      </c>
      <c r="JB39" s="614">
        <v>-490.35</v>
      </c>
      <c r="JC39" s="614">
        <v>221.82</v>
      </c>
      <c r="JD39" s="614">
        <v>-265.73</v>
      </c>
      <c r="JE39" s="614">
        <v>266.8</v>
      </c>
      <c r="JF39" s="601">
        <v>-4.4539999999999997</v>
      </c>
      <c r="JG39" s="604"/>
      <c r="JH39" s="601">
        <v>33.840000000000003</v>
      </c>
      <c r="JI39" s="604">
        <v>6.7750000000000004</v>
      </c>
      <c r="JJ39" s="601">
        <v>6.7720000000000002</v>
      </c>
      <c r="JK39" s="602">
        <v>-32.24</v>
      </c>
      <c r="JL39" s="602">
        <v>11.52</v>
      </c>
      <c r="JM39" s="601"/>
      <c r="JN39" s="604">
        <v>-11.189</v>
      </c>
      <c r="JO39" s="600">
        <v>-34.981000000000002</v>
      </c>
      <c r="JP39" s="606">
        <v>6.5350000000000001</v>
      </c>
      <c r="JQ39" s="601">
        <v>16.600000000000001</v>
      </c>
      <c r="JR39" s="605">
        <v>47.293999999999997</v>
      </c>
      <c r="JS39" s="601">
        <v>47.631</v>
      </c>
      <c r="JT39" s="602">
        <v>11.321</v>
      </c>
      <c r="JU39" s="601">
        <v>11.294</v>
      </c>
      <c r="JV39" s="603">
        <v>53.654000000000003</v>
      </c>
      <c r="JW39" s="600">
        <v>53.823</v>
      </c>
      <c r="JX39" s="601">
        <v>52.48</v>
      </c>
      <c r="JY39" s="601"/>
      <c r="JZ39" s="601">
        <v>-49.5</v>
      </c>
      <c r="KA39" s="601">
        <v>12.089</v>
      </c>
      <c r="KB39" s="601">
        <v>7.88</v>
      </c>
      <c r="KC39" s="601"/>
      <c r="KD39" s="601">
        <v>11.725</v>
      </c>
      <c r="KE39" s="604">
        <v>36.773000000000003</v>
      </c>
      <c r="KF39" s="601">
        <v>5.3890000000000002</v>
      </c>
      <c r="KG39" s="601">
        <v>10.839</v>
      </c>
      <c r="KH39" s="601">
        <v>-36.718000000000004</v>
      </c>
      <c r="KI39" s="601">
        <v>-8.2560000000000002</v>
      </c>
      <c r="KJ39" s="601">
        <v>43.892000000000003</v>
      </c>
      <c r="KK39" s="596"/>
      <c r="KL39" s="596"/>
      <c r="KM39" s="596"/>
      <c r="KN39" s="596"/>
      <c r="KO39" s="596"/>
      <c r="KP39" s="616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</row>
    <row r="40" spans="1:353" ht="15.75" x14ac:dyDescent="0.25">
      <c r="A40" s="599">
        <v>0.72916666666666663</v>
      </c>
      <c r="B40" s="600">
        <v>0</v>
      </c>
      <c r="C40" s="600">
        <v>23.009</v>
      </c>
      <c r="D40" s="601">
        <v>-45.832999999999998</v>
      </c>
      <c r="E40" s="602">
        <v>11.92</v>
      </c>
      <c r="F40" s="603">
        <v>23.707999999999998</v>
      </c>
      <c r="G40" s="600">
        <v>9.9309999999999992</v>
      </c>
      <c r="H40" s="604">
        <v>46.817</v>
      </c>
      <c r="I40" s="603">
        <v>57.058</v>
      </c>
      <c r="J40" s="600"/>
      <c r="K40" s="601"/>
      <c r="L40" s="602">
        <v>-4.4400000000000004</v>
      </c>
      <c r="M40" s="605">
        <v>-36.128</v>
      </c>
      <c r="N40" s="606">
        <v>30.798999999999999</v>
      </c>
      <c r="O40" s="602">
        <v>4.968</v>
      </c>
      <c r="P40" s="602">
        <v>-30.798999999999999</v>
      </c>
      <c r="Q40" s="605">
        <v>13.369</v>
      </c>
      <c r="R40" s="603">
        <v>19.855</v>
      </c>
      <c r="S40" s="600">
        <v>20.305</v>
      </c>
      <c r="T40" s="601">
        <v>33.712000000000003</v>
      </c>
      <c r="U40" s="604"/>
      <c r="V40" s="600"/>
      <c r="W40" s="606"/>
      <c r="X40" s="606"/>
      <c r="Y40" s="601"/>
      <c r="Z40" s="604">
        <v>-61.529000000000003</v>
      </c>
      <c r="AA40" s="601">
        <v>-61.86</v>
      </c>
      <c r="AB40" s="601"/>
      <c r="AC40" s="601">
        <v>4.4400000000000004</v>
      </c>
      <c r="AD40" s="601">
        <v>35.200000000000003</v>
      </c>
      <c r="AE40" s="601"/>
      <c r="AF40" s="601"/>
      <c r="AG40" s="604">
        <v>-34.630000000000003</v>
      </c>
      <c r="AH40" s="600">
        <v>-34.79</v>
      </c>
      <c r="AI40" s="606">
        <v>-93.08</v>
      </c>
      <c r="AJ40" s="602">
        <v>35.279000000000003</v>
      </c>
      <c r="AK40" s="601">
        <v>34.83</v>
      </c>
      <c r="AL40" s="604">
        <v>15.489000000000001</v>
      </c>
      <c r="AM40" s="601">
        <v>-4.6349999999999998</v>
      </c>
      <c r="AN40" s="604">
        <v>63.392000000000003</v>
      </c>
      <c r="AO40" s="600">
        <v>65.941000000000003</v>
      </c>
      <c r="AP40" s="606">
        <v>33.637</v>
      </c>
      <c r="AQ40" s="615">
        <v>-43.497999999999998</v>
      </c>
      <c r="AR40" s="600">
        <v>-42.683</v>
      </c>
      <c r="AS40" s="600">
        <v>6.7210000000000001</v>
      </c>
      <c r="AT40" s="600">
        <v>6.6920000000000002</v>
      </c>
      <c r="AU40" s="600"/>
      <c r="AV40" s="600">
        <v>63.496000000000002</v>
      </c>
      <c r="AW40" s="606">
        <v>-18.32</v>
      </c>
      <c r="AX40" s="601">
        <v>-20.170000000000002</v>
      </c>
      <c r="AY40" s="601">
        <v>-301.7</v>
      </c>
      <c r="AZ40" s="604">
        <v>6.9050000000000002</v>
      </c>
      <c r="BA40" s="601">
        <v>7.1159999999999997</v>
      </c>
      <c r="BB40" s="604">
        <v>-32.232999999999997</v>
      </c>
      <c r="BC40" s="604">
        <v>-2.7</v>
      </c>
      <c r="BD40" s="601">
        <v>-4</v>
      </c>
      <c r="BE40" s="604">
        <v>48.497999999999998</v>
      </c>
      <c r="BF40" s="600">
        <v>48.006999999999998</v>
      </c>
      <c r="BG40" s="600">
        <v>-4.8460000000000001</v>
      </c>
      <c r="BH40" s="600"/>
      <c r="BI40" s="606">
        <v>-28.84</v>
      </c>
      <c r="BJ40" s="610"/>
      <c r="BK40" s="602">
        <v>5.9020000000000001</v>
      </c>
      <c r="BL40" s="601">
        <v>3.8860000000000001</v>
      </c>
      <c r="BM40" s="601">
        <v>337.83</v>
      </c>
      <c r="BN40" s="601">
        <v>84.292000000000002</v>
      </c>
      <c r="BO40" s="601">
        <v>83.986000000000004</v>
      </c>
      <c r="BP40" s="602">
        <v>-485.24</v>
      </c>
      <c r="BQ40" s="601">
        <v>388.96</v>
      </c>
      <c r="BR40" s="601">
        <v>84.596000000000004</v>
      </c>
      <c r="BS40" s="604">
        <v>-24.298999999999999</v>
      </c>
      <c r="BT40" s="600">
        <v>-30.87</v>
      </c>
      <c r="BU40" s="600">
        <v>65.05</v>
      </c>
      <c r="BV40" s="606">
        <v>72.83</v>
      </c>
      <c r="BW40" s="603">
        <v>-23.437999999999999</v>
      </c>
      <c r="BX40" s="606">
        <v>-23.974</v>
      </c>
      <c r="BY40" s="602">
        <v>75.025999999999996</v>
      </c>
      <c r="BZ40" s="604">
        <v>75.852000000000004</v>
      </c>
      <c r="CA40" s="601">
        <v>29.545000000000002</v>
      </c>
      <c r="CB40" s="604"/>
      <c r="CC40" s="600">
        <v>-92.102999999999994</v>
      </c>
      <c r="CD40" s="602">
        <v>13.657</v>
      </c>
      <c r="CE40" s="601">
        <v>-72.144000000000005</v>
      </c>
      <c r="CF40" s="604">
        <v>13.627000000000001</v>
      </c>
      <c r="CG40" s="604">
        <v>2.3359999999999999</v>
      </c>
      <c r="CH40" s="604">
        <v>-29.45</v>
      </c>
      <c r="CI40" s="601">
        <v>31.76</v>
      </c>
      <c r="CJ40" s="604">
        <v>6.6</v>
      </c>
      <c r="CK40" s="600">
        <v>185.3</v>
      </c>
      <c r="CL40" s="601">
        <v>-19.7</v>
      </c>
      <c r="CM40" s="604">
        <v>43.198</v>
      </c>
      <c r="CN40" s="600">
        <v>42.688000000000002</v>
      </c>
      <c r="CO40" s="606">
        <v>42.747</v>
      </c>
      <c r="CP40" s="604">
        <v>-59.67</v>
      </c>
      <c r="CQ40" s="600">
        <v>-58.15</v>
      </c>
      <c r="CR40" s="600">
        <v>3.7810000000000001</v>
      </c>
      <c r="CS40" s="600">
        <v>5.3689999999999998</v>
      </c>
      <c r="CT40" s="606">
        <v>9.5540000000000003</v>
      </c>
      <c r="CU40" s="601">
        <v>12.004</v>
      </c>
      <c r="CV40" s="601">
        <v>-70.412000000000006</v>
      </c>
      <c r="CW40" s="601">
        <v>-81.930999999999997</v>
      </c>
      <c r="CX40" s="604">
        <v>51.804000000000002</v>
      </c>
      <c r="CY40" s="604">
        <v>48.93</v>
      </c>
      <c r="CZ40" s="600">
        <v>-36.25</v>
      </c>
      <c r="DA40" s="606">
        <v>-0.621</v>
      </c>
      <c r="DB40" s="602">
        <v>92.497</v>
      </c>
      <c r="DC40" s="602">
        <v>91.814999999999998</v>
      </c>
      <c r="DD40" s="601">
        <v>-221.6</v>
      </c>
      <c r="DE40" s="604"/>
      <c r="DF40" s="601"/>
      <c r="DG40" s="604">
        <v>1.7210000000000001</v>
      </c>
      <c r="DH40" s="601">
        <v>-21.353999999999999</v>
      </c>
      <c r="DI40" s="610"/>
      <c r="DJ40" s="602">
        <v>-106.5</v>
      </c>
      <c r="DK40" s="602">
        <v>-107</v>
      </c>
      <c r="DL40" s="603">
        <v>2.8519999999999999</v>
      </c>
      <c r="DM40" s="600">
        <v>19.53</v>
      </c>
      <c r="DN40" s="604">
        <v>-2.5779999999999998</v>
      </c>
      <c r="DO40" s="601">
        <v>40.765000000000001</v>
      </c>
      <c r="DP40" s="604">
        <v>67.097999999999999</v>
      </c>
      <c r="DQ40" s="600">
        <v>82.201999999999998</v>
      </c>
      <c r="DR40" s="600">
        <v>97.869</v>
      </c>
      <c r="DS40" s="600">
        <v>66.34</v>
      </c>
      <c r="DT40" s="600">
        <v>-18.832000000000001</v>
      </c>
      <c r="DU40" s="606">
        <v>-13.3</v>
      </c>
      <c r="DV40" s="601">
        <v>60.573999999999998</v>
      </c>
      <c r="DW40" s="601">
        <v>218.5</v>
      </c>
      <c r="DX40" s="604">
        <v>-14.32</v>
      </c>
      <c r="DY40" s="600">
        <v>-14.579000000000001</v>
      </c>
      <c r="DZ40" s="600">
        <v>116.41</v>
      </c>
      <c r="EA40" s="606">
        <v>64.58</v>
      </c>
      <c r="EB40" s="604">
        <v>220.09</v>
      </c>
      <c r="EC40" s="600">
        <v>216.94</v>
      </c>
      <c r="ED40" s="600">
        <v>26.603000000000002</v>
      </c>
      <c r="EE40" s="606">
        <v>25.245000000000001</v>
      </c>
      <c r="EF40" s="604">
        <v>314.05</v>
      </c>
      <c r="EG40" s="600">
        <v>270.72000000000003</v>
      </c>
      <c r="EH40" s="600">
        <v>260.01</v>
      </c>
      <c r="EI40" s="606">
        <v>265.39</v>
      </c>
      <c r="EJ40" s="600">
        <v>119.76</v>
      </c>
      <c r="EK40" s="606">
        <v>103.95</v>
      </c>
      <c r="EL40" s="601">
        <v>-23.088999999999999</v>
      </c>
      <c r="EM40" s="601">
        <v>498.07</v>
      </c>
      <c r="EN40" s="601">
        <v>442.8</v>
      </c>
      <c r="EO40" s="601"/>
      <c r="EP40" s="604">
        <v>-22.85</v>
      </c>
      <c r="EQ40" s="600">
        <v>-21.009</v>
      </c>
      <c r="ER40" s="600">
        <v>-41.445999999999998</v>
      </c>
      <c r="ES40" s="600">
        <v>32.676000000000002</v>
      </c>
      <c r="ET40" s="600">
        <v>30.864000000000001</v>
      </c>
      <c r="EU40" s="600">
        <v>30.766999999999999</v>
      </c>
      <c r="EV40" s="600">
        <v>-14.114000000000001</v>
      </c>
      <c r="EW40" s="600">
        <v>-14.17</v>
      </c>
      <c r="EX40" s="606">
        <v>-68.784999999999997</v>
      </c>
      <c r="EY40" s="604">
        <v>0</v>
      </c>
      <c r="EZ40" s="600">
        <v>-13.739000000000001</v>
      </c>
      <c r="FA40" s="606">
        <v>1</v>
      </c>
      <c r="FB40" s="604">
        <v>12.295</v>
      </c>
      <c r="FC40" s="601">
        <v>11.698</v>
      </c>
      <c r="FD40" s="604">
        <v>-31.469000000000001</v>
      </c>
      <c r="FE40" s="600">
        <v>-30.870999999999999</v>
      </c>
      <c r="FF40" s="606">
        <v>5.907</v>
      </c>
      <c r="FG40" s="604">
        <v>-100.05</v>
      </c>
      <c r="FH40" s="604"/>
      <c r="FI40" s="603">
        <v>20.573</v>
      </c>
      <c r="FJ40" s="600"/>
      <c r="FK40" s="601"/>
      <c r="FL40" s="604">
        <v>51.113</v>
      </c>
      <c r="FM40" s="600">
        <v>52.89</v>
      </c>
      <c r="FN40" s="606">
        <v>0</v>
      </c>
      <c r="FO40" s="605">
        <v>22.103999999999999</v>
      </c>
      <c r="FP40" s="604">
        <v>22.606000000000002</v>
      </c>
      <c r="FQ40" s="601">
        <v>-83.727999999999994</v>
      </c>
      <c r="FR40" s="605">
        <v>-24.033000000000001</v>
      </c>
      <c r="FS40" s="604">
        <v>-23.741</v>
      </c>
      <c r="FT40" s="601">
        <v>-75.706000000000003</v>
      </c>
      <c r="FU40" s="601">
        <v>-76.02</v>
      </c>
      <c r="FV40" s="604"/>
      <c r="FW40" s="606"/>
      <c r="FX40" s="601">
        <v>7.0709999999999997</v>
      </c>
      <c r="FY40" s="604"/>
      <c r="FZ40" s="600"/>
      <c r="GA40" s="606">
        <v>14.13</v>
      </c>
      <c r="GB40" s="601"/>
      <c r="GC40" s="601">
        <v>5.2439999999999998</v>
      </c>
      <c r="GD40" s="601">
        <v>-6.8739999999999997</v>
      </c>
      <c r="GE40" s="601">
        <v>4.4039999999999999</v>
      </c>
      <c r="GF40" s="601">
        <v>7.1390000000000002</v>
      </c>
      <c r="GG40" s="601">
        <v>38.08</v>
      </c>
      <c r="GH40" s="601">
        <v>77.52</v>
      </c>
      <c r="GI40" s="601">
        <v>74.751000000000005</v>
      </c>
      <c r="GJ40" s="601">
        <v>13</v>
      </c>
      <c r="GK40" s="601">
        <v>90.119</v>
      </c>
      <c r="GL40" s="601">
        <v>26.399000000000001</v>
      </c>
      <c r="GM40" s="601"/>
      <c r="GN40" s="601">
        <v>-0.16400000000000001</v>
      </c>
      <c r="GO40" s="601"/>
      <c r="GP40" s="601"/>
      <c r="GQ40" s="601">
        <v>14.807</v>
      </c>
      <c r="GR40" s="601">
        <v>6.3550000000000004</v>
      </c>
      <c r="GS40" s="601">
        <v>-16.149000000000001</v>
      </c>
      <c r="GT40" s="601">
        <v>-35.03</v>
      </c>
      <c r="GU40" s="601">
        <v>16.937000000000001</v>
      </c>
      <c r="GV40" s="601">
        <v>55.124000000000002</v>
      </c>
      <c r="GW40" s="604">
        <v>101.24</v>
      </c>
      <c r="GX40" s="601">
        <v>56.890999999999998</v>
      </c>
      <c r="GY40" s="601">
        <v>-143.22</v>
      </c>
      <c r="GZ40" s="601">
        <v>-28.288</v>
      </c>
      <c r="HA40" s="604"/>
      <c r="HB40" s="601">
        <v>-61.563000000000002</v>
      </c>
      <c r="HC40" s="601">
        <v>8.1470000000000002</v>
      </c>
      <c r="HD40" s="604">
        <v>13.987</v>
      </c>
      <c r="HE40" s="601">
        <v>13.766</v>
      </c>
      <c r="HF40" s="601">
        <v>10.220000000000001</v>
      </c>
      <c r="HG40" s="611">
        <v>273.64</v>
      </c>
      <c r="HH40" s="601">
        <v>280.55</v>
      </c>
      <c r="HI40" s="610">
        <v>127</v>
      </c>
      <c r="HJ40" s="605">
        <v>-129.38</v>
      </c>
      <c r="HK40" s="604">
        <v>-314.74</v>
      </c>
      <c r="HL40" s="601">
        <v>313.10000000000002</v>
      </c>
      <c r="HM40" s="610">
        <v>498.64</v>
      </c>
      <c r="HN40" s="605">
        <v>-261.64</v>
      </c>
      <c r="HO40" s="604">
        <v>-262.83999999999997</v>
      </c>
      <c r="HP40" s="604">
        <v>0</v>
      </c>
      <c r="HQ40" s="604">
        <v>12.167</v>
      </c>
      <c r="HR40" s="605">
        <v>83.001000000000005</v>
      </c>
      <c r="HS40" s="601">
        <v>80.218000000000004</v>
      </c>
      <c r="HT40" s="605">
        <v>-155.51</v>
      </c>
      <c r="HU40" s="601">
        <v>-154.25</v>
      </c>
      <c r="HV40" s="604">
        <v>61.701999999999998</v>
      </c>
      <c r="HW40" s="601">
        <v>60.703000000000003</v>
      </c>
      <c r="HX40" s="604">
        <v>-90.647000000000006</v>
      </c>
      <c r="HY40" s="601">
        <v>-89.620999999999995</v>
      </c>
      <c r="HZ40" s="604">
        <v>51.848999999999997</v>
      </c>
      <c r="IA40" s="601">
        <v>51.97</v>
      </c>
      <c r="IB40" s="604">
        <v>90.3</v>
      </c>
      <c r="IC40" s="601">
        <v>90.8</v>
      </c>
      <c r="ID40" s="601">
        <v>25.635999999999999</v>
      </c>
      <c r="IE40" s="601">
        <v>36.405000000000001</v>
      </c>
      <c r="IF40" s="601">
        <v>-368.13</v>
      </c>
      <c r="IG40" s="604">
        <v>102.51</v>
      </c>
      <c r="IH40" s="601">
        <v>101.51</v>
      </c>
      <c r="II40" s="604">
        <v>15.6</v>
      </c>
      <c r="IJ40" s="601">
        <v>59.298999999999999</v>
      </c>
      <c r="IK40" s="604">
        <v>-60.798999999999999</v>
      </c>
      <c r="IL40" s="604">
        <v>-60.7</v>
      </c>
      <c r="IM40" s="604">
        <v>1.5389999999999999</v>
      </c>
      <c r="IN40" s="601">
        <v>1.1020000000000001</v>
      </c>
      <c r="IO40" s="603">
        <v>-491.12</v>
      </c>
      <c r="IP40" s="604">
        <v>-412.84</v>
      </c>
      <c r="IQ40" s="612">
        <v>549.13</v>
      </c>
      <c r="IR40" s="612">
        <v>443.4</v>
      </c>
      <c r="IS40" s="601">
        <v>91.557000000000002</v>
      </c>
      <c r="IT40" s="603">
        <v>-428.94</v>
      </c>
      <c r="IU40" s="601">
        <v>430.72</v>
      </c>
      <c r="IV40" s="602">
        <v>-143.88999999999999</v>
      </c>
      <c r="IW40" s="602">
        <v>-311.29000000000002</v>
      </c>
      <c r="IX40" s="613">
        <v>-427.69</v>
      </c>
      <c r="IY40" s="606">
        <v>141.54</v>
      </c>
      <c r="IZ40" s="606">
        <v>139.15</v>
      </c>
      <c r="JA40" s="606">
        <v>142</v>
      </c>
      <c r="JB40" s="614">
        <v>-530.51</v>
      </c>
      <c r="JC40" s="614">
        <v>249.18</v>
      </c>
      <c r="JD40" s="614">
        <v>-278.29000000000002</v>
      </c>
      <c r="JE40" s="614">
        <v>279.48</v>
      </c>
      <c r="JF40" s="601">
        <v>-4.3769999999999998</v>
      </c>
      <c r="JG40" s="604"/>
      <c r="JH40" s="601">
        <v>34.4</v>
      </c>
      <c r="JI40" s="604">
        <v>6.8449999999999998</v>
      </c>
      <c r="JJ40" s="601">
        <v>6.8520000000000003</v>
      </c>
      <c r="JK40" s="602">
        <v>-33.119</v>
      </c>
      <c r="JL40" s="602">
        <v>13.039</v>
      </c>
      <c r="JM40" s="601"/>
      <c r="JN40" s="604">
        <v>-13.972</v>
      </c>
      <c r="JO40" s="600">
        <v>-35.536000000000001</v>
      </c>
      <c r="JP40" s="606">
        <v>9.3490000000000002</v>
      </c>
      <c r="JQ40" s="601">
        <v>17.5</v>
      </c>
      <c r="JR40" s="605">
        <v>48.008000000000003</v>
      </c>
      <c r="JS40" s="601">
        <v>48.491999999999997</v>
      </c>
      <c r="JT40" s="602">
        <v>11.321</v>
      </c>
      <c r="JU40" s="601">
        <v>11.321</v>
      </c>
      <c r="JV40" s="603">
        <v>53.813000000000002</v>
      </c>
      <c r="JW40" s="600">
        <v>53.223999999999997</v>
      </c>
      <c r="JX40" s="601">
        <v>52.393999999999998</v>
      </c>
      <c r="JY40" s="601"/>
      <c r="JZ40" s="601">
        <v>-50.298999999999999</v>
      </c>
      <c r="KA40" s="601">
        <v>11.132</v>
      </c>
      <c r="KB40" s="601">
        <v>7.85</v>
      </c>
      <c r="KC40" s="601"/>
      <c r="KD40" s="601">
        <v>16.673999999999999</v>
      </c>
      <c r="KE40" s="604">
        <v>34.585999999999999</v>
      </c>
      <c r="KF40" s="601">
        <v>1.1950000000000001</v>
      </c>
      <c r="KG40" s="601">
        <v>16.437999999999999</v>
      </c>
      <c r="KH40" s="601">
        <v>-34.085999999999999</v>
      </c>
      <c r="KI40" s="601">
        <v>-12.51</v>
      </c>
      <c r="KJ40" s="601">
        <v>45.698</v>
      </c>
      <c r="KK40" s="596"/>
      <c r="KL40" s="596"/>
      <c r="KM40" s="596"/>
      <c r="KN40" s="596"/>
      <c r="KO40" s="596"/>
      <c r="KP40" s="616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</row>
    <row r="41" spans="1:353" ht="15.75" x14ac:dyDescent="0.25">
      <c r="A41" s="599">
        <v>0.75</v>
      </c>
      <c r="B41" s="600">
        <v>0</v>
      </c>
      <c r="C41" s="600">
        <v>23.893999999999998</v>
      </c>
      <c r="D41" s="601">
        <v>-48.247</v>
      </c>
      <c r="E41" s="602">
        <v>11.629</v>
      </c>
      <c r="F41" s="603">
        <v>23.084</v>
      </c>
      <c r="G41" s="600">
        <v>5.3520000000000003</v>
      </c>
      <c r="H41" s="604">
        <v>45.65</v>
      </c>
      <c r="I41" s="603">
        <v>54.28</v>
      </c>
      <c r="J41" s="600"/>
      <c r="K41" s="601"/>
      <c r="L41" s="602">
        <v>0</v>
      </c>
      <c r="M41" s="605">
        <v>-38.363</v>
      </c>
      <c r="N41" s="606">
        <v>33</v>
      </c>
      <c r="O41" s="602">
        <v>5.7960000000000003</v>
      </c>
      <c r="P41" s="602">
        <v>-33</v>
      </c>
      <c r="Q41" s="605">
        <v>13.243</v>
      </c>
      <c r="R41" s="607">
        <v>19.782499999999999</v>
      </c>
      <c r="S41" s="600">
        <v>18.486000000000001</v>
      </c>
      <c r="T41" s="601">
        <v>30.809000000000001</v>
      </c>
      <c r="U41" s="604"/>
      <c r="V41" s="600"/>
      <c r="W41" s="606"/>
      <c r="X41" s="606"/>
      <c r="Y41" s="601"/>
      <c r="Z41" s="604">
        <v>-60.119</v>
      </c>
      <c r="AA41" s="601">
        <v>-60.478999999999999</v>
      </c>
      <c r="AB41" s="601"/>
      <c r="AC41" s="601">
        <v>0</v>
      </c>
      <c r="AD41" s="601">
        <v>37.4</v>
      </c>
      <c r="AE41" s="601"/>
      <c r="AF41" s="601"/>
      <c r="AG41" s="615">
        <v>-40.124499999999998</v>
      </c>
      <c r="AH41" s="608">
        <v>-40.419499999999999</v>
      </c>
      <c r="AI41" s="669">
        <v>-91.459499999999991</v>
      </c>
      <c r="AJ41" s="602">
        <v>32.65</v>
      </c>
      <c r="AK41" s="601">
        <v>32.72</v>
      </c>
      <c r="AL41" s="615">
        <v>17.513500000000001</v>
      </c>
      <c r="AM41" s="601">
        <v>-2.0449999999999999</v>
      </c>
      <c r="AN41" s="604">
        <v>63.798000000000002</v>
      </c>
      <c r="AO41" s="600">
        <v>65.599999999999994</v>
      </c>
      <c r="AP41" s="606">
        <v>30.588999999999999</v>
      </c>
      <c r="AQ41" s="615">
        <v>-42.152999999999999</v>
      </c>
      <c r="AR41" s="600">
        <v>-41.6</v>
      </c>
      <c r="AS41" s="600">
        <v>7.4509999999999996</v>
      </c>
      <c r="AT41" s="600">
        <v>7.59</v>
      </c>
      <c r="AU41" s="600"/>
      <c r="AV41" s="600">
        <v>62.156999999999996</v>
      </c>
      <c r="AW41" s="606">
        <v>-15.702999999999999</v>
      </c>
      <c r="AX41" s="601">
        <v>-18.05</v>
      </c>
      <c r="AY41" s="601">
        <v>-293.38</v>
      </c>
      <c r="AZ41" s="604">
        <v>6.95</v>
      </c>
      <c r="BA41" s="601">
        <v>7.15</v>
      </c>
      <c r="BB41" s="604">
        <v>-32.485999999999997</v>
      </c>
      <c r="BC41" s="604">
        <v>-2.7</v>
      </c>
      <c r="BD41" s="601">
        <v>-4.0999999999999996</v>
      </c>
      <c r="BE41" s="604">
        <v>47.152999999999999</v>
      </c>
      <c r="BF41" s="600">
        <v>46.398000000000003</v>
      </c>
      <c r="BG41" s="600">
        <v>-4.851</v>
      </c>
      <c r="BH41" s="600"/>
      <c r="BI41" s="606">
        <v>-31.344000000000001</v>
      </c>
      <c r="BJ41" s="610"/>
      <c r="BK41" s="602">
        <v>5.1020000000000003</v>
      </c>
      <c r="BL41" s="609">
        <v>3.9380000000000002</v>
      </c>
      <c r="BM41" s="601">
        <v>332.31</v>
      </c>
      <c r="BN41" s="601">
        <v>82.796000000000006</v>
      </c>
      <c r="BO41" s="601">
        <v>82.734999999999999</v>
      </c>
      <c r="BP41" s="602">
        <v>-482.1</v>
      </c>
      <c r="BQ41" s="601">
        <v>388.08</v>
      </c>
      <c r="BR41" s="601">
        <v>83.997</v>
      </c>
      <c r="BS41" s="604">
        <v>-25</v>
      </c>
      <c r="BT41" s="600">
        <v>-30.059000000000001</v>
      </c>
      <c r="BU41" s="600">
        <v>64.3</v>
      </c>
      <c r="BV41" s="606">
        <v>70.83</v>
      </c>
      <c r="BW41" s="603">
        <v>-20.893000000000001</v>
      </c>
      <c r="BX41" s="606">
        <v>-21.161000000000001</v>
      </c>
      <c r="BY41" s="602">
        <v>68.771000000000001</v>
      </c>
      <c r="BZ41" s="604">
        <v>70.022000000000006</v>
      </c>
      <c r="CA41" s="601">
        <v>28.731000000000002</v>
      </c>
      <c r="CB41" s="604"/>
      <c r="CC41" s="600">
        <v>-104.89</v>
      </c>
      <c r="CD41" s="602">
        <v>11.27</v>
      </c>
      <c r="CE41" s="601">
        <v>-72.144000000000005</v>
      </c>
      <c r="CF41" s="604">
        <v>9.9749999999999996</v>
      </c>
      <c r="CG41" s="604">
        <v>2.2919999999999998</v>
      </c>
      <c r="CH41" s="604">
        <v>30.2</v>
      </c>
      <c r="CI41" s="601">
        <v>31.298999999999999</v>
      </c>
      <c r="CJ41" s="604">
        <v>12.398999999999999</v>
      </c>
      <c r="CK41" s="600">
        <v>180.19</v>
      </c>
      <c r="CL41" s="601">
        <v>-19.228999999999999</v>
      </c>
      <c r="CM41" s="604">
        <v>42.277999999999999</v>
      </c>
      <c r="CN41" s="600">
        <v>42.177999999999997</v>
      </c>
      <c r="CO41" s="606">
        <v>41.598999999999997</v>
      </c>
      <c r="CP41" s="604">
        <v>-59.292999999999999</v>
      </c>
      <c r="CQ41" s="600">
        <v>-59.915999999999997</v>
      </c>
      <c r="CR41" s="600">
        <v>5.7290000000000001</v>
      </c>
      <c r="CS41" s="600">
        <v>8.6430000000000007</v>
      </c>
      <c r="CT41" s="606">
        <v>9.3559999999999999</v>
      </c>
      <c r="CU41" s="601">
        <v>13.866</v>
      </c>
      <c r="CV41" s="601">
        <v>-70.313999999999993</v>
      </c>
      <c r="CW41" s="601">
        <v>-82.18</v>
      </c>
      <c r="CX41" s="604">
        <v>51.804000000000002</v>
      </c>
      <c r="CY41" s="604">
        <v>48.93</v>
      </c>
      <c r="CZ41" s="600">
        <v>-36.29</v>
      </c>
      <c r="DA41" s="606">
        <v>-0.621</v>
      </c>
      <c r="DB41" s="602">
        <v>90.941999999999993</v>
      </c>
      <c r="DC41" s="602">
        <v>90.075999999999993</v>
      </c>
      <c r="DD41" s="601">
        <v>-209.33</v>
      </c>
      <c r="DE41" s="604"/>
      <c r="DF41" s="601"/>
      <c r="DG41" s="604">
        <v>3.2010000000000001</v>
      </c>
      <c r="DH41" s="601">
        <v>-21.875</v>
      </c>
      <c r="DI41" s="610"/>
      <c r="DJ41" s="602">
        <v>-107.19</v>
      </c>
      <c r="DK41" s="602">
        <v>-107.59</v>
      </c>
      <c r="DL41" s="603">
        <v>1.7869999999999999</v>
      </c>
      <c r="DM41" s="600">
        <v>18.882000000000001</v>
      </c>
      <c r="DN41" s="604">
        <v>-3.984</v>
      </c>
      <c r="DO41" s="601">
        <v>40.765000000000001</v>
      </c>
      <c r="DP41" s="604">
        <v>67.977000000000004</v>
      </c>
      <c r="DQ41" s="600">
        <v>84.081000000000003</v>
      </c>
      <c r="DR41" s="600">
        <v>99.040999999999997</v>
      </c>
      <c r="DS41" s="600">
        <v>67.790000000000006</v>
      </c>
      <c r="DT41" s="600">
        <v>-19.026</v>
      </c>
      <c r="DU41" s="606">
        <v>-13.51</v>
      </c>
      <c r="DV41" s="601">
        <v>58.441000000000003</v>
      </c>
      <c r="DW41" s="601">
        <v>207.56</v>
      </c>
      <c r="DX41" s="604">
        <v>-3.45</v>
      </c>
      <c r="DY41" s="600">
        <v>-3.43</v>
      </c>
      <c r="DZ41" s="600">
        <v>97.42</v>
      </c>
      <c r="EA41" s="606">
        <v>65</v>
      </c>
      <c r="EB41" s="604">
        <v>208.1</v>
      </c>
      <c r="EC41" s="600">
        <v>205.36</v>
      </c>
      <c r="ED41" s="600">
        <v>26.689</v>
      </c>
      <c r="EE41" s="606">
        <v>24.663</v>
      </c>
      <c r="EF41" s="604">
        <v>300.13</v>
      </c>
      <c r="EG41" s="600">
        <v>260.42</v>
      </c>
      <c r="EH41" s="600">
        <v>250.86</v>
      </c>
      <c r="EI41" s="606">
        <v>255.22</v>
      </c>
      <c r="EJ41" s="600">
        <v>113.9</v>
      </c>
      <c r="EK41" s="606">
        <v>95.932000000000002</v>
      </c>
      <c r="EL41" s="601">
        <v>-23.094000000000001</v>
      </c>
      <c r="EM41" s="601">
        <v>493.75</v>
      </c>
      <c r="EN41" s="601">
        <v>434.11</v>
      </c>
      <c r="EO41" s="601"/>
      <c r="EP41" s="604">
        <v>-14.61</v>
      </c>
      <c r="EQ41" s="600">
        <v>-13.738</v>
      </c>
      <c r="ER41" s="600">
        <v>-41.883000000000003</v>
      </c>
      <c r="ES41" s="600">
        <v>38.576999999999998</v>
      </c>
      <c r="ET41" s="600">
        <v>36.058999999999997</v>
      </c>
      <c r="EU41" s="600">
        <v>23.087</v>
      </c>
      <c r="EV41" s="600">
        <v>-11.862</v>
      </c>
      <c r="EW41" s="600">
        <v>-12</v>
      </c>
      <c r="EX41" s="606">
        <v>-61.374000000000002</v>
      </c>
      <c r="EY41" s="604">
        <v>0</v>
      </c>
      <c r="EZ41" s="600">
        <v>-6</v>
      </c>
      <c r="FA41" s="606">
        <v>1</v>
      </c>
      <c r="FB41" s="604">
        <v>11.951000000000001</v>
      </c>
      <c r="FC41" s="601">
        <v>24.207000000000001</v>
      </c>
      <c r="FD41" s="604">
        <v>-31.824999999999999</v>
      </c>
      <c r="FE41" s="600">
        <v>-30.928000000000001</v>
      </c>
      <c r="FF41" s="606">
        <v>7.2009999999999996</v>
      </c>
      <c r="FG41" s="604">
        <v>-93.034000000000006</v>
      </c>
      <c r="FH41" s="604"/>
      <c r="FI41" s="603">
        <v>20.54</v>
      </c>
      <c r="FJ41" s="600">
        <v>0</v>
      </c>
      <c r="FK41" s="601">
        <v>0</v>
      </c>
      <c r="FL41" s="604">
        <v>51.558</v>
      </c>
      <c r="FM41" s="600">
        <v>53.033999999999999</v>
      </c>
      <c r="FN41" s="606">
        <v>0</v>
      </c>
      <c r="FO41" s="605">
        <v>20.094000000000001</v>
      </c>
      <c r="FP41" s="604">
        <v>20.763999999999999</v>
      </c>
      <c r="FQ41" s="601">
        <v>-73.177999999999997</v>
      </c>
      <c r="FR41" s="605">
        <v>-23.623000000000001</v>
      </c>
      <c r="FS41" s="604">
        <v>-23.565000000000001</v>
      </c>
      <c r="FT41" s="601">
        <v>-65.781999999999996</v>
      </c>
      <c r="FU41" s="601">
        <v>-64.269000000000005</v>
      </c>
      <c r="FV41" s="604"/>
      <c r="FW41" s="606"/>
      <c r="FX41" s="601">
        <v>7.0709999999999997</v>
      </c>
      <c r="FY41" s="604"/>
      <c r="FZ41" s="600"/>
      <c r="GA41" s="606">
        <v>12.47</v>
      </c>
      <c r="GB41" s="601">
        <v>-9.5449999999999999</v>
      </c>
      <c r="GC41" s="601">
        <v>4.01</v>
      </c>
      <c r="GD41" s="601">
        <v>-6.194</v>
      </c>
      <c r="GE41" s="601">
        <v>0.76</v>
      </c>
      <c r="GF41" s="601">
        <v>5.4690000000000003</v>
      </c>
      <c r="GG41" s="601">
        <v>35.4</v>
      </c>
      <c r="GH41" s="601">
        <v>65.884</v>
      </c>
      <c r="GI41" s="601">
        <v>65.492999999999995</v>
      </c>
      <c r="GJ41" s="601">
        <v>13</v>
      </c>
      <c r="GK41" s="601">
        <v>86.665999999999997</v>
      </c>
      <c r="GL41" s="601">
        <v>22.399000000000001</v>
      </c>
      <c r="GM41" s="601"/>
      <c r="GN41" s="601">
        <v>-0.97899999999999998</v>
      </c>
      <c r="GO41" s="601"/>
      <c r="GP41" s="601"/>
      <c r="GQ41" s="601">
        <v>16.532</v>
      </c>
      <c r="GR41" s="601">
        <v>7.3760000000000003</v>
      </c>
      <c r="GS41" s="601">
        <v>-15.679</v>
      </c>
      <c r="GT41" s="601">
        <v>-35.887999999999998</v>
      </c>
      <c r="GU41" s="601">
        <v>16.655999999999999</v>
      </c>
      <c r="GV41" s="601">
        <v>56.889000000000003</v>
      </c>
      <c r="GW41" s="604">
        <v>98.096999999999994</v>
      </c>
      <c r="GX41" s="601">
        <v>54.08</v>
      </c>
      <c r="GY41" s="601">
        <v>-138.52000000000001</v>
      </c>
      <c r="GZ41" s="601">
        <v>-29.146000000000001</v>
      </c>
      <c r="HA41" s="604"/>
      <c r="HB41" s="601">
        <v>-61.624000000000002</v>
      </c>
      <c r="HC41" s="601">
        <v>8.8759999999999994</v>
      </c>
      <c r="HD41" s="604">
        <v>17.649999999999999</v>
      </c>
      <c r="HE41" s="601">
        <v>17.364000000000001</v>
      </c>
      <c r="HF41" s="601">
        <v>9.92</v>
      </c>
      <c r="HG41" s="611">
        <v>260.45</v>
      </c>
      <c r="HH41" s="601">
        <v>265.57</v>
      </c>
      <c r="HI41" s="610">
        <v>109.8</v>
      </c>
      <c r="HJ41" s="605">
        <v>-109.93</v>
      </c>
      <c r="HK41" s="604">
        <v>-292.83</v>
      </c>
      <c r="HL41" s="601">
        <v>293.98</v>
      </c>
      <c r="HM41" s="610">
        <v>483.68</v>
      </c>
      <c r="HN41" s="605">
        <v>-248.45</v>
      </c>
      <c r="HO41" s="604">
        <v>-248.56</v>
      </c>
      <c r="HP41" s="604">
        <v>-7.4509999999999996</v>
      </c>
      <c r="HQ41" s="604">
        <v>5.4169999999999998</v>
      </c>
      <c r="HR41" s="605">
        <v>83.584999999999994</v>
      </c>
      <c r="HS41" s="601">
        <v>82.632999999999996</v>
      </c>
      <c r="HT41" s="605">
        <v>-147.76</v>
      </c>
      <c r="HU41" s="601">
        <v>-148.08000000000001</v>
      </c>
      <c r="HV41" s="604">
        <v>69.349000000000004</v>
      </c>
      <c r="HW41" s="601">
        <v>69.337999999999994</v>
      </c>
      <c r="HX41" s="604">
        <v>-73.435000000000002</v>
      </c>
      <c r="HY41" s="601">
        <v>-72.760000000000005</v>
      </c>
      <c r="HZ41" s="604">
        <v>52.77</v>
      </c>
      <c r="IA41" s="601">
        <v>53.209000000000003</v>
      </c>
      <c r="IB41" s="604">
        <v>77.400000000000006</v>
      </c>
      <c r="IC41" s="601">
        <v>77.599000000000004</v>
      </c>
      <c r="ID41" s="601">
        <v>25.780999999999999</v>
      </c>
      <c r="IE41" s="601">
        <v>37.162999999999997</v>
      </c>
      <c r="IF41" s="601">
        <v>-358.08</v>
      </c>
      <c r="IG41" s="604">
        <v>109.01</v>
      </c>
      <c r="IH41" s="601">
        <v>106.37</v>
      </c>
      <c r="II41" s="604">
        <v>17.298999999999999</v>
      </c>
      <c r="IJ41" s="601">
        <v>42.798999999999999</v>
      </c>
      <c r="IK41" s="604">
        <v>-67.698999999999998</v>
      </c>
      <c r="IL41" s="604">
        <v>-67</v>
      </c>
      <c r="IM41" s="604">
        <v>1.5389999999999999</v>
      </c>
      <c r="IN41" s="601">
        <v>1.1020000000000001</v>
      </c>
      <c r="IO41" s="603">
        <v>-474.72</v>
      </c>
      <c r="IP41" s="604">
        <v>-401.44</v>
      </c>
      <c r="IQ41" s="612">
        <v>522.85</v>
      </c>
      <c r="IR41" s="612">
        <v>427.02</v>
      </c>
      <c r="IS41" s="601">
        <v>78.989000000000004</v>
      </c>
      <c r="IT41" s="603">
        <v>-417.69</v>
      </c>
      <c r="IU41" s="601">
        <v>414.17</v>
      </c>
      <c r="IV41" s="602">
        <v>-122.21</v>
      </c>
      <c r="IW41" s="602">
        <v>-337.86</v>
      </c>
      <c r="IX41" s="613">
        <v>-414.17</v>
      </c>
      <c r="IY41" s="606">
        <v>139.15</v>
      </c>
      <c r="IZ41" s="606">
        <v>137.19999999999999</v>
      </c>
      <c r="JA41" s="606">
        <v>125.61</v>
      </c>
      <c r="JB41" s="614">
        <v>-511.67</v>
      </c>
      <c r="JC41" s="614">
        <v>262.7</v>
      </c>
      <c r="JD41" s="614">
        <v>-242.17</v>
      </c>
      <c r="JE41" s="614">
        <v>245.21</v>
      </c>
      <c r="JF41" s="601">
        <v>-3.7170000000000001</v>
      </c>
      <c r="JG41" s="604"/>
      <c r="JH41" s="601">
        <v>31.6</v>
      </c>
      <c r="JI41" s="604">
        <v>6.2190000000000003</v>
      </c>
      <c r="JJ41" s="601">
        <v>6.2069999999999999</v>
      </c>
      <c r="JK41" s="602">
        <v>-31.6</v>
      </c>
      <c r="JL41" s="602">
        <v>11.6</v>
      </c>
      <c r="JM41" s="601"/>
      <c r="JN41" s="604">
        <v>-11.981999999999999</v>
      </c>
      <c r="JO41" s="600">
        <v>-32.286000000000001</v>
      </c>
      <c r="JP41" s="606">
        <v>-1.347</v>
      </c>
      <c r="JQ41" s="601">
        <v>22.7</v>
      </c>
      <c r="JR41" s="605">
        <v>47.683</v>
      </c>
      <c r="JS41" s="601">
        <v>47.473999999999997</v>
      </c>
      <c r="JT41" s="602">
        <v>1.431</v>
      </c>
      <c r="JU41" s="601">
        <v>1.419</v>
      </c>
      <c r="JV41" s="603">
        <v>54.462000000000003</v>
      </c>
      <c r="JW41" s="600">
        <v>54.494999999999997</v>
      </c>
      <c r="JX41" s="601">
        <v>54.116</v>
      </c>
      <c r="JY41" s="601"/>
      <c r="JZ41" s="601">
        <v>-33.700000000000003</v>
      </c>
      <c r="KA41" s="601">
        <v>38.104999999999997</v>
      </c>
      <c r="KB41" s="601">
        <v>9.5299999999999994</v>
      </c>
      <c r="KC41" s="601"/>
      <c r="KD41" s="601">
        <v>7.891</v>
      </c>
      <c r="KE41" s="604">
        <v>39.576000000000001</v>
      </c>
      <c r="KF41" s="601">
        <v>7.29</v>
      </c>
      <c r="KG41" s="601">
        <v>7.8689999999999998</v>
      </c>
      <c r="KH41" s="601">
        <v>-38.615000000000002</v>
      </c>
      <c r="KI41" s="601">
        <v>-5.9210000000000003</v>
      </c>
      <c r="KJ41" s="601">
        <v>44.225999999999999</v>
      </c>
      <c r="KK41" s="596"/>
      <c r="KL41" s="596"/>
      <c r="KM41" s="596"/>
      <c r="KN41" s="596"/>
      <c r="KO41" s="596"/>
      <c r="KP41" s="616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</row>
    <row r="42" spans="1:353" ht="15.75" x14ac:dyDescent="0.25">
      <c r="A42" s="599">
        <v>0.77083333333333337</v>
      </c>
      <c r="B42" s="600">
        <v>0</v>
      </c>
      <c r="C42" s="600">
        <v>23.753</v>
      </c>
      <c r="D42" s="601">
        <v>-47.326000000000001</v>
      </c>
      <c r="E42" s="602">
        <v>13.43</v>
      </c>
      <c r="F42" s="603">
        <v>26.460999999999999</v>
      </c>
      <c r="G42" s="600">
        <v>7.8380000000000001</v>
      </c>
      <c r="H42" s="604">
        <v>52.968000000000004</v>
      </c>
      <c r="I42" s="603">
        <v>61.456000000000003</v>
      </c>
      <c r="J42" s="600"/>
      <c r="K42" s="601"/>
      <c r="L42" s="602">
        <v>-11.1</v>
      </c>
      <c r="M42" s="605">
        <v>-44.512</v>
      </c>
      <c r="N42" s="606">
        <v>37.4</v>
      </c>
      <c r="O42" s="602">
        <v>6.6239999999999997</v>
      </c>
      <c r="P42" s="602">
        <v>-37.4</v>
      </c>
      <c r="Q42" s="605">
        <v>13.420999999999999</v>
      </c>
      <c r="R42" s="603">
        <v>19.71</v>
      </c>
      <c r="S42" s="600">
        <v>19.863</v>
      </c>
      <c r="T42" s="601">
        <v>33.106000000000002</v>
      </c>
      <c r="U42" s="604"/>
      <c r="V42" s="600"/>
      <c r="W42" s="606"/>
      <c r="X42" s="606"/>
      <c r="Y42" s="601"/>
      <c r="Z42" s="604">
        <v>-69.3</v>
      </c>
      <c r="AA42" s="601">
        <v>-69.400000000000006</v>
      </c>
      <c r="AB42" s="601"/>
      <c r="AC42" s="601">
        <v>11.1</v>
      </c>
      <c r="AD42" s="601">
        <v>44</v>
      </c>
      <c r="AE42" s="601"/>
      <c r="AF42" s="601"/>
      <c r="AG42" s="604">
        <v>-45.619</v>
      </c>
      <c r="AH42" s="600">
        <v>-46.048999999999999</v>
      </c>
      <c r="AI42" s="606">
        <v>-89.838999999999999</v>
      </c>
      <c r="AJ42" s="602">
        <v>46.13</v>
      </c>
      <c r="AK42" s="601">
        <v>46.069000000000003</v>
      </c>
      <c r="AL42" s="604">
        <v>19.538</v>
      </c>
      <c r="AM42" s="601">
        <v>3.153</v>
      </c>
      <c r="AN42" s="604">
        <v>68.414000000000001</v>
      </c>
      <c r="AO42" s="600">
        <v>71.031000000000006</v>
      </c>
      <c r="AP42" s="606">
        <v>39.226999999999997</v>
      </c>
      <c r="AQ42" s="615">
        <v>-48.889000000000003</v>
      </c>
      <c r="AR42" s="600">
        <v>-47.962000000000003</v>
      </c>
      <c r="AS42" s="600">
        <v>4.8380000000000001</v>
      </c>
      <c r="AT42" s="600">
        <v>5.3</v>
      </c>
      <c r="AU42" s="600"/>
      <c r="AV42" s="600">
        <v>70.06</v>
      </c>
      <c r="AW42" s="606">
        <v>-13.086</v>
      </c>
      <c r="AX42" s="601">
        <v>-15.16</v>
      </c>
      <c r="AY42" s="601">
        <v>-348.85</v>
      </c>
      <c r="AZ42" s="604">
        <v>7.2309999999999999</v>
      </c>
      <c r="BA42" s="601">
        <v>7.4219999999999997</v>
      </c>
      <c r="BB42" s="604">
        <v>-31.925000000000001</v>
      </c>
      <c r="BC42" s="604">
        <v>-2.5</v>
      </c>
      <c r="BD42" s="601">
        <v>-3.9</v>
      </c>
      <c r="BE42" s="604">
        <v>53.889000000000003</v>
      </c>
      <c r="BF42" s="600">
        <v>53.542000000000002</v>
      </c>
      <c r="BG42" s="600">
        <v>-7.9119999999999999</v>
      </c>
      <c r="BH42" s="600"/>
      <c r="BI42" s="606">
        <v>-32.020000000000003</v>
      </c>
      <c r="BJ42" s="610"/>
      <c r="BK42" s="602">
        <v>3.9249999999999998</v>
      </c>
      <c r="BL42" s="601">
        <v>3.99</v>
      </c>
      <c r="BM42" s="601">
        <v>390.17</v>
      </c>
      <c r="BN42" s="601">
        <v>90.730999999999995</v>
      </c>
      <c r="BO42" s="601">
        <v>90.394999999999996</v>
      </c>
      <c r="BP42" s="602">
        <v>-528.29</v>
      </c>
      <c r="BQ42" s="601">
        <v>462.46</v>
      </c>
      <c r="BR42" s="601">
        <v>95.554000000000002</v>
      </c>
      <c r="BS42" s="604">
        <v>-29.29</v>
      </c>
      <c r="BT42" s="600">
        <v>-25.059000000000001</v>
      </c>
      <c r="BU42" s="600">
        <v>70.510000000000005</v>
      </c>
      <c r="BV42" s="606">
        <v>78.668999999999997</v>
      </c>
      <c r="BW42" s="603">
        <v>-32.680999999999997</v>
      </c>
      <c r="BX42" s="606">
        <v>-32.412999999999997</v>
      </c>
      <c r="BY42" s="602">
        <v>79.334999999999994</v>
      </c>
      <c r="BZ42" s="604">
        <v>79.725999999999999</v>
      </c>
      <c r="CA42" s="601">
        <v>22.864999999999998</v>
      </c>
      <c r="CB42" s="604"/>
      <c r="CC42" s="600">
        <v>-124.29</v>
      </c>
      <c r="CD42" s="602">
        <v>11.882</v>
      </c>
      <c r="CE42" s="601">
        <v>-72.144000000000005</v>
      </c>
      <c r="CF42" s="604">
        <v>9.9749999999999996</v>
      </c>
      <c r="CG42" s="604">
        <v>2.3849999999999998</v>
      </c>
      <c r="CH42" s="604">
        <v>-32.08</v>
      </c>
      <c r="CI42" s="601">
        <v>-29.638999999999999</v>
      </c>
      <c r="CJ42" s="604">
        <v>8.5</v>
      </c>
      <c r="CK42" s="600">
        <v>196.1</v>
      </c>
      <c r="CL42" s="601">
        <v>-20.010000000000002</v>
      </c>
      <c r="CM42" s="604">
        <v>41.951999999999998</v>
      </c>
      <c r="CN42" s="600">
        <v>42.23</v>
      </c>
      <c r="CO42" s="606">
        <v>42.534999999999997</v>
      </c>
      <c r="CP42" s="604">
        <v>-54.045999999999999</v>
      </c>
      <c r="CQ42" s="600">
        <v>-53.73</v>
      </c>
      <c r="CR42" s="600">
        <v>12.038</v>
      </c>
      <c r="CS42" s="600">
        <v>-10.09</v>
      </c>
      <c r="CT42" s="606">
        <v>18.547000000000001</v>
      </c>
      <c r="CU42" s="601">
        <v>16.065999999999999</v>
      </c>
      <c r="CV42" s="601">
        <v>-71.778999999999996</v>
      </c>
      <c r="CW42" s="601">
        <v>-89.816999999999993</v>
      </c>
      <c r="CX42" s="604">
        <v>54.616</v>
      </c>
      <c r="CY42" s="604">
        <v>51.274000000000001</v>
      </c>
      <c r="CZ42" s="600">
        <v>-38.889000000000003</v>
      </c>
      <c r="DA42" s="606">
        <v>0.94</v>
      </c>
      <c r="DB42" s="602">
        <v>99.24</v>
      </c>
      <c r="DC42" s="602">
        <v>97.039000000000001</v>
      </c>
      <c r="DD42" s="601">
        <v>-214.55</v>
      </c>
      <c r="DE42" s="604"/>
      <c r="DF42" s="601"/>
      <c r="DG42" s="604">
        <v>2.2719999999999998</v>
      </c>
      <c r="DH42" s="601">
        <v>-22.916</v>
      </c>
      <c r="DI42" s="610"/>
      <c r="DJ42" s="602">
        <v>-113.3</v>
      </c>
      <c r="DK42" s="602">
        <v>-114</v>
      </c>
      <c r="DL42" s="603">
        <v>2.1419999999999999</v>
      </c>
      <c r="DM42" s="600">
        <v>19.201000000000001</v>
      </c>
      <c r="DN42" s="604">
        <v>-7.8520000000000003</v>
      </c>
      <c r="DO42" s="601">
        <v>40.765000000000001</v>
      </c>
      <c r="DP42" s="604">
        <v>71.492999999999995</v>
      </c>
      <c r="DQ42" s="600">
        <v>93.004000000000005</v>
      </c>
      <c r="DR42" s="600">
        <v>103.72</v>
      </c>
      <c r="DS42" s="600">
        <v>70.67</v>
      </c>
      <c r="DT42" s="600">
        <v>-21.161000000000001</v>
      </c>
      <c r="DU42" s="606">
        <v>-14.99</v>
      </c>
      <c r="DV42" s="601">
        <v>61.155000000000001</v>
      </c>
      <c r="DW42" s="601">
        <v>212.93</v>
      </c>
      <c r="DX42" s="604">
        <v>-2.52</v>
      </c>
      <c r="DY42" s="600">
        <v>-2.4700000000000002</v>
      </c>
      <c r="DZ42" s="600">
        <v>103.83</v>
      </c>
      <c r="EA42" s="606">
        <v>69.97</v>
      </c>
      <c r="EB42" s="604">
        <v>213.16</v>
      </c>
      <c r="EC42" s="600">
        <v>208.92</v>
      </c>
      <c r="ED42" s="600">
        <v>15.894</v>
      </c>
      <c r="EE42" s="606">
        <v>14.627000000000001</v>
      </c>
      <c r="EF42" s="604">
        <v>307.75</v>
      </c>
      <c r="EG42" s="600">
        <v>266.60000000000002</v>
      </c>
      <c r="EH42" s="600">
        <v>257.2</v>
      </c>
      <c r="EI42" s="606">
        <v>261.83999999999997</v>
      </c>
      <c r="EJ42" s="600">
        <v>118.94</v>
      </c>
      <c r="EK42" s="606">
        <v>98.099000000000004</v>
      </c>
      <c r="EL42" s="601">
        <v>-24.867999999999999</v>
      </c>
      <c r="EM42" s="601">
        <v>542.6</v>
      </c>
      <c r="EN42" s="601">
        <v>431.61</v>
      </c>
      <c r="EO42" s="601"/>
      <c r="EP42" s="604">
        <v>-15.628</v>
      </c>
      <c r="EQ42" s="600">
        <v>-13.739000000000001</v>
      </c>
      <c r="ER42" s="600">
        <v>-40.847000000000001</v>
      </c>
      <c r="ES42" s="600">
        <v>44.424999999999997</v>
      </c>
      <c r="ET42" s="600">
        <v>41.331000000000003</v>
      </c>
      <c r="EU42" s="600">
        <v>18.478999999999999</v>
      </c>
      <c r="EV42" s="600">
        <v>-16.984000000000002</v>
      </c>
      <c r="EW42" s="600">
        <v>-16.992999999999999</v>
      </c>
      <c r="EX42" s="606">
        <v>-60.713999999999999</v>
      </c>
      <c r="EY42" s="604">
        <v>0</v>
      </c>
      <c r="EZ42" s="600">
        <v>-5.04</v>
      </c>
      <c r="FA42" s="606">
        <v>1</v>
      </c>
      <c r="FB42" s="604">
        <v>13.384</v>
      </c>
      <c r="FC42" s="601">
        <v>28.24</v>
      </c>
      <c r="FD42" s="604">
        <v>-33.593000000000004</v>
      </c>
      <c r="FE42" s="600">
        <v>-33.051000000000002</v>
      </c>
      <c r="FF42" s="606">
        <v>9.0269999999999992</v>
      </c>
      <c r="FG42" s="604">
        <v>-94.769000000000005</v>
      </c>
      <c r="FH42" s="604"/>
      <c r="FI42" s="603">
        <v>21.404</v>
      </c>
      <c r="FJ42" s="600">
        <v>0</v>
      </c>
      <c r="FK42" s="601">
        <v>0</v>
      </c>
      <c r="FL42" s="604">
        <v>52.51</v>
      </c>
      <c r="FM42" s="600">
        <v>53.113</v>
      </c>
      <c r="FN42" s="606">
        <v>0</v>
      </c>
      <c r="FO42" s="605">
        <v>32.151000000000003</v>
      </c>
      <c r="FP42" s="604">
        <v>30.643999999999998</v>
      </c>
      <c r="FQ42" s="601">
        <v>-99.468999999999994</v>
      </c>
      <c r="FR42" s="605">
        <v>-13.303000000000001</v>
      </c>
      <c r="FS42" s="604">
        <v>-13.567</v>
      </c>
      <c r="FT42" s="601">
        <v>-82.200999999999993</v>
      </c>
      <c r="FU42" s="601">
        <v>-80.353999999999999</v>
      </c>
      <c r="FV42" s="604"/>
      <c r="FW42" s="606"/>
      <c r="FX42" s="601">
        <v>7.0709999999999997</v>
      </c>
      <c r="FY42" s="604"/>
      <c r="FZ42" s="600"/>
      <c r="GA42" s="606">
        <v>11.95</v>
      </c>
      <c r="GB42" s="601">
        <v>-16.05</v>
      </c>
      <c r="GC42" s="601">
        <v>4.2670000000000003</v>
      </c>
      <c r="GD42" s="601">
        <v>-6.36</v>
      </c>
      <c r="GE42" s="601">
        <v>0.70699999999999996</v>
      </c>
      <c r="GF42" s="601">
        <v>5.4210000000000003</v>
      </c>
      <c r="GG42" s="601">
        <v>34.58</v>
      </c>
      <c r="GH42" s="601">
        <v>83.52</v>
      </c>
      <c r="GI42" s="601">
        <v>83.337999999999994</v>
      </c>
      <c r="GJ42" s="601">
        <v>13.91</v>
      </c>
      <c r="GK42" s="601">
        <v>92.643000000000001</v>
      </c>
      <c r="GL42" s="601">
        <v>21.1</v>
      </c>
      <c r="GM42" s="601"/>
      <c r="GN42" s="601">
        <v>-9.7000000000000003E-2</v>
      </c>
      <c r="GO42" s="601"/>
      <c r="GP42" s="601"/>
      <c r="GQ42" s="601">
        <v>18.102</v>
      </c>
      <c r="GR42" s="601">
        <v>9.0909999999999993</v>
      </c>
      <c r="GS42" s="601">
        <v>-16.289000000000001</v>
      </c>
      <c r="GT42" s="601">
        <v>-42.932000000000002</v>
      </c>
      <c r="GU42" s="601">
        <v>15.750999999999999</v>
      </c>
      <c r="GV42" s="601">
        <v>67.813000000000002</v>
      </c>
      <c r="GW42" s="604">
        <v>109.69</v>
      </c>
      <c r="GX42" s="601">
        <v>63.127000000000002</v>
      </c>
      <c r="GY42" s="601">
        <v>-158.05000000000001</v>
      </c>
      <c r="GZ42" s="601">
        <v>-31.36</v>
      </c>
      <c r="HA42" s="604"/>
      <c r="HB42" s="601">
        <v>-68.058999999999997</v>
      </c>
      <c r="HC42" s="601">
        <v>9.19</v>
      </c>
      <c r="HD42" s="604">
        <v>21.216000000000001</v>
      </c>
      <c r="HE42" s="601">
        <v>20.643999999999998</v>
      </c>
      <c r="HF42" s="601">
        <v>11</v>
      </c>
      <c r="HG42" s="611">
        <v>264.64</v>
      </c>
      <c r="HH42" s="601">
        <v>270.07</v>
      </c>
      <c r="HI42" s="610">
        <v>150.4</v>
      </c>
      <c r="HJ42" s="605">
        <v>-150.07</v>
      </c>
      <c r="HK42" s="604">
        <v>-343.96</v>
      </c>
      <c r="HL42" s="601">
        <v>348.48</v>
      </c>
      <c r="HM42" s="610">
        <v>502.8</v>
      </c>
      <c r="HN42" s="605">
        <v>-252.64</v>
      </c>
      <c r="HO42" s="604">
        <v>-250.92</v>
      </c>
      <c r="HP42" s="604">
        <v>0</v>
      </c>
      <c r="HQ42" s="604">
        <v>10.911</v>
      </c>
      <c r="HR42" s="605">
        <v>78.578000000000003</v>
      </c>
      <c r="HS42" s="601">
        <v>77.742000000000004</v>
      </c>
      <c r="HT42" s="605">
        <v>-150.53</v>
      </c>
      <c r="HU42" s="601">
        <v>-150.1</v>
      </c>
      <c r="HV42" s="604">
        <v>69.480999999999995</v>
      </c>
      <c r="HW42" s="601">
        <v>68.590999999999994</v>
      </c>
      <c r="HX42" s="604">
        <v>-67.936000000000007</v>
      </c>
      <c r="HY42" s="601">
        <v>-67.510999999999996</v>
      </c>
      <c r="HZ42" s="604">
        <v>58.689</v>
      </c>
      <c r="IA42" s="601">
        <v>58.31</v>
      </c>
      <c r="IB42" s="604">
        <v>76</v>
      </c>
      <c r="IC42" s="601">
        <v>76.198999999999998</v>
      </c>
      <c r="ID42" s="601">
        <v>25.431000000000001</v>
      </c>
      <c r="IE42" s="601">
        <v>38.21</v>
      </c>
      <c r="IF42" s="601">
        <v>-351.5</v>
      </c>
      <c r="IG42" s="604">
        <v>107.17</v>
      </c>
      <c r="IH42" s="601">
        <v>107.06</v>
      </c>
      <c r="II42" s="604">
        <v>17.899000000000001</v>
      </c>
      <c r="IJ42" s="601">
        <v>42.2</v>
      </c>
      <c r="IK42" s="604">
        <v>-66.8</v>
      </c>
      <c r="IL42" s="604">
        <v>-67</v>
      </c>
      <c r="IM42" s="604">
        <v>1.4139999999999999</v>
      </c>
      <c r="IN42" s="609">
        <v>1.1245000000000001</v>
      </c>
      <c r="IO42" s="603">
        <v>-487.85</v>
      </c>
      <c r="IP42" s="604">
        <v>-398.16</v>
      </c>
      <c r="IQ42" s="612">
        <v>515.54</v>
      </c>
      <c r="IR42" s="612">
        <v>430.7</v>
      </c>
      <c r="IS42" s="601">
        <v>66.272000000000006</v>
      </c>
      <c r="IT42" s="603">
        <v>-415.93</v>
      </c>
      <c r="IU42" s="601">
        <v>418.67</v>
      </c>
      <c r="IV42" s="602">
        <v>-127.88</v>
      </c>
      <c r="IW42" s="602">
        <v>-332.37</v>
      </c>
      <c r="IX42" s="613">
        <v>-411.33</v>
      </c>
      <c r="IY42" s="606">
        <v>136.6</v>
      </c>
      <c r="IZ42" s="606">
        <v>139.01</v>
      </c>
      <c r="JA42" s="606">
        <v>131.58000000000001</v>
      </c>
      <c r="JB42" s="614">
        <v>-507.21</v>
      </c>
      <c r="JC42" s="614">
        <v>265.10000000000002</v>
      </c>
      <c r="JD42" s="614">
        <v>-244.18</v>
      </c>
      <c r="JE42" s="614">
        <v>244.84</v>
      </c>
      <c r="JF42" s="601">
        <v>-3.0310000000000001</v>
      </c>
      <c r="JG42" s="604"/>
      <c r="JH42" s="601">
        <v>33.04</v>
      </c>
      <c r="JI42" s="604">
        <v>6.3579999999999997</v>
      </c>
      <c r="JJ42" s="601">
        <v>6.3579999999999997</v>
      </c>
      <c r="JK42" s="602">
        <v>-32.24</v>
      </c>
      <c r="JL42" s="602">
        <v>12.88</v>
      </c>
      <c r="JM42" s="601"/>
      <c r="JN42" s="604">
        <v>-13.826000000000001</v>
      </c>
      <c r="JO42" s="600">
        <v>-30.879000000000001</v>
      </c>
      <c r="JP42" s="606">
        <v>-0.52600000000000002</v>
      </c>
      <c r="JQ42" s="601">
        <v>22.5</v>
      </c>
      <c r="JR42" s="605">
        <v>45.893999999999998</v>
      </c>
      <c r="JS42" s="601">
        <v>45.337000000000003</v>
      </c>
      <c r="JT42" s="602">
        <v>1.452</v>
      </c>
      <c r="JU42" s="601">
        <v>1.4450000000000001</v>
      </c>
      <c r="JV42" s="603">
        <v>50.6</v>
      </c>
      <c r="JW42" s="600">
        <v>51.335000000000001</v>
      </c>
      <c r="JX42" s="601">
        <v>52.021000000000001</v>
      </c>
      <c r="JY42" s="601"/>
      <c r="JZ42" s="601">
        <v>-35</v>
      </c>
      <c r="KA42" s="601">
        <v>37.052999999999997</v>
      </c>
      <c r="KB42" s="601">
        <v>10.130000000000001</v>
      </c>
      <c r="KC42" s="601"/>
      <c r="KD42" s="601">
        <v>11.670999999999999</v>
      </c>
      <c r="KE42" s="604">
        <v>38.393000000000001</v>
      </c>
      <c r="KF42" s="601">
        <v>3.306</v>
      </c>
      <c r="KG42" s="601">
        <v>11.553000000000001</v>
      </c>
      <c r="KH42" s="601">
        <v>-37.883000000000003</v>
      </c>
      <c r="KI42" s="601">
        <v>-11.055</v>
      </c>
      <c r="KJ42" s="601">
        <v>47.81</v>
      </c>
      <c r="KK42" s="596"/>
      <c r="KL42" s="596"/>
      <c r="KM42" s="596"/>
      <c r="KN42" s="596"/>
      <c r="KO42" s="596"/>
      <c r="KP42" s="616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</row>
    <row r="43" spans="1:353" ht="15.75" x14ac:dyDescent="0.25">
      <c r="A43" s="599">
        <v>0.79166666666666663</v>
      </c>
      <c r="B43" s="600">
        <v>0</v>
      </c>
      <c r="C43" s="600">
        <v>24.577999999999999</v>
      </c>
      <c r="D43" s="601">
        <v>-49.243000000000002</v>
      </c>
      <c r="E43" s="602">
        <v>14.343</v>
      </c>
      <c r="F43" s="603">
        <v>27.765000000000001</v>
      </c>
      <c r="G43" s="600">
        <v>10.007</v>
      </c>
      <c r="H43" s="604">
        <v>55.216999999999999</v>
      </c>
      <c r="I43" s="603">
        <v>64.823999999999998</v>
      </c>
      <c r="J43" s="600"/>
      <c r="K43" s="601"/>
      <c r="L43" s="602">
        <v>-13.319000000000001</v>
      </c>
      <c r="M43" s="605">
        <v>-46.031999999999996</v>
      </c>
      <c r="N43" s="606">
        <v>37.4</v>
      </c>
      <c r="O43" s="602">
        <v>6.6239999999999997</v>
      </c>
      <c r="P43" s="602">
        <v>-37.4</v>
      </c>
      <c r="Q43" s="605">
        <v>13.542999999999999</v>
      </c>
      <c r="R43" s="607">
        <v>19.932000000000002</v>
      </c>
      <c r="S43" s="600">
        <v>20.462</v>
      </c>
      <c r="T43" s="609">
        <v>33.436</v>
      </c>
      <c r="U43" s="604"/>
      <c r="V43" s="600"/>
      <c r="W43" s="606"/>
      <c r="X43" s="606"/>
      <c r="Y43" s="601"/>
      <c r="Z43" s="604">
        <v>-70.97</v>
      </c>
      <c r="AA43" s="601">
        <v>-70.819000000000003</v>
      </c>
      <c r="AB43" s="601"/>
      <c r="AC43" s="601">
        <v>13.319000000000001</v>
      </c>
      <c r="AD43" s="601">
        <v>44</v>
      </c>
      <c r="AE43" s="601"/>
      <c r="AF43" s="601"/>
      <c r="AG43" s="604">
        <v>-45.598999999999997</v>
      </c>
      <c r="AH43" s="600">
        <v>-45.908999999999999</v>
      </c>
      <c r="AI43" s="606">
        <v>-91.778999999999996</v>
      </c>
      <c r="AJ43" s="602">
        <v>46.45</v>
      </c>
      <c r="AK43" s="601">
        <v>46.389000000000003</v>
      </c>
      <c r="AL43" s="604"/>
      <c r="AM43" s="601">
        <v>3.9780000000000002</v>
      </c>
      <c r="AN43" s="604">
        <v>69.174000000000007</v>
      </c>
      <c r="AO43" s="600">
        <v>71.933999999999997</v>
      </c>
      <c r="AP43" s="606">
        <v>44.36</v>
      </c>
      <c r="AQ43" s="615">
        <v>-51.332999999999998</v>
      </c>
      <c r="AR43" s="600">
        <v>-49.363</v>
      </c>
      <c r="AS43" s="600">
        <v>4.9509999999999996</v>
      </c>
      <c r="AT43" s="600">
        <v>4.9160000000000004</v>
      </c>
      <c r="AU43" s="600"/>
      <c r="AV43" s="600">
        <v>74.078999999999994</v>
      </c>
      <c r="AW43" s="606">
        <v>-10.468999999999999</v>
      </c>
      <c r="AX43" s="601">
        <v>-11.286</v>
      </c>
      <c r="AY43" s="601">
        <v>-384.9</v>
      </c>
      <c r="AZ43" s="604">
        <v>7.3209999999999997</v>
      </c>
      <c r="BA43" s="601">
        <v>7.6</v>
      </c>
      <c r="BB43" s="604">
        <v>-31.815999999999999</v>
      </c>
      <c r="BC43" s="604">
        <v>-2.6</v>
      </c>
      <c r="BD43" s="601">
        <v>-4</v>
      </c>
      <c r="BE43" s="604">
        <v>56.332999999999998</v>
      </c>
      <c r="BF43" s="600">
        <v>55.064</v>
      </c>
      <c r="BG43" s="600">
        <v>-7.7130000000000001</v>
      </c>
      <c r="BH43" s="600"/>
      <c r="BI43" s="606">
        <v>-40.895000000000003</v>
      </c>
      <c r="BJ43" s="610"/>
      <c r="BK43" s="648">
        <v>5.2524999999999995</v>
      </c>
      <c r="BL43" s="601">
        <v>4.4740000000000002</v>
      </c>
      <c r="BM43" s="601">
        <v>433.11</v>
      </c>
      <c r="BN43" s="601">
        <v>92.471000000000004</v>
      </c>
      <c r="BO43" s="601">
        <v>93.263999999999996</v>
      </c>
      <c r="BP43" s="602">
        <v>-585</v>
      </c>
      <c r="BQ43" s="601">
        <v>500.33</v>
      </c>
      <c r="BR43" s="601">
        <v>95.644000000000005</v>
      </c>
      <c r="BS43" s="604">
        <v>-29.888999999999999</v>
      </c>
      <c r="BT43" s="600">
        <v>-24.209</v>
      </c>
      <c r="BU43" s="600">
        <v>70.44</v>
      </c>
      <c r="BV43" s="606">
        <v>78.668999999999997</v>
      </c>
      <c r="BW43" s="603">
        <v>-22.231999999999999</v>
      </c>
      <c r="BX43" s="606">
        <v>-22.634</v>
      </c>
      <c r="BY43" s="602">
        <v>71.489999999999995</v>
      </c>
      <c r="BZ43" s="604">
        <v>71.403000000000006</v>
      </c>
      <c r="CA43" s="601">
        <v>29.943000000000001</v>
      </c>
      <c r="CB43" s="604"/>
      <c r="CC43" s="608">
        <v>-129.08500000000001</v>
      </c>
      <c r="CD43" s="602">
        <v>12.888999999999999</v>
      </c>
      <c r="CE43" s="601">
        <v>-72.144000000000005</v>
      </c>
      <c r="CF43" s="604">
        <v>9.9749999999999996</v>
      </c>
      <c r="CG43" s="604">
        <v>2.34</v>
      </c>
      <c r="CH43" s="604">
        <v>-31.75</v>
      </c>
      <c r="CI43" s="601">
        <v>-28.7</v>
      </c>
      <c r="CJ43" s="604">
        <v>7.5</v>
      </c>
      <c r="CK43" s="600">
        <v>202.5</v>
      </c>
      <c r="CL43" s="601">
        <v>-19.18</v>
      </c>
      <c r="CM43" s="604">
        <v>39.293999999999997</v>
      </c>
      <c r="CN43" s="600">
        <v>39.031999999999996</v>
      </c>
      <c r="CO43" s="606">
        <v>39.564</v>
      </c>
      <c r="CP43" s="604">
        <v>-61.276000000000003</v>
      </c>
      <c r="CQ43" s="600">
        <v>-59.267000000000003</v>
      </c>
      <c r="CR43" s="600">
        <v>22.029</v>
      </c>
      <c r="CS43" s="600">
        <v>-15.069000000000001</v>
      </c>
      <c r="CT43" s="606">
        <v>28.152000000000001</v>
      </c>
      <c r="CU43" s="601">
        <v>17.259</v>
      </c>
      <c r="CV43" s="601">
        <v>-71.974000000000004</v>
      </c>
      <c r="CW43" s="601">
        <v>-88.655000000000001</v>
      </c>
      <c r="CX43" s="604">
        <v>51.804000000000002</v>
      </c>
      <c r="CY43" s="604">
        <v>48.93</v>
      </c>
      <c r="CZ43" s="600">
        <v>-38.899000000000001</v>
      </c>
      <c r="DA43" s="606">
        <v>2.802</v>
      </c>
      <c r="DB43" s="602">
        <v>101.66</v>
      </c>
      <c r="DC43" s="602">
        <v>99.323999999999998</v>
      </c>
      <c r="DD43" s="601">
        <v>-205.72</v>
      </c>
      <c r="DE43" s="604"/>
      <c r="DF43" s="601"/>
      <c r="DG43" s="604">
        <v>3.6160000000000001</v>
      </c>
      <c r="DH43" s="601">
        <v>-22.916</v>
      </c>
      <c r="DI43" s="610"/>
      <c r="DJ43" s="602">
        <v>-111.19</v>
      </c>
      <c r="DK43" s="602">
        <v>-111.3</v>
      </c>
      <c r="DL43" s="603">
        <v>1.4319999999999999</v>
      </c>
      <c r="DM43" s="600">
        <v>19.888000000000002</v>
      </c>
      <c r="DN43" s="604">
        <v>-7.617</v>
      </c>
      <c r="DO43" s="601">
        <v>41.942999999999998</v>
      </c>
      <c r="DP43" s="604">
        <v>68.855999999999995</v>
      </c>
      <c r="DQ43" s="600">
        <v>90.186000000000007</v>
      </c>
      <c r="DR43" s="600">
        <v>100.21</v>
      </c>
      <c r="DS43" s="600">
        <v>68.510000000000005</v>
      </c>
      <c r="DT43" s="600">
        <v>-19.414000000000001</v>
      </c>
      <c r="DU43" s="606">
        <v>-13.72</v>
      </c>
      <c r="DV43" s="601">
        <v>60.466000000000001</v>
      </c>
      <c r="DW43" s="601">
        <v>205.7</v>
      </c>
      <c r="DX43" s="604">
        <v>-2.54</v>
      </c>
      <c r="DY43" s="600">
        <v>-2.65</v>
      </c>
      <c r="DZ43" s="600">
        <v>109.09</v>
      </c>
      <c r="EA43" s="606">
        <v>69.19</v>
      </c>
      <c r="EB43" s="604">
        <v>206.83</v>
      </c>
      <c r="EC43" s="600">
        <v>201.87</v>
      </c>
      <c r="ED43" s="600">
        <v>21.844000000000001</v>
      </c>
      <c r="EE43" s="606">
        <v>19.89</v>
      </c>
      <c r="EF43" s="604">
        <v>304.05</v>
      </c>
      <c r="EG43" s="600">
        <v>262.7</v>
      </c>
      <c r="EH43" s="600">
        <v>254.05</v>
      </c>
      <c r="EI43" s="606">
        <v>255.93</v>
      </c>
      <c r="EJ43" s="600">
        <v>120.38</v>
      </c>
      <c r="EK43" s="606">
        <v>99.177999999999997</v>
      </c>
      <c r="EL43" s="601">
        <v>-24.349</v>
      </c>
      <c r="EM43" s="601">
        <v>595.41</v>
      </c>
      <c r="EN43" s="601">
        <v>448.97</v>
      </c>
      <c r="EO43" s="601"/>
      <c r="EP43" s="604">
        <v>-15.628</v>
      </c>
      <c r="EQ43" s="600">
        <v>-13.739000000000001</v>
      </c>
      <c r="ER43" s="600">
        <v>-43.436999999999998</v>
      </c>
      <c r="ES43" s="600">
        <v>47.008000000000003</v>
      </c>
      <c r="ET43" s="600">
        <v>44.078000000000003</v>
      </c>
      <c r="EU43" s="600">
        <v>18.478999999999999</v>
      </c>
      <c r="EV43" s="600">
        <v>-16.809000000000001</v>
      </c>
      <c r="EW43" s="600">
        <v>-16.882000000000001</v>
      </c>
      <c r="EX43" s="606">
        <v>-63.225999999999999</v>
      </c>
      <c r="EY43" s="604">
        <v>0</v>
      </c>
      <c r="EZ43" s="600">
        <v>-4.24</v>
      </c>
      <c r="FA43" s="606">
        <v>1</v>
      </c>
      <c r="FB43" s="604">
        <v>13.656000000000001</v>
      </c>
      <c r="FC43" s="601">
        <v>34.116</v>
      </c>
      <c r="FD43" s="604">
        <v>-32.895000000000003</v>
      </c>
      <c r="FE43" s="600">
        <v>-31.997</v>
      </c>
      <c r="FF43" s="606">
        <v>10.061999999999999</v>
      </c>
      <c r="FG43" s="604">
        <v>-97.700999999999993</v>
      </c>
      <c r="FH43" s="604"/>
      <c r="FI43" s="603">
        <v>19.501999999999999</v>
      </c>
      <c r="FJ43" s="600">
        <v>0</v>
      </c>
      <c r="FK43" s="601">
        <v>0</v>
      </c>
      <c r="FL43" s="604">
        <v>50.606000000000002</v>
      </c>
      <c r="FM43" s="600">
        <v>52.901000000000003</v>
      </c>
      <c r="FN43" s="606">
        <v>0</v>
      </c>
      <c r="FO43" s="605">
        <v>21.600999999999999</v>
      </c>
      <c r="FP43" s="604">
        <v>21.434000000000001</v>
      </c>
      <c r="FQ43" s="601">
        <v>-81.048000000000002</v>
      </c>
      <c r="FR43" s="605">
        <v>-19.300999999999998</v>
      </c>
      <c r="FS43" s="604">
        <v>-19.253</v>
      </c>
      <c r="FT43" s="601">
        <v>-59.850999999999999</v>
      </c>
      <c r="FU43" s="601">
        <v>-52.179000000000002</v>
      </c>
      <c r="FV43" s="604"/>
      <c r="FW43" s="606"/>
      <c r="FX43" s="601">
        <v>7.0709999999999997</v>
      </c>
      <c r="FY43" s="604"/>
      <c r="FZ43" s="600"/>
      <c r="GA43" s="606">
        <v>10.56</v>
      </c>
      <c r="GB43" s="601">
        <v>-25.858000000000001</v>
      </c>
      <c r="GC43" s="601">
        <v>3.9630000000000001</v>
      </c>
      <c r="GD43" s="601">
        <v>-5.5389999999999997</v>
      </c>
      <c r="GE43" s="601">
        <v>0.64</v>
      </c>
      <c r="GF43" s="601">
        <v>5.9850000000000003</v>
      </c>
      <c r="GG43" s="601">
        <v>32.130000000000003</v>
      </c>
      <c r="GH43" s="601">
        <v>54.314</v>
      </c>
      <c r="GI43" s="601">
        <v>60.674999999999997</v>
      </c>
      <c r="GJ43" s="601">
        <v>14.9</v>
      </c>
      <c r="GK43" s="601">
        <v>88.944000000000003</v>
      </c>
      <c r="GL43" s="601">
        <v>22.298999999999999</v>
      </c>
      <c r="GM43" s="601"/>
      <c r="GN43" s="601">
        <v>0.22600000000000001</v>
      </c>
      <c r="GO43" s="601"/>
      <c r="GP43" s="601"/>
      <c r="GQ43" s="601">
        <v>18.102</v>
      </c>
      <c r="GR43" s="601">
        <v>9.7170000000000005</v>
      </c>
      <c r="GS43" s="601">
        <v>-14.468999999999999</v>
      </c>
      <c r="GT43" s="601">
        <v>-43.734000000000002</v>
      </c>
      <c r="GU43" s="601">
        <v>15.997</v>
      </c>
      <c r="GV43" s="601">
        <v>68.149000000000001</v>
      </c>
      <c r="GW43" s="604">
        <v>106.21</v>
      </c>
      <c r="GX43" s="601">
        <v>60.472000000000001</v>
      </c>
      <c r="GY43" s="601">
        <v>-152.81</v>
      </c>
      <c r="GZ43" s="601">
        <v>-31.033999999999999</v>
      </c>
      <c r="HA43" s="604"/>
      <c r="HB43" s="601">
        <v>-67.917000000000002</v>
      </c>
      <c r="HC43" s="601">
        <v>9.0530000000000008</v>
      </c>
      <c r="HD43" s="604">
        <v>22.056000000000001</v>
      </c>
      <c r="HE43" s="601">
        <v>21.669</v>
      </c>
      <c r="HF43" s="601">
        <v>11.34</v>
      </c>
      <c r="HG43" s="611">
        <v>265.22000000000003</v>
      </c>
      <c r="HH43" s="601">
        <v>272.68</v>
      </c>
      <c r="HI43" s="610">
        <v>141.6</v>
      </c>
      <c r="HJ43" s="605">
        <v>-141.66999999999999</v>
      </c>
      <c r="HK43" s="604">
        <v>-325.62</v>
      </c>
      <c r="HL43" s="601">
        <v>325.76</v>
      </c>
      <c r="HM43" s="610">
        <v>492</v>
      </c>
      <c r="HN43" s="605">
        <v>-253.22</v>
      </c>
      <c r="HO43" s="604">
        <v>-251.58</v>
      </c>
      <c r="HP43" s="604">
        <v>0</v>
      </c>
      <c r="HQ43" s="604">
        <v>10.58</v>
      </c>
      <c r="HR43" s="605">
        <v>81.507000000000005</v>
      </c>
      <c r="HS43" s="601">
        <v>79.677999999999997</v>
      </c>
      <c r="HT43" s="605">
        <v>-148.36000000000001</v>
      </c>
      <c r="HU43" s="601">
        <v>-148.06</v>
      </c>
      <c r="HV43" s="604">
        <v>68.623999999999995</v>
      </c>
      <c r="HW43" s="601">
        <v>67.590999999999994</v>
      </c>
      <c r="HX43" s="604">
        <v>-68.950999999999993</v>
      </c>
      <c r="HY43" s="601">
        <v>-68.828999999999994</v>
      </c>
      <c r="HZ43" s="604">
        <v>59.27</v>
      </c>
      <c r="IA43" s="601">
        <v>59.668999999999997</v>
      </c>
      <c r="IB43" s="604">
        <v>78.698999999999998</v>
      </c>
      <c r="IC43" s="601">
        <v>78.400000000000006</v>
      </c>
      <c r="ID43" s="601">
        <v>25.472999999999999</v>
      </c>
      <c r="IE43" s="601">
        <v>37.738</v>
      </c>
      <c r="IF43" s="601">
        <v>-353.75</v>
      </c>
      <c r="IG43" s="604">
        <v>109.56</v>
      </c>
      <c r="IH43" s="601">
        <v>107.34</v>
      </c>
      <c r="II43" s="604">
        <v>17.298999999999999</v>
      </c>
      <c r="IJ43" s="601">
        <v>45.298999999999999</v>
      </c>
      <c r="IK43" s="604">
        <v>-65.900000000000006</v>
      </c>
      <c r="IL43" s="604">
        <v>-65.3</v>
      </c>
      <c r="IM43" s="604">
        <v>1.4139999999999999</v>
      </c>
      <c r="IN43" s="601">
        <v>1.147</v>
      </c>
      <c r="IO43" s="603">
        <v>-488.83</v>
      </c>
      <c r="IP43" s="604">
        <v>-418.6</v>
      </c>
      <c r="IQ43" s="612">
        <v>525.96</v>
      </c>
      <c r="IR43" s="612">
        <v>434.13</v>
      </c>
      <c r="IS43" s="601">
        <v>67.834999999999994</v>
      </c>
      <c r="IT43" s="603">
        <v>-418.33</v>
      </c>
      <c r="IU43" s="601">
        <v>419.89</v>
      </c>
      <c r="IV43" s="602">
        <v>-125.39</v>
      </c>
      <c r="IW43" s="602">
        <v>-335.23</v>
      </c>
      <c r="IX43" s="613">
        <v>-418.47</v>
      </c>
      <c r="IY43" s="606">
        <v>141.22</v>
      </c>
      <c r="IZ43" s="606">
        <v>139.84</v>
      </c>
      <c r="JA43" s="606">
        <v>130.74</v>
      </c>
      <c r="JB43" s="614">
        <v>-514.6</v>
      </c>
      <c r="JC43" s="614">
        <v>261.87</v>
      </c>
      <c r="JD43" s="614">
        <v>-251.36</v>
      </c>
      <c r="JE43" s="614">
        <v>252.4</v>
      </c>
      <c r="JF43" s="601">
        <v>-3.3220000000000001</v>
      </c>
      <c r="JG43" s="604"/>
      <c r="JH43" s="601">
        <v>34.08</v>
      </c>
      <c r="JI43" s="604">
        <v>6.43</v>
      </c>
      <c r="JJ43" s="601">
        <v>6.4279999999999999</v>
      </c>
      <c r="JK43" s="602">
        <v>-33.200000000000003</v>
      </c>
      <c r="JL43" s="602">
        <v>12.96</v>
      </c>
      <c r="JM43" s="601"/>
      <c r="JN43" s="604">
        <v>-14.032999999999999</v>
      </c>
      <c r="JO43" s="600">
        <v>-30.643999999999998</v>
      </c>
      <c r="JP43" s="606">
        <v>-0.52600000000000002</v>
      </c>
      <c r="JQ43" s="601">
        <v>22.899000000000001</v>
      </c>
      <c r="JR43" s="605">
        <v>46.094000000000001</v>
      </c>
      <c r="JS43" s="601">
        <v>46.713000000000001</v>
      </c>
      <c r="JT43" s="602">
        <v>1.4359999999999999</v>
      </c>
      <c r="JU43" s="601">
        <v>1.431</v>
      </c>
      <c r="JV43" s="603">
        <v>52.014000000000003</v>
      </c>
      <c r="JW43" s="600">
        <v>54.012</v>
      </c>
      <c r="JX43" s="601">
        <v>54.368000000000002</v>
      </c>
      <c r="JY43" s="601"/>
      <c r="JZ43" s="601">
        <v>-36.700000000000003</v>
      </c>
      <c r="KA43" s="601">
        <v>37.984999999999999</v>
      </c>
      <c r="KB43" s="601">
        <v>10.239000000000001</v>
      </c>
      <c r="KC43" s="601"/>
      <c r="KD43" s="601">
        <v>11.568</v>
      </c>
      <c r="KE43" s="604">
        <v>39.066000000000003</v>
      </c>
      <c r="KF43" s="601">
        <v>3.62</v>
      </c>
      <c r="KG43" s="601">
        <v>11.827</v>
      </c>
      <c r="KH43" s="601">
        <v>-38.472999999999999</v>
      </c>
      <c r="KI43" s="601">
        <v>-10.574999999999999</v>
      </c>
      <c r="KJ43" s="601">
        <v>48.476999999999997</v>
      </c>
      <c r="KK43" s="596"/>
      <c r="KL43" s="596"/>
      <c r="KM43" s="596"/>
      <c r="KN43" s="596"/>
      <c r="KO43" s="596"/>
      <c r="KP43" s="616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</row>
    <row r="44" spans="1:353" ht="15.75" x14ac:dyDescent="0.25">
      <c r="A44" s="599">
        <v>0.8125</v>
      </c>
      <c r="B44" s="600">
        <v>0</v>
      </c>
      <c r="C44" s="600">
        <v>24.577999999999999</v>
      </c>
      <c r="D44" s="601">
        <v>-49.243000000000002</v>
      </c>
      <c r="E44" s="602">
        <v>14.334</v>
      </c>
      <c r="F44" s="603">
        <v>27.783999999999999</v>
      </c>
      <c r="G44" s="600">
        <v>9.0180000000000007</v>
      </c>
      <c r="H44" s="604">
        <v>55.246000000000002</v>
      </c>
      <c r="I44" s="603">
        <v>64.867000000000004</v>
      </c>
      <c r="J44" s="600"/>
      <c r="K44" s="601"/>
      <c r="L44" s="602">
        <v>-15.539</v>
      </c>
      <c r="M44" s="605">
        <v>-45.545999999999999</v>
      </c>
      <c r="N44" s="606">
        <v>37.4</v>
      </c>
      <c r="O44" s="602">
        <v>6.6239999999999997</v>
      </c>
      <c r="P44" s="602">
        <v>-37.4</v>
      </c>
      <c r="Q44" s="605">
        <v>14.02</v>
      </c>
      <c r="R44" s="603">
        <v>20.154</v>
      </c>
      <c r="S44" s="600">
        <v>20.292000000000002</v>
      </c>
      <c r="T44" s="601">
        <v>33.765999999999998</v>
      </c>
      <c r="U44" s="604"/>
      <c r="V44" s="600"/>
      <c r="W44" s="606"/>
      <c r="X44" s="606"/>
      <c r="Y44" s="601"/>
      <c r="Z44" s="604">
        <v>-68.308999999999997</v>
      </c>
      <c r="AA44" s="601">
        <v>-68.400000000000006</v>
      </c>
      <c r="AB44" s="601"/>
      <c r="AC44" s="601">
        <v>15.539</v>
      </c>
      <c r="AD44" s="601">
        <v>44</v>
      </c>
      <c r="AE44" s="601"/>
      <c r="AF44" s="601"/>
      <c r="AG44" s="604">
        <v>-42.548999999999999</v>
      </c>
      <c r="AH44" s="600">
        <v>-42.99</v>
      </c>
      <c r="AI44" s="606">
        <v>-93.459000000000003</v>
      </c>
      <c r="AJ44" s="602">
        <v>42.918999999999997</v>
      </c>
      <c r="AK44" s="601">
        <v>43.5</v>
      </c>
      <c r="AL44" s="604"/>
      <c r="AM44" s="609">
        <v>3.8180000000000001</v>
      </c>
      <c r="AN44" s="604">
        <v>69.174000000000007</v>
      </c>
      <c r="AO44" s="600">
        <v>71.933999999999997</v>
      </c>
      <c r="AP44" s="606">
        <v>45.94</v>
      </c>
      <c r="AQ44" s="615">
        <v>-50.372</v>
      </c>
      <c r="AR44" s="600">
        <v>-48.534999999999997</v>
      </c>
      <c r="AS44" s="600">
        <v>5.4749999999999996</v>
      </c>
      <c r="AT44" s="600">
        <v>5.8209999999999997</v>
      </c>
      <c r="AU44" s="600"/>
      <c r="AV44" s="600">
        <v>75.150999999999996</v>
      </c>
      <c r="AW44" s="606">
        <v>-8.8989999999999991</v>
      </c>
      <c r="AX44" s="601">
        <v>-9.6159999999999997</v>
      </c>
      <c r="AY44" s="601">
        <v>-395.5</v>
      </c>
      <c r="AZ44" s="604">
        <v>7.4180000000000001</v>
      </c>
      <c r="BA44" s="601">
        <v>7.6219999999999999</v>
      </c>
      <c r="BB44" s="604">
        <v>-32.152999999999999</v>
      </c>
      <c r="BC44" s="604">
        <v>-2.5</v>
      </c>
      <c r="BD44" s="601">
        <v>-4</v>
      </c>
      <c r="BE44" s="604">
        <v>55.372</v>
      </c>
      <c r="BF44" s="600">
        <v>53.991</v>
      </c>
      <c r="BG44" s="600">
        <v>-7.0439999999999996</v>
      </c>
      <c r="BH44" s="600"/>
      <c r="BI44" s="606">
        <v>-46.853000000000002</v>
      </c>
      <c r="BJ44" s="610"/>
      <c r="BK44" s="602">
        <v>6.58</v>
      </c>
      <c r="BL44" s="601">
        <v>4.5810000000000004</v>
      </c>
      <c r="BM44" s="601">
        <v>440.83</v>
      </c>
      <c r="BN44" s="601">
        <v>98.483000000000004</v>
      </c>
      <c r="BO44" s="601">
        <v>97.841999999999999</v>
      </c>
      <c r="BP44" s="602">
        <v>-618.08000000000004</v>
      </c>
      <c r="BQ44" s="601">
        <v>516.61</v>
      </c>
      <c r="BR44" s="601">
        <v>96.622</v>
      </c>
      <c r="BS44" s="604">
        <v>-30.86</v>
      </c>
      <c r="BT44" s="600">
        <v>-23.94</v>
      </c>
      <c r="BU44" s="600">
        <v>71.150000000000006</v>
      </c>
      <c r="BV44" s="606">
        <v>79.5</v>
      </c>
      <c r="BW44" s="603">
        <v>-14.462999999999999</v>
      </c>
      <c r="BX44" s="606">
        <v>-13.257</v>
      </c>
      <c r="BY44" s="602">
        <v>67.742999999999995</v>
      </c>
      <c r="BZ44" s="604">
        <v>68.411000000000001</v>
      </c>
      <c r="CA44" s="601">
        <v>31.323</v>
      </c>
      <c r="CB44" s="604"/>
      <c r="CC44" s="600">
        <v>-133.88</v>
      </c>
      <c r="CD44" s="602">
        <v>13.992000000000001</v>
      </c>
      <c r="CE44" s="601">
        <v>-72.144000000000005</v>
      </c>
      <c r="CF44" s="604">
        <v>10.170999999999999</v>
      </c>
      <c r="CG44" s="604">
        <v>2.33</v>
      </c>
      <c r="CH44" s="604">
        <v>-31.079000000000001</v>
      </c>
      <c r="CI44" s="601">
        <v>-28.048999999999999</v>
      </c>
      <c r="CJ44" s="604">
        <v>-2</v>
      </c>
      <c r="CK44" s="600">
        <v>209.6</v>
      </c>
      <c r="CL44" s="601">
        <v>-19.568999999999999</v>
      </c>
      <c r="CM44" s="604">
        <v>38.417000000000002</v>
      </c>
      <c r="CN44" s="600">
        <v>37.959000000000003</v>
      </c>
      <c r="CO44" s="606">
        <v>37.804000000000002</v>
      </c>
      <c r="CP44" s="604">
        <v>-61.22</v>
      </c>
      <c r="CQ44" s="600">
        <v>-63.143999999999998</v>
      </c>
      <c r="CR44" s="600">
        <v>28.516999999999999</v>
      </c>
      <c r="CS44" s="600">
        <v>-20.047999999999998</v>
      </c>
      <c r="CT44" s="606">
        <v>34.06</v>
      </c>
      <c r="CU44" s="601">
        <v>16.904</v>
      </c>
      <c r="CV44" s="601">
        <v>-69.924000000000007</v>
      </c>
      <c r="CW44" s="601">
        <v>-91.808999999999997</v>
      </c>
      <c r="CX44" s="604">
        <v>51.804000000000002</v>
      </c>
      <c r="CY44" s="604">
        <v>48.344000000000001</v>
      </c>
      <c r="CZ44" s="600">
        <v>-39.340000000000003</v>
      </c>
      <c r="DA44" s="606">
        <v>3.4220000000000002</v>
      </c>
      <c r="DB44" s="602">
        <v>104.97</v>
      </c>
      <c r="DC44" s="602">
        <v>104.01</v>
      </c>
      <c r="DD44" s="601">
        <v>-218.19</v>
      </c>
      <c r="DE44" s="604"/>
      <c r="DF44" s="601"/>
      <c r="DG44" s="604">
        <v>3.59</v>
      </c>
      <c r="DH44" s="601">
        <v>-23.437000000000001</v>
      </c>
      <c r="DI44" s="610"/>
      <c r="DJ44" s="602">
        <v>-114.5</v>
      </c>
      <c r="DK44" s="602">
        <v>-113</v>
      </c>
      <c r="DL44" s="603">
        <v>1.4319999999999999</v>
      </c>
      <c r="DM44" s="600">
        <v>19.47</v>
      </c>
      <c r="DN44" s="604">
        <v>-7.5</v>
      </c>
      <c r="DO44" s="601">
        <v>42.036000000000001</v>
      </c>
      <c r="DP44" s="604">
        <v>67.977000000000004</v>
      </c>
      <c r="DQ44" s="600">
        <v>91.126000000000005</v>
      </c>
      <c r="DR44" s="600">
        <v>99.040999999999997</v>
      </c>
      <c r="DS44" s="600">
        <v>67.81</v>
      </c>
      <c r="DT44" s="600">
        <v>-19.997</v>
      </c>
      <c r="DU44" s="606">
        <v>-14.22</v>
      </c>
      <c r="DV44" s="601">
        <v>61.140999999999998</v>
      </c>
      <c r="DW44" s="601">
        <v>215.19</v>
      </c>
      <c r="DX44" s="604">
        <v>-3.16</v>
      </c>
      <c r="DY44" s="600">
        <v>-3.15</v>
      </c>
      <c r="DZ44" s="600">
        <v>108.57</v>
      </c>
      <c r="EA44" s="606">
        <v>68.38</v>
      </c>
      <c r="EB44" s="604">
        <v>217.5</v>
      </c>
      <c r="EC44" s="600">
        <v>212.1</v>
      </c>
      <c r="ED44" s="600">
        <v>32.704999999999998</v>
      </c>
      <c r="EE44" s="606">
        <v>30.581</v>
      </c>
      <c r="EF44" s="604">
        <v>313.77</v>
      </c>
      <c r="EG44" s="600">
        <v>274.54000000000002</v>
      </c>
      <c r="EH44" s="600">
        <v>265</v>
      </c>
      <c r="EI44" s="606">
        <v>268.24</v>
      </c>
      <c r="EJ44" s="600">
        <v>124</v>
      </c>
      <c r="EK44" s="606">
        <v>103.34</v>
      </c>
      <c r="EL44" s="601">
        <v>-24.483000000000001</v>
      </c>
      <c r="EM44" s="601">
        <v>629.76</v>
      </c>
      <c r="EN44" s="601">
        <v>462.14</v>
      </c>
      <c r="EO44" s="601"/>
      <c r="EP44" s="604">
        <v>-15.628</v>
      </c>
      <c r="EQ44" s="600">
        <v>-13.739000000000001</v>
      </c>
      <c r="ER44" s="600">
        <v>-44.929000000000002</v>
      </c>
      <c r="ES44" s="600">
        <v>44.948</v>
      </c>
      <c r="ET44" s="600">
        <v>41.475999999999999</v>
      </c>
      <c r="EU44" s="600">
        <v>18.478999999999999</v>
      </c>
      <c r="EV44" s="600">
        <v>-12.398999999999999</v>
      </c>
      <c r="EW44" s="600">
        <v>-12.47</v>
      </c>
      <c r="EX44" s="606">
        <v>-65.367000000000004</v>
      </c>
      <c r="EY44" s="604">
        <v>0</v>
      </c>
      <c r="EZ44" s="600">
        <v>-4.3600000000000003</v>
      </c>
      <c r="FA44" s="606">
        <v>1</v>
      </c>
      <c r="FB44" s="604">
        <v>13.372999999999999</v>
      </c>
      <c r="FC44" s="601">
        <v>30.356999999999999</v>
      </c>
      <c r="FD44" s="604">
        <v>-35.167000000000002</v>
      </c>
      <c r="FE44" s="600">
        <v>-34.756999999999998</v>
      </c>
      <c r="FF44" s="606">
        <v>11.164</v>
      </c>
      <c r="FG44" s="604">
        <v>-99.188000000000002</v>
      </c>
      <c r="FH44" s="604"/>
      <c r="FI44" s="603">
        <v>21.587</v>
      </c>
      <c r="FJ44" s="600">
        <v>0</v>
      </c>
      <c r="FK44" s="601">
        <v>0</v>
      </c>
      <c r="FL44" s="604">
        <v>51.442999999999998</v>
      </c>
      <c r="FM44" s="600">
        <v>51.317999999999998</v>
      </c>
      <c r="FN44" s="606">
        <v>0</v>
      </c>
      <c r="FO44" s="605">
        <v>14.066000000000001</v>
      </c>
      <c r="FP44" s="604">
        <v>14.066000000000001</v>
      </c>
      <c r="FQ44" s="601">
        <v>-49.399000000000001</v>
      </c>
      <c r="FR44" s="605">
        <v>-29.518000000000001</v>
      </c>
      <c r="FS44" s="604">
        <v>-29.196999999999999</v>
      </c>
      <c r="FT44" s="601">
        <v>-35.795000000000002</v>
      </c>
      <c r="FU44" s="601">
        <v>-30.553000000000001</v>
      </c>
      <c r="FV44" s="604"/>
      <c r="FW44" s="606"/>
      <c r="FX44" s="601">
        <v>6.9539999999999997</v>
      </c>
      <c r="FY44" s="604"/>
      <c r="FZ44" s="600"/>
      <c r="GA44" s="606">
        <v>11.04</v>
      </c>
      <c r="GB44" s="601">
        <v>-22.638000000000002</v>
      </c>
      <c r="GC44" s="601">
        <v>3.8929999999999998</v>
      </c>
      <c r="GD44" s="601">
        <v>-5.43</v>
      </c>
      <c r="GE44" s="601">
        <v>0.50900000000000001</v>
      </c>
      <c r="GF44" s="601">
        <v>6.3440000000000003</v>
      </c>
      <c r="GG44" s="601">
        <v>31.59</v>
      </c>
      <c r="GH44" s="601">
        <v>28.327999999999999</v>
      </c>
      <c r="GI44" s="601">
        <v>34.720999999999997</v>
      </c>
      <c r="GJ44" s="601">
        <v>14.73</v>
      </c>
      <c r="GK44" s="601">
        <v>85.789000000000001</v>
      </c>
      <c r="GL44" s="601">
        <v>23.298999999999999</v>
      </c>
      <c r="GM44" s="601"/>
      <c r="GN44" s="601">
        <v>0.39600000000000002</v>
      </c>
      <c r="GO44" s="601"/>
      <c r="GP44" s="601"/>
      <c r="GQ44" s="601">
        <v>18.102</v>
      </c>
      <c r="GR44" s="601">
        <v>9.7170000000000005</v>
      </c>
      <c r="GS44" s="601">
        <v>-15.298999999999999</v>
      </c>
      <c r="GT44" s="601">
        <v>-41.991999999999997</v>
      </c>
      <c r="GU44" s="601">
        <v>15.997</v>
      </c>
      <c r="GV44" s="601">
        <v>65.628</v>
      </c>
      <c r="GW44" s="604">
        <v>101.43</v>
      </c>
      <c r="GX44" s="601">
        <v>55.162999999999997</v>
      </c>
      <c r="GY44" s="601">
        <v>-141.82</v>
      </c>
      <c r="GZ44" s="601">
        <v>-30.686</v>
      </c>
      <c r="HA44" s="604"/>
      <c r="HB44" s="601">
        <v>-67.659000000000006</v>
      </c>
      <c r="HC44" s="601">
        <v>8.5760000000000005</v>
      </c>
      <c r="HD44" s="604">
        <v>22.3</v>
      </c>
      <c r="HE44" s="601">
        <v>21.742999999999999</v>
      </c>
      <c r="HF44" s="601">
        <v>11.21</v>
      </c>
      <c r="HG44" s="611">
        <v>268.2</v>
      </c>
      <c r="HH44" s="601">
        <v>270.45</v>
      </c>
      <c r="HI44" s="610">
        <v>140.4</v>
      </c>
      <c r="HJ44" s="605">
        <v>-140.72</v>
      </c>
      <c r="HK44" s="604">
        <v>-318.99</v>
      </c>
      <c r="HL44" s="601">
        <v>320.29000000000002</v>
      </c>
      <c r="HM44" s="610">
        <v>498.11</v>
      </c>
      <c r="HN44" s="605">
        <v>-256.2</v>
      </c>
      <c r="HO44" s="604">
        <v>-253.14</v>
      </c>
      <c r="HP44" s="604">
        <v>0</v>
      </c>
      <c r="HQ44" s="604">
        <v>10.090999999999999</v>
      </c>
      <c r="HR44" s="605">
        <v>84.328000000000003</v>
      </c>
      <c r="HS44" s="601">
        <v>79.182000000000002</v>
      </c>
      <c r="HT44" s="605">
        <v>-149.75</v>
      </c>
      <c r="HU44" s="601">
        <v>-149.47</v>
      </c>
      <c r="HV44" s="604">
        <v>66.218000000000004</v>
      </c>
      <c r="HW44" s="601">
        <v>65.876999999999995</v>
      </c>
      <c r="HX44" s="604">
        <v>-70.75</v>
      </c>
      <c r="HY44" s="601">
        <v>-69.709999999999994</v>
      </c>
      <c r="HZ44" s="604">
        <v>65.019000000000005</v>
      </c>
      <c r="IA44" s="601">
        <v>65.599000000000004</v>
      </c>
      <c r="IB44" s="604">
        <v>79.099000000000004</v>
      </c>
      <c r="IC44" s="601">
        <v>79.3</v>
      </c>
      <c r="ID44" s="601">
        <v>25.349</v>
      </c>
      <c r="IE44" s="601">
        <v>36.320999999999998</v>
      </c>
      <c r="IF44" s="601">
        <v>-357.11</v>
      </c>
      <c r="IG44" s="604">
        <v>109.07</v>
      </c>
      <c r="IH44" s="601">
        <v>107.51</v>
      </c>
      <c r="II44" s="604">
        <v>17.298999999999999</v>
      </c>
      <c r="IJ44" s="601">
        <v>45.098999999999997</v>
      </c>
      <c r="IK44" s="604">
        <v>-64.3</v>
      </c>
      <c r="IL44" s="604">
        <v>-64.5</v>
      </c>
      <c r="IM44" s="615">
        <v>1.4430000000000001</v>
      </c>
      <c r="IN44" s="609">
        <v>1.1435</v>
      </c>
      <c r="IO44" s="603">
        <v>-490.87</v>
      </c>
      <c r="IP44" s="604">
        <v>-430.82</v>
      </c>
      <c r="IQ44" s="612">
        <v>534.14</v>
      </c>
      <c r="IR44" s="612">
        <v>439.31</v>
      </c>
      <c r="IS44" s="601">
        <v>65.584999999999994</v>
      </c>
      <c r="IT44" s="603">
        <v>-424.33</v>
      </c>
      <c r="IU44" s="601">
        <v>425.07</v>
      </c>
      <c r="IV44" s="602">
        <v>-134.72</v>
      </c>
      <c r="IW44" s="602">
        <v>-334.2</v>
      </c>
      <c r="IX44" s="613">
        <v>-421</v>
      </c>
      <c r="IY44" s="606">
        <v>140.61000000000001</v>
      </c>
      <c r="IZ44" s="606">
        <v>139.69999999999999</v>
      </c>
      <c r="JA44" s="606">
        <v>131.69</v>
      </c>
      <c r="JB44" s="614">
        <v>-523.44000000000005</v>
      </c>
      <c r="JC44" s="614">
        <v>262.3</v>
      </c>
      <c r="JD44" s="614">
        <v>-260.79000000000002</v>
      </c>
      <c r="JE44" s="614">
        <v>263.27999999999997</v>
      </c>
      <c r="JF44" s="601">
        <v>-2.9510000000000001</v>
      </c>
      <c r="JG44" s="604"/>
      <c r="JH44" s="601">
        <v>35.439</v>
      </c>
      <c r="JI44" s="604">
        <v>6.2969999999999997</v>
      </c>
      <c r="JJ44" s="601">
        <v>6.2960000000000003</v>
      </c>
      <c r="JK44" s="602">
        <v>-33.840000000000003</v>
      </c>
      <c r="JL44" s="602">
        <v>12.478999999999999</v>
      </c>
      <c r="JM44" s="601"/>
      <c r="JN44" s="604">
        <v>-13.035</v>
      </c>
      <c r="JO44" s="600">
        <v>-31.492999999999999</v>
      </c>
      <c r="JP44" s="606">
        <v>-1.405</v>
      </c>
      <c r="JQ44" s="601">
        <v>22.399000000000001</v>
      </c>
      <c r="JR44" s="605">
        <v>48.444000000000003</v>
      </c>
      <c r="JS44" s="601">
        <v>49.235999999999997</v>
      </c>
      <c r="JT44" s="602">
        <v>1.4870000000000001</v>
      </c>
      <c r="JU44" s="601">
        <v>1.478</v>
      </c>
      <c r="JV44" s="603">
        <v>52.287999999999997</v>
      </c>
      <c r="JW44" s="600">
        <v>51.235999999999997</v>
      </c>
      <c r="JX44" s="601">
        <v>53.604999999999997</v>
      </c>
      <c r="JY44" s="601"/>
      <c r="JZ44" s="601">
        <v>-36.9</v>
      </c>
      <c r="KA44" s="601">
        <v>38.811999999999998</v>
      </c>
      <c r="KB44" s="601">
        <v>10.058999999999999</v>
      </c>
      <c r="KC44" s="601"/>
      <c r="KD44" s="601">
        <v>10.071</v>
      </c>
      <c r="KE44" s="604">
        <v>39.116</v>
      </c>
      <c r="KF44" s="601">
        <v>3.8620000000000001</v>
      </c>
      <c r="KG44" s="601">
        <v>9.548</v>
      </c>
      <c r="KH44" s="601">
        <v>-38.576999999999998</v>
      </c>
      <c r="KI44" s="601">
        <v>-10.196</v>
      </c>
      <c r="KJ44" s="601">
        <v>48.061</v>
      </c>
      <c r="KK44" s="596"/>
      <c r="KL44" s="596"/>
      <c r="KM44" s="596"/>
      <c r="KN44" s="596"/>
      <c r="KO44" s="596"/>
      <c r="KP44" s="616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</row>
    <row r="45" spans="1:353" ht="15.75" x14ac:dyDescent="0.25">
      <c r="A45" s="617">
        <v>0.83333333333333337</v>
      </c>
      <c r="B45" s="618">
        <v>0</v>
      </c>
      <c r="C45" s="618">
        <v>24.577999999999999</v>
      </c>
      <c r="D45" s="619">
        <v>-49.243000000000002</v>
      </c>
      <c r="E45" s="620">
        <v>14.156000000000001</v>
      </c>
      <c r="F45" s="621">
        <v>27.018000000000001</v>
      </c>
      <c r="G45" s="618">
        <v>10.878</v>
      </c>
      <c r="H45" s="622">
        <v>53.12</v>
      </c>
      <c r="I45" s="621">
        <v>63.390999999999998</v>
      </c>
      <c r="J45" s="618"/>
      <c r="K45" s="619"/>
      <c r="L45" s="620">
        <v>-15.539</v>
      </c>
      <c r="M45" s="623">
        <v>-43.496000000000002</v>
      </c>
      <c r="N45" s="624">
        <v>35.200000000000003</v>
      </c>
      <c r="O45" s="620">
        <v>6.6239999999999997</v>
      </c>
      <c r="P45" s="620">
        <v>-35.200000000000003</v>
      </c>
      <c r="Q45" s="623">
        <v>14.234999999999999</v>
      </c>
      <c r="R45" s="625">
        <v>20.0305</v>
      </c>
      <c r="S45" s="626">
        <v>20.029</v>
      </c>
      <c r="T45" s="627">
        <v>33.6755</v>
      </c>
      <c r="U45" s="622"/>
      <c r="V45" s="618"/>
      <c r="W45" s="624"/>
      <c r="X45" s="624"/>
      <c r="Y45" s="619"/>
      <c r="Z45" s="622">
        <v>-69.430000000000007</v>
      </c>
      <c r="AA45" s="619">
        <v>-69.290000000000006</v>
      </c>
      <c r="AB45" s="619"/>
      <c r="AC45" s="619">
        <v>17.760000000000002</v>
      </c>
      <c r="AD45" s="619">
        <v>41.798999999999999</v>
      </c>
      <c r="AE45" s="619"/>
      <c r="AF45" s="619"/>
      <c r="AG45" s="622">
        <v>-42.158999999999999</v>
      </c>
      <c r="AH45" s="618">
        <v>-42.4</v>
      </c>
      <c r="AI45" s="624">
        <v>-92.36</v>
      </c>
      <c r="AJ45" s="620">
        <v>42.99</v>
      </c>
      <c r="AK45" s="619">
        <v>43.209000000000003</v>
      </c>
      <c r="AL45" s="622"/>
      <c r="AM45" s="619">
        <v>3.6579999999999999</v>
      </c>
      <c r="AN45" s="622">
        <v>68.438000000000002</v>
      </c>
      <c r="AO45" s="618">
        <v>71.197999999999993</v>
      </c>
      <c r="AP45" s="624">
        <v>49.164000000000001</v>
      </c>
      <c r="AQ45" s="628">
        <v>-50.433</v>
      </c>
      <c r="AR45" s="618">
        <v>-48.933999999999997</v>
      </c>
      <c r="AS45" s="618">
        <v>4.6790000000000003</v>
      </c>
      <c r="AT45" s="618">
        <v>4.7539999999999996</v>
      </c>
      <c r="AU45" s="618"/>
      <c r="AV45" s="618">
        <v>75.953999999999994</v>
      </c>
      <c r="AW45" s="624">
        <v>-7.8520000000000003</v>
      </c>
      <c r="AX45" s="619">
        <v>-8.8819999999999997</v>
      </c>
      <c r="AY45" s="619">
        <v>-400.55</v>
      </c>
      <c r="AZ45" s="622">
        <v>7.2329999999999997</v>
      </c>
      <c r="BA45" s="619">
        <v>7.423</v>
      </c>
      <c r="BB45" s="622">
        <v>-31.686</v>
      </c>
      <c r="BC45" s="622">
        <v>-2.7</v>
      </c>
      <c r="BD45" s="619">
        <v>-4.2</v>
      </c>
      <c r="BE45" s="622">
        <v>55.433</v>
      </c>
      <c r="BF45" s="618">
        <v>54.646000000000001</v>
      </c>
      <c r="BG45" s="618">
        <v>-7.1619999999999999</v>
      </c>
      <c r="BH45" s="618"/>
      <c r="BI45" s="624">
        <v>-47.707000000000001</v>
      </c>
      <c r="BJ45" s="629"/>
      <c r="BK45" s="620">
        <v>6.6760000000000002</v>
      </c>
      <c r="BL45" s="619">
        <v>4.5460000000000003</v>
      </c>
      <c r="BM45" s="619">
        <v>449.11</v>
      </c>
      <c r="BN45" s="619">
        <v>96.620999999999995</v>
      </c>
      <c r="BO45" s="619">
        <v>97.078999999999994</v>
      </c>
      <c r="BP45" s="620">
        <v>-640.97</v>
      </c>
      <c r="BQ45" s="619">
        <v>517.78</v>
      </c>
      <c r="BR45" s="619">
        <v>96.552000000000007</v>
      </c>
      <c r="BS45" s="622">
        <v>-30.53</v>
      </c>
      <c r="BT45" s="618">
        <v>-24.158999999999999</v>
      </c>
      <c r="BU45" s="618">
        <v>71.87</v>
      </c>
      <c r="BV45" s="624">
        <v>80.308999999999997</v>
      </c>
      <c r="BW45" s="621">
        <v>-8.1669999999999998</v>
      </c>
      <c r="BX45" s="624">
        <v>-8.1669999999999998</v>
      </c>
      <c r="BY45" s="620">
        <v>74.664000000000001</v>
      </c>
      <c r="BZ45" s="622">
        <v>75.150000000000006</v>
      </c>
      <c r="CA45" s="619">
        <v>28.925999999999998</v>
      </c>
      <c r="CB45" s="622"/>
      <c r="CC45" s="618">
        <v>-133.97</v>
      </c>
      <c r="CD45" s="620">
        <v>13.712</v>
      </c>
      <c r="CE45" s="619">
        <v>-72.144000000000005</v>
      </c>
      <c r="CF45" s="622">
        <v>10.170999999999999</v>
      </c>
      <c r="CG45" s="622">
        <v>2.335</v>
      </c>
      <c r="CH45" s="622">
        <v>-31.079000000000001</v>
      </c>
      <c r="CI45" s="619">
        <v>-27.709</v>
      </c>
      <c r="CJ45" s="622">
        <v>-3.8</v>
      </c>
      <c r="CK45" s="618">
        <v>209.19</v>
      </c>
      <c r="CL45" s="619">
        <v>-19.739000000000001</v>
      </c>
      <c r="CM45" s="622">
        <v>37.372</v>
      </c>
      <c r="CN45" s="618">
        <v>37.070999999999998</v>
      </c>
      <c r="CO45" s="624">
        <v>37.472000000000001</v>
      </c>
      <c r="CP45" s="622">
        <v>-61.682000000000002</v>
      </c>
      <c r="CQ45" s="618">
        <v>-62.314</v>
      </c>
      <c r="CR45" s="618">
        <v>28.042999999999999</v>
      </c>
      <c r="CS45" s="618">
        <v>-21.157</v>
      </c>
      <c r="CT45" s="624">
        <v>33.747999999999998</v>
      </c>
      <c r="CU45" s="619">
        <v>16.623000000000001</v>
      </c>
      <c r="CV45" s="619">
        <v>-70.900000000000006</v>
      </c>
      <c r="CW45" s="619">
        <v>-89.484999999999999</v>
      </c>
      <c r="CX45" s="622">
        <v>50.396999999999998</v>
      </c>
      <c r="CY45" s="622">
        <v>47.758000000000003</v>
      </c>
      <c r="CZ45" s="618">
        <v>-38.918999999999997</v>
      </c>
      <c r="DA45" s="624">
        <v>3.4220000000000002</v>
      </c>
      <c r="DB45" s="620">
        <v>105.51</v>
      </c>
      <c r="DC45" s="620">
        <v>104.2</v>
      </c>
      <c r="DD45" s="619">
        <v>-216.75</v>
      </c>
      <c r="DE45" s="622"/>
      <c r="DF45" s="619"/>
      <c r="DG45" s="622">
        <v>3.3940000000000001</v>
      </c>
      <c r="DH45" s="619">
        <v>-22.916</v>
      </c>
      <c r="DI45" s="629"/>
      <c r="DJ45" s="620">
        <v>-109</v>
      </c>
      <c r="DK45" s="620">
        <v>-111.19</v>
      </c>
      <c r="DL45" s="621">
        <v>1.4319999999999999</v>
      </c>
      <c r="DM45" s="618">
        <v>19.47</v>
      </c>
      <c r="DN45" s="622">
        <v>-9.2579999999999991</v>
      </c>
      <c r="DO45" s="619">
        <v>39.314</v>
      </c>
      <c r="DP45" s="622">
        <v>66.22</v>
      </c>
      <c r="DQ45" s="618">
        <v>91.126000000000005</v>
      </c>
      <c r="DR45" s="618">
        <v>96.697000000000003</v>
      </c>
      <c r="DS45" s="618">
        <v>66.41</v>
      </c>
      <c r="DT45" s="618">
        <v>-19.608000000000001</v>
      </c>
      <c r="DU45" s="624">
        <v>-13.97</v>
      </c>
      <c r="DV45" s="619">
        <v>61.140999999999998</v>
      </c>
      <c r="DW45" s="619">
        <v>214.73</v>
      </c>
      <c r="DX45" s="622">
        <v>-1.63</v>
      </c>
      <c r="DY45" s="618">
        <v>-1.64</v>
      </c>
      <c r="DZ45" s="618">
        <v>111.52</v>
      </c>
      <c r="EA45" s="624">
        <v>68.489999999999995</v>
      </c>
      <c r="EB45" s="622">
        <v>216.03</v>
      </c>
      <c r="EC45" s="618">
        <v>211.92</v>
      </c>
      <c r="ED45" s="618">
        <v>32.83</v>
      </c>
      <c r="EE45" s="624">
        <v>31.771999999999998</v>
      </c>
      <c r="EF45" s="622">
        <v>313.77</v>
      </c>
      <c r="EG45" s="618">
        <v>271.76</v>
      </c>
      <c r="EH45" s="618">
        <v>261.64</v>
      </c>
      <c r="EI45" s="624">
        <v>265.36</v>
      </c>
      <c r="EJ45" s="618">
        <v>119.63</v>
      </c>
      <c r="EK45" s="624">
        <v>100.34</v>
      </c>
      <c r="EL45" s="619">
        <v>-24.478000000000002</v>
      </c>
      <c r="EM45" s="619">
        <v>652.35</v>
      </c>
      <c r="EN45" s="619">
        <v>475.05</v>
      </c>
      <c r="EO45" s="619"/>
      <c r="EP45" s="622">
        <v>-14.621</v>
      </c>
      <c r="EQ45" s="618">
        <v>-12.725</v>
      </c>
      <c r="ER45" s="618">
        <v>-42.664999999999999</v>
      </c>
      <c r="ES45" s="618">
        <v>41.026000000000003</v>
      </c>
      <c r="ET45" s="618">
        <v>38.06</v>
      </c>
      <c r="EU45" s="618">
        <v>18.478999999999999</v>
      </c>
      <c r="EV45" s="618">
        <v>-10.210000000000001</v>
      </c>
      <c r="EW45" s="618">
        <v>-10.185</v>
      </c>
      <c r="EX45" s="624">
        <v>-63.981999999999999</v>
      </c>
      <c r="EY45" s="622">
        <v>0</v>
      </c>
      <c r="EZ45" s="618">
        <v>-4.37</v>
      </c>
      <c r="FA45" s="624">
        <v>1</v>
      </c>
      <c r="FB45" s="622">
        <v>13.241</v>
      </c>
      <c r="FC45" s="619">
        <v>23.943999999999999</v>
      </c>
      <c r="FD45" s="622">
        <v>-34.052</v>
      </c>
      <c r="FE45" s="618">
        <v>-32.948</v>
      </c>
      <c r="FF45" s="624">
        <v>6.157</v>
      </c>
      <c r="FG45" s="622">
        <v>-97.796000000000006</v>
      </c>
      <c r="FH45" s="622"/>
      <c r="FI45" s="621">
        <v>21.228999999999999</v>
      </c>
      <c r="FJ45" s="618">
        <v>0</v>
      </c>
      <c r="FK45" s="619">
        <v>0</v>
      </c>
      <c r="FL45" s="622">
        <v>49.728000000000002</v>
      </c>
      <c r="FM45" s="618">
        <v>50.112000000000002</v>
      </c>
      <c r="FN45" s="624">
        <v>0</v>
      </c>
      <c r="FO45" s="623">
        <v>7.87</v>
      </c>
      <c r="FP45" s="622">
        <v>8.3729999999999993</v>
      </c>
      <c r="FQ45" s="619">
        <v>-42.533000000000001</v>
      </c>
      <c r="FR45" s="623">
        <v>-30.689</v>
      </c>
      <c r="FS45" s="622">
        <v>-30.574000000000002</v>
      </c>
      <c r="FT45" s="619">
        <v>-33.348999999999997</v>
      </c>
      <c r="FU45" s="619">
        <v>-25.649000000000001</v>
      </c>
      <c r="FV45" s="622"/>
      <c r="FW45" s="624"/>
      <c r="FX45" s="619">
        <v>7.0659999999999998</v>
      </c>
      <c r="FY45" s="622"/>
      <c r="FZ45" s="618"/>
      <c r="GA45" s="624">
        <v>12.14</v>
      </c>
      <c r="GB45" s="619">
        <v>-18.649999999999999</v>
      </c>
      <c r="GC45" s="619">
        <v>3.8959999999999999</v>
      </c>
      <c r="GD45" s="619">
        <v>-5.548</v>
      </c>
      <c r="GE45" s="619">
        <v>0.61199999999999999</v>
      </c>
      <c r="GF45" s="619">
        <v>7.2919999999999998</v>
      </c>
      <c r="GG45" s="619">
        <v>33.880000000000003</v>
      </c>
      <c r="GH45" s="619">
        <v>25.635999999999999</v>
      </c>
      <c r="GI45" s="619">
        <v>33.99</v>
      </c>
      <c r="GJ45" s="619">
        <v>15.55</v>
      </c>
      <c r="GK45" s="619">
        <v>85.62</v>
      </c>
      <c r="GL45" s="619">
        <v>23.2</v>
      </c>
      <c r="GM45" s="619"/>
      <c r="GN45" s="619">
        <v>-0.34300000000000003</v>
      </c>
      <c r="GO45" s="619"/>
      <c r="GP45" s="619"/>
      <c r="GQ45" s="619">
        <v>17.899999999999999</v>
      </c>
      <c r="GR45" s="619">
        <v>9.6210000000000004</v>
      </c>
      <c r="GS45" s="619">
        <v>-16.059000000000001</v>
      </c>
      <c r="GT45" s="619">
        <v>-40.161999999999999</v>
      </c>
      <c r="GU45" s="619">
        <v>15.865</v>
      </c>
      <c r="GV45" s="619">
        <v>63.695999999999998</v>
      </c>
      <c r="GW45" s="622">
        <v>101.25</v>
      </c>
      <c r="GX45" s="619">
        <v>55.393999999999998</v>
      </c>
      <c r="GY45" s="619">
        <v>-143.46</v>
      </c>
      <c r="GZ45" s="619">
        <v>-30.323</v>
      </c>
      <c r="HA45" s="622"/>
      <c r="HB45" s="619">
        <v>-65.516999999999996</v>
      </c>
      <c r="HC45" s="619">
        <v>8.3179999999999996</v>
      </c>
      <c r="HD45" s="622">
        <v>21.850999999999999</v>
      </c>
      <c r="HE45" s="619">
        <v>21.541</v>
      </c>
      <c r="HF45" s="619">
        <v>10.569000000000001</v>
      </c>
      <c r="HG45" s="630">
        <v>269.66000000000003</v>
      </c>
      <c r="HH45" s="619">
        <v>273.51</v>
      </c>
      <c r="HI45" s="629">
        <v>125.7</v>
      </c>
      <c r="HJ45" s="623">
        <v>-125.93</v>
      </c>
      <c r="HK45" s="622">
        <v>-302.51</v>
      </c>
      <c r="HL45" s="619">
        <v>303.42</v>
      </c>
      <c r="HM45" s="629">
        <v>495.92</v>
      </c>
      <c r="HN45" s="623">
        <v>-257.66000000000003</v>
      </c>
      <c r="HO45" s="622">
        <v>-254.59</v>
      </c>
      <c r="HP45" s="622">
        <v>-5.3689999999999998</v>
      </c>
      <c r="HQ45" s="622">
        <v>8.6929999999999996</v>
      </c>
      <c r="HR45" s="623">
        <v>84.385000000000005</v>
      </c>
      <c r="HS45" s="619">
        <v>83.492000000000004</v>
      </c>
      <c r="HT45" s="623">
        <v>-151.30000000000001</v>
      </c>
      <c r="HU45" s="619">
        <v>-152.19999999999999</v>
      </c>
      <c r="HV45" s="622">
        <v>65.921000000000006</v>
      </c>
      <c r="HW45" s="619">
        <v>64.91</v>
      </c>
      <c r="HX45" s="622">
        <v>-72.19</v>
      </c>
      <c r="HY45" s="619">
        <v>-71.132000000000005</v>
      </c>
      <c r="HZ45" s="622">
        <v>67.73</v>
      </c>
      <c r="IA45" s="619">
        <v>67.489000000000004</v>
      </c>
      <c r="IB45" s="622">
        <v>83.3</v>
      </c>
      <c r="IC45" s="619">
        <v>84.198999999999998</v>
      </c>
      <c r="ID45" s="619">
        <v>25.616</v>
      </c>
      <c r="IE45" s="619">
        <v>36.917000000000002</v>
      </c>
      <c r="IF45" s="619">
        <v>-365.81</v>
      </c>
      <c r="IG45" s="622">
        <v>105.58</v>
      </c>
      <c r="IH45" s="619">
        <v>106.11</v>
      </c>
      <c r="II45" s="622">
        <v>17.298999999999999</v>
      </c>
      <c r="IJ45" s="619">
        <v>53.598999999999997</v>
      </c>
      <c r="IK45" s="622">
        <v>-64.198999999999998</v>
      </c>
      <c r="IL45" s="622">
        <v>-63.7</v>
      </c>
      <c r="IM45" s="622">
        <v>1.472</v>
      </c>
      <c r="IN45" s="619">
        <v>1.1399999999999999</v>
      </c>
      <c r="IO45" s="621">
        <v>-487.47</v>
      </c>
      <c r="IP45" s="622">
        <v>-437.47</v>
      </c>
      <c r="IQ45" s="631">
        <v>540.17999999999995</v>
      </c>
      <c r="IR45" s="631">
        <v>444.28</v>
      </c>
      <c r="IS45" s="619">
        <v>65.834999999999994</v>
      </c>
      <c r="IT45" s="621">
        <v>-436.34</v>
      </c>
      <c r="IU45" s="619">
        <v>430.48</v>
      </c>
      <c r="IV45" s="620">
        <v>-141.16999999999999</v>
      </c>
      <c r="IW45" s="620">
        <v>-318.85000000000002</v>
      </c>
      <c r="IX45" s="632">
        <v>-424.85</v>
      </c>
      <c r="IY45" s="624">
        <v>137.47</v>
      </c>
      <c r="IZ45" s="624">
        <v>139.91</v>
      </c>
      <c r="JA45" s="624">
        <v>144.38999999999999</v>
      </c>
      <c r="JB45" s="633">
        <v>-524.51</v>
      </c>
      <c r="JC45" s="633">
        <v>258.08999999999997</v>
      </c>
      <c r="JD45" s="633">
        <v>-273.22000000000003</v>
      </c>
      <c r="JE45" s="633">
        <v>273.04000000000002</v>
      </c>
      <c r="JF45" s="619">
        <v>-3.347</v>
      </c>
      <c r="JG45" s="622"/>
      <c r="JH45" s="619">
        <v>36.72</v>
      </c>
      <c r="JI45" s="622">
        <v>6.2969999999999997</v>
      </c>
      <c r="JJ45" s="619">
        <v>6.2960000000000003</v>
      </c>
      <c r="JK45" s="620">
        <v>-35.918999999999997</v>
      </c>
      <c r="JL45" s="620">
        <v>14.319000000000001</v>
      </c>
      <c r="JM45" s="619"/>
      <c r="JN45" s="622">
        <v>-15.291</v>
      </c>
      <c r="JO45" s="618">
        <v>-34.363999999999997</v>
      </c>
      <c r="JP45" s="624">
        <v>4.5119999999999996</v>
      </c>
      <c r="JQ45" s="619">
        <v>21.2</v>
      </c>
      <c r="JR45" s="623">
        <v>46.939</v>
      </c>
      <c r="JS45" s="619">
        <v>46.713999999999999</v>
      </c>
      <c r="JT45" s="620">
        <v>1.54</v>
      </c>
      <c r="JU45" s="619">
        <v>1.532</v>
      </c>
      <c r="JV45" s="621">
        <v>53.826000000000001</v>
      </c>
      <c r="JW45" s="618">
        <v>53.066000000000003</v>
      </c>
      <c r="JX45" s="619">
        <v>52.908999999999999</v>
      </c>
      <c r="JY45" s="619"/>
      <c r="JZ45" s="619">
        <v>-45.4</v>
      </c>
      <c r="KA45" s="619">
        <v>25.042999999999999</v>
      </c>
      <c r="KB45" s="619">
        <v>10</v>
      </c>
      <c r="KC45" s="619"/>
      <c r="KD45" s="619">
        <v>8.9190000000000005</v>
      </c>
      <c r="KE45" s="622">
        <v>40.362000000000002</v>
      </c>
      <c r="KF45" s="619">
        <v>5.0179999999999998</v>
      </c>
      <c r="KG45" s="619">
        <v>9.8510000000000009</v>
      </c>
      <c r="KH45" s="619">
        <v>-39.884999999999998</v>
      </c>
      <c r="KI45" s="619">
        <v>-8.7409999999999997</v>
      </c>
      <c r="KJ45" s="619">
        <v>47.905999999999999</v>
      </c>
      <c r="KK45" s="596"/>
      <c r="KL45" s="596"/>
      <c r="KM45" s="596"/>
      <c r="KN45" s="596"/>
      <c r="KO45" s="596"/>
      <c r="KP45" s="634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</row>
    <row r="46" spans="1:353" ht="15.75" x14ac:dyDescent="0.25">
      <c r="A46" s="635">
        <v>0.85416666666666663</v>
      </c>
      <c r="B46" s="636">
        <v>0</v>
      </c>
      <c r="C46" s="636">
        <v>24.311</v>
      </c>
      <c r="D46" s="637">
        <v>-48.720999999999997</v>
      </c>
      <c r="E46" s="638">
        <v>13.724</v>
      </c>
      <c r="F46" s="639">
        <v>26.271000000000001</v>
      </c>
      <c r="G46" s="636">
        <v>9.2989999999999995</v>
      </c>
      <c r="H46" s="640">
        <v>52.405999999999999</v>
      </c>
      <c r="I46" s="639">
        <v>62.761000000000003</v>
      </c>
      <c r="J46" s="636"/>
      <c r="K46" s="637"/>
      <c r="L46" s="638">
        <v>-13.319000000000001</v>
      </c>
      <c r="M46" s="641">
        <v>-42.287999999999997</v>
      </c>
      <c r="N46" s="642">
        <v>35.200000000000003</v>
      </c>
      <c r="O46" s="638">
        <v>6.6239999999999997</v>
      </c>
      <c r="P46" s="638">
        <v>-35.200000000000003</v>
      </c>
      <c r="Q46" s="641">
        <v>13.696999999999999</v>
      </c>
      <c r="R46" s="639">
        <v>19.907</v>
      </c>
      <c r="S46" s="636">
        <v>19.765999999999998</v>
      </c>
      <c r="T46" s="637">
        <v>33.585000000000001</v>
      </c>
      <c r="U46" s="640"/>
      <c r="V46" s="636"/>
      <c r="W46" s="642"/>
      <c r="X46" s="642"/>
      <c r="Y46" s="637"/>
      <c r="Z46" s="640">
        <v>-66.72</v>
      </c>
      <c r="AA46" s="637">
        <v>-66.33</v>
      </c>
      <c r="AB46" s="637"/>
      <c r="AC46" s="637">
        <v>13.319000000000001</v>
      </c>
      <c r="AD46" s="637">
        <v>41.798999999999999</v>
      </c>
      <c r="AE46" s="637"/>
      <c r="AF46" s="637"/>
      <c r="AG46" s="640">
        <v>-38.36</v>
      </c>
      <c r="AH46" s="636">
        <v>-38.29</v>
      </c>
      <c r="AI46" s="642">
        <v>-96.778999999999996</v>
      </c>
      <c r="AJ46" s="638">
        <v>38.380000000000003</v>
      </c>
      <c r="AK46" s="637">
        <v>38.700000000000003</v>
      </c>
      <c r="AL46" s="640">
        <v>20.254000000000001</v>
      </c>
      <c r="AM46" s="637">
        <v>3.835</v>
      </c>
      <c r="AN46" s="640">
        <v>67.745000000000005</v>
      </c>
      <c r="AO46" s="636">
        <v>69.841999999999999</v>
      </c>
      <c r="AP46" s="642">
        <v>46.406999999999996</v>
      </c>
      <c r="AQ46" s="671">
        <v>-48.167999999999999</v>
      </c>
      <c r="AR46" s="636">
        <v>-46.655000000000001</v>
      </c>
      <c r="AS46" s="636">
        <v>6.399</v>
      </c>
      <c r="AT46" s="636">
        <v>6.4950000000000001</v>
      </c>
      <c r="AU46" s="636"/>
      <c r="AV46" s="636">
        <v>74.212999999999994</v>
      </c>
      <c r="AW46" s="642">
        <v>-7.3280000000000003</v>
      </c>
      <c r="AX46" s="637">
        <v>-8.2260000000000009</v>
      </c>
      <c r="AY46" s="637">
        <v>-402.6</v>
      </c>
      <c r="AZ46" s="640">
        <v>7.2249999999999996</v>
      </c>
      <c r="BA46" s="637">
        <v>7.468</v>
      </c>
      <c r="BB46" s="640">
        <v>-32.264000000000003</v>
      </c>
      <c r="BC46" s="640">
        <v>-2.6</v>
      </c>
      <c r="BD46" s="637">
        <v>-4.0999999999999996</v>
      </c>
      <c r="BE46" s="640">
        <v>53.167999999999999</v>
      </c>
      <c r="BF46" s="636">
        <v>52.459000000000003</v>
      </c>
      <c r="BG46" s="636">
        <v>-6.673</v>
      </c>
      <c r="BH46" s="636"/>
      <c r="BI46" s="642">
        <v>-51.180999999999997</v>
      </c>
      <c r="BJ46" s="643"/>
      <c r="BK46" s="638">
        <v>6.5529999999999999</v>
      </c>
      <c r="BL46" s="637">
        <v>4.5449999999999999</v>
      </c>
      <c r="BM46" s="637">
        <v>449.87</v>
      </c>
      <c r="BN46" s="637">
        <v>99.52</v>
      </c>
      <c r="BO46" s="637">
        <v>98.849000000000004</v>
      </c>
      <c r="BP46" s="638">
        <v>-625.22</v>
      </c>
      <c r="BQ46" s="637">
        <v>521.79</v>
      </c>
      <c r="BR46" s="637">
        <v>96.481999999999999</v>
      </c>
      <c r="BS46" s="640">
        <v>-31.19</v>
      </c>
      <c r="BT46" s="636">
        <v>-23.93</v>
      </c>
      <c r="BU46" s="636">
        <v>71.099000000000004</v>
      </c>
      <c r="BV46" s="642">
        <v>80.308999999999997</v>
      </c>
      <c r="BW46" s="639">
        <v>1.21</v>
      </c>
      <c r="BX46" s="642">
        <v>1.478</v>
      </c>
      <c r="BY46" s="638">
        <v>60.328000000000003</v>
      </c>
      <c r="BZ46" s="640">
        <v>61.094999999999999</v>
      </c>
      <c r="CA46" s="637">
        <v>28.853999999999999</v>
      </c>
      <c r="CB46" s="640"/>
      <c r="CC46" s="636">
        <v>-143.88999999999999</v>
      </c>
      <c r="CD46" s="638">
        <v>14.551</v>
      </c>
      <c r="CE46" s="637">
        <v>-72.144000000000005</v>
      </c>
      <c r="CF46" s="640">
        <v>10.170999999999999</v>
      </c>
      <c r="CG46" s="640">
        <v>2.4020000000000001</v>
      </c>
      <c r="CH46" s="640">
        <v>-31.408999999999999</v>
      </c>
      <c r="CI46" s="637">
        <v>-27.629000000000001</v>
      </c>
      <c r="CJ46" s="640">
        <v>-0.1</v>
      </c>
      <c r="CK46" s="636">
        <v>208</v>
      </c>
      <c r="CL46" s="637">
        <v>-20.228999999999999</v>
      </c>
      <c r="CM46" s="640">
        <v>35.906999999999996</v>
      </c>
      <c r="CN46" s="636">
        <v>35.502000000000002</v>
      </c>
      <c r="CO46" s="642">
        <v>35.895000000000003</v>
      </c>
      <c r="CP46" s="640">
        <v>-65.933999999999997</v>
      </c>
      <c r="CQ46" s="636">
        <v>-64.900000000000006</v>
      </c>
      <c r="CR46" s="636">
        <v>32.759</v>
      </c>
      <c r="CS46" s="636">
        <v>-20.548999999999999</v>
      </c>
      <c r="CT46" s="642">
        <v>38.301000000000002</v>
      </c>
      <c r="CU46" s="637">
        <v>17.042000000000002</v>
      </c>
      <c r="CV46" s="637">
        <v>-69.924000000000007</v>
      </c>
      <c r="CW46" s="637">
        <v>-92.555999999999997</v>
      </c>
      <c r="CX46" s="640">
        <v>49.694000000000003</v>
      </c>
      <c r="CY46" s="640">
        <v>47.171999999999997</v>
      </c>
      <c r="CZ46" s="636">
        <v>-38.93</v>
      </c>
      <c r="DA46" s="642">
        <v>2.181</v>
      </c>
      <c r="DB46" s="638">
        <v>104.38</v>
      </c>
      <c r="DC46" s="638">
        <v>103.77</v>
      </c>
      <c r="DD46" s="637">
        <v>-200.26</v>
      </c>
      <c r="DE46" s="640"/>
      <c r="DF46" s="637"/>
      <c r="DG46" s="640">
        <v>3.2269999999999999</v>
      </c>
      <c r="DH46" s="637">
        <v>-22.916</v>
      </c>
      <c r="DI46" s="643"/>
      <c r="DJ46" s="638">
        <v>-111.9</v>
      </c>
      <c r="DK46" s="638">
        <v>-112.4</v>
      </c>
      <c r="DL46" s="639">
        <v>1.7869999999999999</v>
      </c>
      <c r="DM46" s="636">
        <v>18.734000000000002</v>
      </c>
      <c r="DN46" s="640">
        <v>-9.375</v>
      </c>
      <c r="DO46" s="637">
        <v>37.113</v>
      </c>
      <c r="DP46" s="640">
        <v>64.462000000000003</v>
      </c>
      <c r="DQ46" s="636">
        <v>89.247</v>
      </c>
      <c r="DR46" s="636">
        <v>93.182000000000002</v>
      </c>
      <c r="DS46" s="636">
        <v>63.66</v>
      </c>
      <c r="DT46" s="636">
        <v>-19.608000000000001</v>
      </c>
      <c r="DU46" s="642">
        <v>-13.83</v>
      </c>
      <c r="DV46" s="637">
        <v>61.695</v>
      </c>
      <c r="DW46" s="637">
        <v>199.32</v>
      </c>
      <c r="DX46" s="640">
        <v>-2.92</v>
      </c>
      <c r="DY46" s="636">
        <v>-2.87</v>
      </c>
      <c r="DZ46" s="636">
        <v>109.96</v>
      </c>
      <c r="EA46" s="642">
        <v>69.349999999999994</v>
      </c>
      <c r="EB46" s="640">
        <v>200.38</v>
      </c>
      <c r="EC46" s="636">
        <v>198.03</v>
      </c>
      <c r="ED46" s="636">
        <v>37.734000000000002</v>
      </c>
      <c r="EE46" s="642">
        <v>36.308999999999997</v>
      </c>
      <c r="EF46" s="640">
        <v>306.37</v>
      </c>
      <c r="EG46" s="636">
        <v>264.35000000000002</v>
      </c>
      <c r="EH46" s="636">
        <v>255.22</v>
      </c>
      <c r="EI46" s="642">
        <v>259.55</v>
      </c>
      <c r="EJ46" s="636">
        <v>117.27</v>
      </c>
      <c r="EK46" s="642">
        <v>99.046000000000006</v>
      </c>
      <c r="EL46" s="637">
        <v>-25.027000000000001</v>
      </c>
      <c r="EM46" s="637">
        <v>636.62</v>
      </c>
      <c r="EN46" s="637">
        <v>474.57</v>
      </c>
      <c r="EO46" s="637"/>
      <c r="EP46" s="640">
        <v>-14.621</v>
      </c>
      <c r="EQ46" s="636">
        <v>-12.725</v>
      </c>
      <c r="ER46" s="636">
        <v>-37.229999999999997</v>
      </c>
      <c r="ES46" s="636">
        <v>37.9</v>
      </c>
      <c r="ET46" s="636">
        <v>35.591000000000001</v>
      </c>
      <c r="EU46" s="636">
        <v>18.478999999999999</v>
      </c>
      <c r="EV46" s="636">
        <v>-11.031000000000001</v>
      </c>
      <c r="EW46" s="636">
        <v>-11.002000000000001</v>
      </c>
      <c r="EX46" s="642">
        <v>-61.07</v>
      </c>
      <c r="EY46" s="640">
        <v>0</v>
      </c>
      <c r="EZ46" s="636">
        <v>-4.41</v>
      </c>
      <c r="FA46" s="642">
        <v>1</v>
      </c>
      <c r="FB46" s="640">
        <v>12.906000000000001</v>
      </c>
      <c r="FC46" s="637">
        <v>18.683</v>
      </c>
      <c r="FD46" s="640">
        <v>-34.738999999999997</v>
      </c>
      <c r="FE46" s="636">
        <v>-33.889000000000003</v>
      </c>
      <c r="FF46" s="642">
        <v>9.4789999999999992</v>
      </c>
      <c r="FG46" s="640">
        <v>-95.491</v>
      </c>
      <c r="FH46" s="640"/>
      <c r="FI46" s="639">
        <v>21.338000000000001</v>
      </c>
      <c r="FJ46" s="636">
        <v>0</v>
      </c>
      <c r="FK46" s="637">
        <v>0</v>
      </c>
      <c r="FL46" s="640">
        <v>52.067</v>
      </c>
      <c r="FM46" s="636">
        <v>52.713000000000001</v>
      </c>
      <c r="FN46" s="642">
        <v>0</v>
      </c>
      <c r="FO46" s="641">
        <v>-3.3490000000000002</v>
      </c>
      <c r="FP46" s="640">
        <v>-3.1819999999999999</v>
      </c>
      <c r="FQ46" s="637">
        <v>-16.074999999999999</v>
      </c>
      <c r="FR46" s="641">
        <v>-35.301000000000002</v>
      </c>
      <c r="FS46" s="640">
        <v>-35.456000000000003</v>
      </c>
      <c r="FT46" s="637">
        <v>-16.053000000000001</v>
      </c>
      <c r="FU46" s="637">
        <v>0</v>
      </c>
      <c r="FV46" s="640"/>
      <c r="FW46" s="642"/>
      <c r="FX46" s="637">
        <v>7.0709999999999997</v>
      </c>
      <c r="FY46" s="640"/>
      <c r="FZ46" s="636"/>
      <c r="GA46" s="642">
        <v>15.05</v>
      </c>
      <c r="GB46" s="637">
        <v>-13.500999999999999</v>
      </c>
      <c r="GC46" s="637">
        <v>6.8159999999999998</v>
      </c>
      <c r="GD46" s="637">
        <v>-5.6109999999999998</v>
      </c>
      <c r="GE46" s="637">
        <v>0.65400000000000003</v>
      </c>
      <c r="GF46" s="637">
        <v>7.4550000000000001</v>
      </c>
      <c r="GG46" s="637">
        <v>33.098999999999997</v>
      </c>
      <c r="GH46" s="637">
        <v>5.7679999999999998</v>
      </c>
      <c r="GI46" s="637">
        <v>14.183999999999999</v>
      </c>
      <c r="GJ46" s="637">
        <v>15.96</v>
      </c>
      <c r="GK46" s="637">
        <v>83.253</v>
      </c>
      <c r="GL46" s="637">
        <v>23.7</v>
      </c>
      <c r="GM46" s="637"/>
      <c r="GN46" s="637">
        <v>-0.502</v>
      </c>
      <c r="GO46" s="637"/>
      <c r="GP46" s="637"/>
      <c r="GQ46" s="637">
        <v>17.707999999999998</v>
      </c>
      <c r="GR46" s="637">
        <v>9.3160000000000007</v>
      </c>
      <c r="GS46" s="637">
        <v>-15.619</v>
      </c>
      <c r="GT46" s="637">
        <v>-37.305</v>
      </c>
      <c r="GU46" s="637">
        <v>17.192</v>
      </c>
      <c r="GV46" s="643">
        <v>57.645000000000003</v>
      </c>
      <c r="GW46" s="638">
        <v>94.801000000000002</v>
      </c>
      <c r="GX46" s="637">
        <v>50.151000000000003</v>
      </c>
      <c r="GY46" s="637">
        <v>-130.66999999999999</v>
      </c>
      <c r="GZ46" s="637">
        <v>-29.373999999999999</v>
      </c>
      <c r="HA46" s="640"/>
      <c r="HB46" s="637">
        <v>-63.104999999999997</v>
      </c>
      <c r="HC46" s="637">
        <v>8.5920000000000005</v>
      </c>
      <c r="HD46" s="640">
        <v>20.795999999999999</v>
      </c>
      <c r="HE46" s="637">
        <v>20.265000000000001</v>
      </c>
      <c r="HF46" s="637">
        <v>9.94</v>
      </c>
      <c r="HG46" s="644">
        <v>268.33</v>
      </c>
      <c r="HH46" s="637">
        <v>275.08</v>
      </c>
      <c r="HI46" s="643">
        <v>153.4</v>
      </c>
      <c r="HJ46" s="641">
        <v>-152.57</v>
      </c>
      <c r="HK46" s="640">
        <v>-329.42</v>
      </c>
      <c r="HL46" s="637">
        <v>329.02</v>
      </c>
      <c r="HM46" s="643">
        <v>511.29</v>
      </c>
      <c r="HN46" s="641">
        <v>-256.33</v>
      </c>
      <c r="HO46" s="640">
        <v>-257.27999999999997</v>
      </c>
      <c r="HP46" s="640">
        <v>0</v>
      </c>
      <c r="HQ46" s="640">
        <v>8.1720000000000006</v>
      </c>
      <c r="HR46" s="641">
        <v>81.534000000000006</v>
      </c>
      <c r="HS46" s="637">
        <v>80.905000000000001</v>
      </c>
      <c r="HT46" s="641">
        <v>-153.66</v>
      </c>
      <c r="HU46" s="637">
        <v>-153.43</v>
      </c>
      <c r="HV46" s="640">
        <v>65.811000000000007</v>
      </c>
      <c r="HW46" s="637">
        <v>64.953999999999994</v>
      </c>
      <c r="HX46" s="640">
        <v>-71.465000000000003</v>
      </c>
      <c r="HY46" s="637">
        <v>-71.521000000000001</v>
      </c>
      <c r="HZ46" s="640">
        <v>71.888999999999996</v>
      </c>
      <c r="IA46" s="637">
        <v>72.11</v>
      </c>
      <c r="IB46" s="640">
        <v>82</v>
      </c>
      <c r="IC46" s="637">
        <v>82.099000000000004</v>
      </c>
      <c r="ID46" s="637">
        <v>25.555</v>
      </c>
      <c r="IE46" s="637">
        <v>37.020000000000003</v>
      </c>
      <c r="IF46" s="637">
        <v>-366.46</v>
      </c>
      <c r="IG46" s="640">
        <v>107.08</v>
      </c>
      <c r="IH46" s="637">
        <v>106.97</v>
      </c>
      <c r="II46" s="640">
        <v>16.7</v>
      </c>
      <c r="IJ46" s="637">
        <v>51.298999999999999</v>
      </c>
      <c r="IK46" s="640">
        <v>-63.5</v>
      </c>
      <c r="IL46" s="640">
        <v>-63.7</v>
      </c>
      <c r="IM46" s="640"/>
      <c r="IN46" s="637">
        <v>1.1879999999999999</v>
      </c>
      <c r="IO46" s="639">
        <v>-498.71</v>
      </c>
      <c r="IP46" s="640">
        <v>-439.93</v>
      </c>
      <c r="IQ46" s="645">
        <v>547.17999999999995</v>
      </c>
      <c r="IR46" s="645">
        <v>445.23</v>
      </c>
      <c r="IS46" s="637">
        <v>55.347999999999999</v>
      </c>
      <c r="IT46" s="639">
        <v>-434.24</v>
      </c>
      <c r="IU46" s="637">
        <v>430.94</v>
      </c>
      <c r="IV46" s="638">
        <v>-145.43</v>
      </c>
      <c r="IW46" s="638">
        <v>-322.64999999999998</v>
      </c>
      <c r="IX46" s="646">
        <v>-425.6</v>
      </c>
      <c r="IY46" s="642">
        <v>142</v>
      </c>
      <c r="IZ46" s="642">
        <v>138.69999999999999</v>
      </c>
      <c r="JA46" s="642">
        <v>153.09</v>
      </c>
      <c r="JB46" s="647">
        <v>-533.08000000000004</v>
      </c>
      <c r="JC46" s="647">
        <v>259.06</v>
      </c>
      <c r="JD46" s="647">
        <v>-275.08</v>
      </c>
      <c r="JE46" s="647">
        <v>276.39</v>
      </c>
      <c r="JF46" s="637">
        <v>-3.2949999999999999</v>
      </c>
      <c r="JG46" s="640"/>
      <c r="JH46" s="637">
        <v>35.840000000000003</v>
      </c>
      <c r="JI46" s="640">
        <v>6.351</v>
      </c>
      <c r="JJ46" s="637">
        <v>6.2960000000000003</v>
      </c>
      <c r="JK46" s="638">
        <v>-35.279000000000003</v>
      </c>
      <c r="JL46" s="638">
        <v>13.84</v>
      </c>
      <c r="JM46" s="637"/>
      <c r="JN46" s="640">
        <v>-14.003</v>
      </c>
      <c r="JO46" s="636">
        <v>-35.274000000000001</v>
      </c>
      <c r="JP46" s="642">
        <v>3.899</v>
      </c>
      <c r="JQ46" s="637">
        <v>22.2</v>
      </c>
      <c r="JR46" s="641">
        <v>45.442999999999998</v>
      </c>
      <c r="JS46" s="637">
        <v>46.2</v>
      </c>
      <c r="JT46" s="638">
        <v>1.5589999999999999</v>
      </c>
      <c r="JU46" s="637">
        <v>1.5549999999999999</v>
      </c>
      <c r="JV46" s="639">
        <v>52.594000000000001</v>
      </c>
      <c r="JW46" s="636">
        <v>52.356999999999999</v>
      </c>
      <c r="JX46" s="637">
        <v>52.243000000000002</v>
      </c>
      <c r="JY46" s="637"/>
      <c r="JZ46" s="637">
        <v>-43.2</v>
      </c>
      <c r="KA46" s="637">
        <v>25.582999999999998</v>
      </c>
      <c r="KB46" s="637">
        <v>9.74</v>
      </c>
      <c r="KC46" s="637"/>
      <c r="KD46" s="637">
        <v>9.0310000000000006</v>
      </c>
      <c r="KE46" s="640">
        <v>39.454999999999998</v>
      </c>
      <c r="KF46" s="637">
        <v>4.9029999999999996</v>
      </c>
      <c r="KG46" s="637">
        <v>9.5380000000000003</v>
      </c>
      <c r="KH46" s="637">
        <v>-39.223999999999997</v>
      </c>
      <c r="KI46" s="637">
        <v>-9.1449999999999996</v>
      </c>
      <c r="KJ46" s="637">
        <v>47.305999999999997</v>
      </c>
      <c r="KK46" s="596"/>
      <c r="KL46" s="596"/>
      <c r="KM46" s="596"/>
      <c r="KN46" s="596"/>
      <c r="KO46" s="596"/>
      <c r="KP46" s="61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</row>
    <row r="47" spans="1:353" ht="15.75" x14ac:dyDescent="0.25">
      <c r="A47" s="599">
        <v>0.875</v>
      </c>
      <c r="B47" s="600">
        <v>0</v>
      </c>
      <c r="C47" s="600">
        <v>26.058</v>
      </c>
      <c r="D47" s="601">
        <v>-52.31</v>
      </c>
      <c r="E47" s="602">
        <v>13.401</v>
      </c>
      <c r="F47" s="603">
        <v>25.337</v>
      </c>
      <c r="G47" s="600">
        <v>12.874000000000001</v>
      </c>
      <c r="H47" s="604">
        <v>50.482999999999997</v>
      </c>
      <c r="I47" s="603">
        <v>61.231999999999999</v>
      </c>
      <c r="J47" s="600"/>
      <c r="K47" s="601"/>
      <c r="L47" s="602">
        <v>-11.1</v>
      </c>
      <c r="M47" s="605">
        <v>-39.823999999999998</v>
      </c>
      <c r="N47" s="606">
        <v>33</v>
      </c>
      <c r="O47" s="602">
        <v>6.6239999999999997</v>
      </c>
      <c r="P47" s="602">
        <v>-33</v>
      </c>
      <c r="Q47" s="605">
        <v>13.491</v>
      </c>
      <c r="R47" s="603">
        <v>19.239999999999998</v>
      </c>
      <c r="S47" s="600">
        <v>19.751999999999999</v>
      </c>
      <c r="T47" s="601">
        <v>33.087000000000003</v>
      </c>
      <c r="U47" s="604"/>
      <c r="V47" s="600"/>
      <c r="W47" s="606"/>
      <c r="X47" s="606"/>
      <c r="Y47" s="601"/>
      <c r="Z47" s="604">
        <v>-63.29</v>
      </c>
      <c r="AA47" s="601">
        <v>-63.139000000000003</v>
      </c>
      <c r="AB47" s="601"/>
      <c r="AC47" s="601">
        <v>11.1</v>
      </c>
      <c r="AD47" s="601">
        <v>39.6</v>
      </c>
      <c r="AE47" s="601"/>
      <c r="AF47" s="601"/>
      <c r="AG47" s="604">
        <v>-43.11</v>
      </c>
      <c r="AH47" s="600">
        <v>-43.298999999999999</v>
      </c>
      <c r="AI47" s="606">
        <v>-79.599000000000004</v>
      </c>
      <c r="AJ47" s="602">
        <v>43.459000000000003</v>
      </c>
      <c r="AK47" s="601">
        <v>43.459000000000003</v>
      </c>
      <c r="AL47" s="604"/>
      <c r="AM47" s="601">
        <v>1.7809999999999999</v>
      </c>
      <c r="AN47" s="604">
        <v>67.09</v>
      </c>
      <c r="AO47" s="600">
        <v>69.06</v>
      </c>
      <c r="AP47" s="606">
        <v>48.194000000000003</v>
      </c>
      <c r="AQ47" s="615">
        <v>-50.262</v>
      </c>
      <c r="AR47" s="600">
        <v>-48.57</v>
      </c>
      <c r="AS47" s="600">
        <v>8.3249999999999993</v>
      </c>
      <c r="AT47" s="600">
        <v>7.3789999999999996</v>
      </c>
      <c r="AU47" s="600"/>
      <c r="AV47" s="600">
        <v>73.944999999999993</v>
      </c>
      <c r="AW47" s="606">
        <v>2.11</v>
      </c>
      <c r="AX47" s="601">
        <v>2.105</v>
      </c>
      <c r="AY47" s="601">
        <v>-421.13</v>
      </c>
      <c r="AZ47" s="604">
        <v>7.532</v>
      </c>
      <c r="BA47" s="601">
        <v>7.7290000000000001</v>
      </c>
      <c r="BB47" s="604">
        <v>-27.457000000000001</v>
      </c>
      <c r="BC47" s="604">
        <v>-3.7</v>
      </c>
      <c r="BD47" s="601">
        <v>-5.9</v>
      </c>
      <c r="BE47" s="604">
        <v>55.262</v>
      </c>
      <c r="BF47" s="600">
        <v>54.203000000000003</v>
      </c>
      <c r="BG47" s="600">
        <v>-6.5220000000000002</v>
      </c>
      <c r="BH47" s="600"/>
      <c r="BI47" s="606">
        <v>-56.356999999999999</v>
      </c>
      <c r="BJ47" s="610"/>
      <c r="BK47" s="602">
        <v>6.2750000000000004</v>
      </c>
      <c r="BL47" s="601">
        <v>4.2619999999999996</v>
      </c>
      <c r="BM47" s="601">
        <v>470.59</v>
      </c>
      <c r="BN47" s="601">
        <v>92.043000000000006</v>
      </c>
      <c r="BO47" s="601">
        <v>91.677000000000007</v>
      </c>
      <c r="BP47" s="602">
        <v>-622.49</v>
      </c>
      <c r="BQ47" s="601">
        <v>519.54</v>
      </c>
      <c r="BR47" s="601">
        <v>95.394000000000005</v>
      </c>
      <c r="BS47" s="604">
        <v>-31.19</v>
      </c>
      <c r="BT47" s="600">
        <v>-24.129000000000001</v>
      </c>
      <c r="BU47" s="600">
        <v>71.099000000000004</v>
      </c>
      <c r="BV47" s="606">
        <v>79.5</v>
      </c>
      <c r="BW47" s="603">
        <v>3.3530000000000002</v>
      </c>
      <c r="BX47" s="606">
        <v>4.0229999999999997</v>
      </c>
      <c r="BY47" s="602">
        <v>51.445</v>
      </c>
      <c r="BZ47" s="604">
        <v>52.314</v>
      </c>
      <c r="CA47" s="601">
        <v>33.631</v>
      </c>
      <c r="CB47" s="604"/>
      <c r="CC47" s="600">
        <v>-149.59</v>
      </c>
      <c r="CD47" s="602">
        <v>14.528</v>
      </c>
      <c r="CE47" s="601">
        <v>-72.144000000000005</v>
      </c>
      <c r="CF47" s="604">
        <v>9.9749999999999996</v>
      </c>
      <c r="CG47" s="604">
        <v>2.4350000000000001</v>
      </c>
      <c r="CH47" s="604">
        <v>-31.408999999999999</v>
      </c>
      <c r="CI47" s="601">
        <v>-27.75</v>
      </c>
      <c r="CJ47" s="604">
        <v>-6.9</v>
      </c>
      <c r="CK47" s="600">
        <v>213.6</v>
      </c>
      <c r="CL47" s="601">
        <v>-20.27</v>
      </c>
      <c r="CM47" s="604">
        <v>33.743000000000002</v>
      </c>
      <c r="CN47" s="600">
        <v>33.249000000000002</v>
      </c>
      <c r="CO47" s="606">
        <v>33.241</v>
      </c>
      <c r="CP47" s="604">
        <v>-70.677999999999997</v>
      </c>
      <c r="CQ47" s="600">
        <v>-71.272000000000006</v>
      </c>
      <c r="CR47" s="600">
        <v>36.295999999999999</v>
      </c>
      <c r="CS47" s="600">
        <v>-17.384</v>
      </c>
      <c r="CT47" s="606">
        <v>41.15</v>
      </c>
      <c r="CU47" s="601">
        <v>16.632000000000001</v>
      </c>
      <c r="CV47" s="601">
        <v>-64.356999999999999</v>
      </c>
      <c r="CW47" s="601">
        <v>-91.643000000000001</v>
      </c>
      <c r="CX47" s="604">
        <v>48.991</v>
      </c>
      <c r="CY47" s="604">
        <v>46</v>
      </c>
      <c r="CZ47" s="600">
        <v>-38.5</v>
      </c>
      <c r="DA47" s="606">
        <v>1.871</v>
      </c>
      <c r="DB47" s="602">
        <v>106.14</v>
      </c>
      <c r="DC47" s="602">
        <v>104.89</v>
      </c>
      <c r="DD47" s="601">
        <v>-198.58</v>
      </c>
      <c r="DE47" s="604"/>
      <c r="DF47" s="601"/>
      <c r="DG47" s="604">
        <v>3.3889999999999998</v>
      </c>
      <c r="DH47" s="601">
        <v>-22.916</v>
      </c>
      <c r="DI47" s="610"/>
      <c r="DJ47" s="602">
        <v>-107.59</v>
      </c>
      <c r="DK47" s="602">
        <v>-108.69</v>
      </c>
      <c r="DL47" s="603">
        <v>1.4319999999999999</v>
      </c>
      <c r="DM47" s="600">
        <v>19.222999999999999</v>
      </c>
      <c r="DN47" s="604">
        <v>-6.9139999999999997</v>
      </c>
      <c r="DO47" s="601">
        <v>42.383000000000003</v>
      </c>
      <c r="DP47" s="604">
        <v>62.704000000000001</v>
      </c>
      <c r="DQ47" s="600">
        <v>86.429000000000002</v>
      </c>
      <c r="DR47" s="600">
        <v>90.837999999999994</v>
      </c>
      <c r="DS47" s="600">
        <v>61.74</v>
      </c>
      <c r="DT47" s="600">
        <v>-18.248999999999999</v>
      </c>
      <c r="DU47" s="606">
        <v>-13.03</v>
      </c>
      <c r="DV47" s="601">
        <v>60.372</v>
      </c>
      <c r="DW47" s="601">
        <v>197.52</v>
      </c>
      <c r="DX47" s="604">
        <v>-2.97</v>
      </c>
      <c r="DY47" s="600">
        <v>-2.9</v>
      </c>
      <c r="DZ47" s="600">
        <v>110.3</v>
      </c>
      <c r="EA47" s="606">
        <v>68.599999999999994</v>
      </c>
      <c r="EB47" s="604">
        <v>198.9</v>
      </c>
      <c r="EC47" s="600">
        <v>197.49</v>
      </c>
      <c r="ED47" s="600">
        <v>40.618000000000002</v>
      </c>
      <c r="EE47" s="606">
        <v>40.39</v>
      </c>
      <c r="EF47" s="604">
        <v>306.37</v>
      </c>
      <c r="EG47" s="600">
        <v>264.35000000000002</v>
      </c>
      <c r="EH47" s="600">
        <v>255.22</v>
      </c>
      <c r="EI47" s="606">
        <v>256.73</v>
      </c>
      <c r="EJ47" s="600">
        <v>118.39</v>
      </c>
      <c r="EK47" s="606">
        <v>100.03</v>
      </c>
      <c r="EL47" s="601">
        <v>-24.983000000000001</v>
      </c>
      <c r="EM47" s="601">
        <v>629.91</v>
      </c>
      <c r="EN47" s="601">
        <v>493.28</v>
      </c>
      <c r="EO47" s="601"/>
      <c r="EP47" s="604">
        <v>-13.55</v>
      </c>
      <c r="EQ47" s="600">
        <v>-11.707000000000001</v>
      </c>
      <c r="ER47" s="600">
        <v>-40.79</v>
      </c>
      <c r="ES47" s="600">
        <v>43.029000000000003</v>
      </c>
      <c r="ET47" s="600">
        <v>40.32</v>
      </c>
      <c r="EU47" s="600">
        <v>18.478999999999999</v>
      </c>
      <c r="EV47" s="600">
        <v>-12.138</v>
      </c>
      <c r="EW47" s="600">
        <v>-12.119</v>
      </c>
      <c r="EX47" s="606">
        <v>-64.001999999999995</v>
      </c>
      <c r="EY47" s="604">
        <v>0</v>
      </c>
      <c r="EZ47" s="600">
        <v>-4.6100000000000003</v>
      </c>
      <c r="FA47" s="606">
        <v>1</v>
      </c>
      <c r="FB47" s="604">
        <v>12.43</v>
      </c>
      <c r="FC47" s="601">
        <v>31.417000000000002</v>
      </c>
      <c r="FD47" s="604">
        <v>-36.414999999999999</v>
      </c>
      <c r="FE47" s="600">
        <v>-35.404000000000003</v>
      </c>
      <c r="FF47" s="606">
        <v>11.551</v>
      </c>
      <c r="FG47" s="604">
        <v>-97.046999999999997</v>
      </c>
      <c r="FH47" s="604"/>
      <c r="FI47" s="603">
        <v>21.478999999999999</v>
      </c>
      <c r="FJ47" s="600">
        <v>0</v>
      </c>
      <c r="FK47" s="601">
        <v>0</v>
      </c>
      <c r="FL47" s="604">
        <v>54.212000000000003</v>
      </c>
      <c r="FM47" s="600">
        <v>54.582999999999998</v>
      </c>
      <c r="FN47" s="606">
        <v>0</v>
      </c>
      <c r="FO47" s="611">
        <v>-1.6745000000000001</v>
      </c>
      <c r="FP47" s="615">
        <v>-2.4279999999999999</v>
      </c>
      <c r="FQ47" s="609">
        <v>-15.991499999999998</v>
      </c>
      <c r="FR47" s="605">
        <v>-39.320999999999998</v>
      </c>
      <c r="FS47" s="604">
        <v>-39.499000000000002</v>
      </c>
      <c r="FT47" s="601">
        <v>-12.782999999999999</v>
      </c>
      <c r="FU47" s="601">
        <v>0</v>
      </c>
      <c r="FV47" s="604"/>
      <c r="FW47" s="606"/>
      <c r="FX47" s="601">
        <v>7.2590000000000003</v>
      </c>
      <c r="FY47" s="604"/>
      <c r="FZ47" s="600"/>
      <c r="GA47" s="606">
        <v>15.64</v>
      </c>
      <c r="GB47" s="601">
        <v>0</v>
      </c>
      <c r="GC47" s="601">
        <v>6.9459999999999997</v>
      </c>
      <c r="GD47" s="601">
        <v>-5.8140000000000001</v>
      </c>
      <c r="GE47" s="601">
        <v>0.64100000000000001</v>
      </c>
      <c r="GF47" s="601">
        <v>7.4829999999999997</v>
      </c>
      <c r="GG47" s="601">
        <v>35.029000000000003</v>
      </c>
      <c r="GH47" s="601">
        <v>4.2850000000000001</v>
      </c>
      <c r="GI47" s="601">
        <v>11.616</v>
      </c>
      <c r="GJ47" s="601">
        <v>15.64</v>
      </c>
      <c r="GK47" s="601">
        <v>83.950999999999993</v>
      </c>
      <c r="GL47" s="601">
        <v>24</v>
      </c>
      <c r="GM47" s="601"/>
      <c r="GN47" s="601">
        <v>-0.73499999999999999</v>
      </c>
      <c r="GO47" s="601"/>
      <c r="GP47" s="601"/>
      <c r="GQ47" s="601">
        <v>17.297000000000001</v>
      </c>
      <c r="GR47" s="601">
        <v>8.9079999999999995</v>
      </c>
      <c r="GS47" s="601">
        <v>-15.189</v>
      </c>
      <c r="GT47" s="601">
        <v>-36.462000000000003</v>
      </c>
      <c r="GU47" s="601">
        <v>18.818000000000001</v>
      </c>
      <c r="GV47" s="610">
        <v>56.889000000000003</v>
      </c>
      <c r="GW47" s="602">
        <v>94.997</v>
      </c>
      <c r="GX47" s="601">
        <v>51.667000000000002</v>
      </c>
      <c r="GY47" s="601">
        <v>-133.22</v>
      </c>
      <c r="GZ47" s="601">
        <v>-28.76</v>
      </c>
      <c r="HA47" s="604"/>
      <c r="HB47" s="601">
        <v>-60.651000000000003</v>
      </c>
      <c r="HC47" s="601">
        <v>7.5720000000000001</v>
      </c>
      <c r="HD47" s="604">
        <v>19.760000000000002</v>
      </c>
      <c r="HE47" s="601">
        <v>19.399999999999999</v>
      </c>
      <c r="HF47" s="601">
        <v>9.42</v>
      </c>
      <c r="HG47" s="611">
        <v>272.63</v>
      </c>
      <c r="HH47" s="601">
        <v>281.45</v>
      </c>
      <c r="HI47" s="610">
        <v>158.4</v>
      </c>
      <c r="HJ47" s="605">
        <v>-159.63999999999999</v>
      </c>
      <c r="HK47" s="604">
        <v>-339.83</v>
      </c>
      <c r="HL47" s="601">
        <v>345.08</v>
      </c>
      <c r="HM47" s="610">
        <v>532</v>
      </c>
      <c r="HN47" s="605">
        <v>-260.63</v>
      </c>
      <c r="HO47" s="604">
        <v>-259.83</v>
      </c>
      <c r="HP47" s="604">
        <v>-7.34</v>
      </c>
      <c r="HQ47" s="604">
        <v>5.3890000000000002</v>
      </c>
      <c r="HR47" s="605">
        <v>84.662000000000006</v>
      </c>
      <c r="HS47" s="601">
        <v>83.429000000000002</v>
      </c>
      <c r="HT47" s="605">
        <v>-156.66999999999999</v>
      </c>
      <c r="HU47" s="601">
        <v>-156.63999999999999</v>
      </c>
      <c r="HV47" s="604">
        <v>68.47</v>
      </c>
      <c r="HW47" s="601">
        <v>67.668000000000006</v>
      </c>
      <c r="HX47" s="604">
        <v>-68.866</v>
      </c>
      <c r="HY47" s="601">
        <v>-69.013999999999996</v>
      </c>
      <c r="HZ47" s="604">
        <v>74.739000000000004</v>
      </c>
      <c r="IA47" s="601">
        <v>74.588999999999999</v>
      </c>
      <c r="IB47" s="604">
        <v>81</v>
      </c>
      <c r="IC47" s="601">
        <v>81.8</v>
      </c>
      <c r="ID47" s="601">
        <v>25.780999999999999</v>
      </c>
      <c r="IE47" s="601">
        <v>36.320999999999998</v>
      </c>
      <c r="IF47" s="601">
        <v>-369.54</v>
      </c>
      <c r="IG47" s="604">
        <v>111.1</v>
      </c>
      <c r="IH47" s="601">
        <v>111.6</v>
      </c>
      <c r="II47" s="604">
        <v>16.2</v>
      </c>
      <c r="IJ47" s="601">
        <v>47.9</v>
      </c>
      <c r="IK47" s="604">
        <v>-66.8</v>
      </c>
      <c r="IL47" s="604">
        <v>-67</v>
      </c>
      <c r="IM47" s="604"/>
      <c r="IN47" s="601">
        <v>1.1879999999999999</v>
      </c>
      <c r="IO47" s="603">
        <v>-523.72</v>
      </c>
      <c r="IP47" s="604">
        <v>-455.68</v>
      </c>
      <c r="IQ47" s="612">
        <v>550.19000000000005</v>
      </c>
      <c r="IR47" s="612">
        <v>445.93</v>
      </c>
      <c r="IS47" s="601">
        <v>21.094999999999999</v>
      </c>
      <c r="IT47" s="603">
        <v>-435.41</v>
      </c>
      <c r="IU47" s="601">
        <v>431.62</v>
      </c>
      <c r="IV47" s="602">
        <v>-141.26</v>
      </c>
      <c r="IW47" s="602">
        <v>-327.55</v>
      </c>
      <c r="IX47" s="613">
        <v>-430.06</v>
      </c>
      <c r="IY47" s="606">
        <v>136.86000000000001</v>
      </c>
      <c r="IZ47" s="606">
        <v>138.94999999999999</v>
      </c>
      <c r="JA47" s="606">
        <v>142.41</v>
      </c>
      <c r="JB47" s="614">
        <v>-536.03</v>
      </c>
      <c r="JC47" s="614">
        <v>267.02999999999997</v>
      </c>
      <c r="JD47" s="614">
        <v>-272.91000000000003</v>
      </c>
      <c r="JE47" s="614">
        <v>271.95</v>
      </c>
      <c r="JF47" s="601">
        <v>-3.9009999999999998</v>
      </c>
      <c r="JG47" s="604"/>
      <c r="JH47" s="601">
        <v>35.840000000000003</v>
      </c>
      <c r="JI47" s="604">
        <v>6.3090000000000002</v>
      </c>
      <c r="JJ47" s="601">
        <v>6.3579999999999997</v>
      </c>
      <c r="JK47" s="602">
        <v>-35.439</v>
      </c>
      <c r="JL47" s="602">
        <v>12.88</v>
      </c>
      <c r="JM47" s="601"/>
      <c r="JN47" s="604">
        <v>-13.417</v>
      </c>
      <c r="JO47" s="600">
        <v>-36.210999999999999</v>
      </c>
      <c r="JP47" s="606">
        <v>3.0470000000000002</v>
      </c>
      <c r="JQ47" s="601">
        <v>23.798999999999999</v>
      </c>
      <c r="JR47" s="605">
        <v>47.779000000000003</v>
      </c>
      <c r="JS47" s="601">
        <v>46.845999999999997</v>
      </c>
      <c r="JT47" s="602">
        <v>3.3690000000000002</v>
      </c>
      <c r="JU47" s="601">
        <v>3.36</v>
      </c>
      <c r="JV47" s="603">
        <v>52.875999999999998</v>
      </c>
      <c r="JW47" s="600">
        <v>54.146000000000001</v>
      </c>
      <c r="JX47" s="601">
        <v>53.603999999999999</v>
      </c>
      <c r="JY47" s="601"/>
      <c r="JZ47" s="601">
        <v>-40.4</v>
      </c>
      <c r="KA47" s="601">
        <v>26.234999999999999</v>
      </c>
      <c r="KB47" s="601">
        <v>9.49</v>
      </c>
      <c r="KC47" s="601"/>
      <c r="KD47" s="601">
        <v>7.3029999999999999</v>
      </c>
      <c r="KE47" s="604">
        <v>40.847000000000001</v>
      </c>
      <c r="KF47" s="601">
        <v>7.0940000000000003</v>
      </c>
      <c r="KG47" s="601">
        <v>7.3289999999999997</v>
      </c>
      <c r="KH47" s="601">
        <v>-40.451000000000001</v>
      </c>
      <c r="KI47" s="601">
        <v>-6.5389999999999997</v>
      </c>
      <c r="KJ47" s="601">
        <v>46.62</v>
      </c>
      <c r="KK47" s="596"/>
      <c r="KL47" s="596"/>
      <c r="KM47" s="596"/>
      <c r="KN47" s="596"/>
      <c r="KO47" s="596"/>
      <c r="KP47" s="616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</row>
    <row r="48" spans="1:353" ht="15.75" x14ac:dyDescent="0.25">
      <c r="A48" s="599">
        <v>0.89583333333333337</v>
      </c>
      <c r="B48" s="600">
        <v>0</v>
      </c>
      <c r="C48" s="600">
        <v>24.404</v>
      </c>
      <c r="D48" s="601">
        <v>-48.966000000000001</v>
      </c>
      <c r="E48" s="602">
        <v>12.916</v>
      </c>
      <c r="F48" s="603">
        <v>24.66</v>
      </c>
      <c r="G48" s="600">
        <v>13.065</v>
      </c>
      <c r="H48" s="604">
        <v>48.991999999999997</v>
      </c>
      <c r="I48" s="603">
        <v>59.173999999999999</v>
      </c>
      <c r="J48" s="600"/>
      <c r="K48" s="601"/>
      <c r="L48" s="602">
        <v>4.4400000000000004</v>
      </c>
      <c r="M48" s="605">
        <v>-37.847999999999999</v>
      </c>
      <c r="N48" s="606">
        <v>33</v>
      </c>
      <c r="O48" s="602">
        <v>5.7960000000000003</v>
      </c>
      <c r="P48" s="602">
        <v>-30.798999999999999</v>
      </c>
      <c r="Q48" s="605">
        <v>13.724</v>
      </c>
      <c r="R48" s="603">
        <v>18.422999999999998</v>
      </c>
      <c r="S48" s="600">
        <v>18.728000000000002</v>
      </c>
      <c r="T48" s="601">
        <v>31.456</v>
      </c>
      <c r="U48" s="604"/>
      <c r="V48" s="600"/>
      <c r="W48" s="606"/>
      <c r="X48" s="606"/>
      <c r="Y48" s="601"/>
      <c r="Z48" s="604">
        <v>-56.439</v>
      </c>
      <c r="AA48" s="601">
        <v>-56.08</v>
      </c>
      <c r="AB48" s="601"/>
      <c r="AC48" s="601">
        <v>-4.4400000000000004</v>
      </c>
      <c r="AD48" s="601">
        <v>37.4</v>
      </c>
      <c r="AE48" s="601"/>
      <c r="AF48" s="601"/>
      <c r="AG48" s="604">
        <v>-40.840000000000003</v>
      </c>
      <c r="AH48" s="600">
        <v>-40.74</v>
      </c>
      <c r="AI48" s="606">
        <v>-69.138999999999996</v>
      </c>
      <c r="AJ48" s="602">
        <v>40.658999999999999</v>
      </c>
      <c r="AK48" s="601">
        <v>41.189</v>
      </c>
      <c r="AL48" s="604"/>
      <c r="AM48" s="609">
        <v>0.61599999999999988</v>
      </c>
      <c r="AN48" s="604">
        <v>65.588999999999999</v>
      </c>
      <c r="AO48" s="600">
        <v>68.221000000000004</v>
      </c>
      <c r="AP48" s="606">
        <v>44.277999999999999</v>
      </c>
      <c r="AQ48" s="615">
        <v>-45.781999999999996</v>
      </c>
      <c r="AR48" s="600">
        <v>-44.405000000000001</v>
      </c>
      <c r="AS48" s="600">
        <v>9.6739999999999995</v>
      </c>
      <c r="AT48" s="600">
        <v>8.5060000000000002</v>
      </c>
      <c r="AU48" s="600"/>
      <c r="AV48" s="600">
        <v>68.319000000000003</v>
      </c>
      <c r="AW48" s="606">
        <v>5.2510000000000003</v>
      </c>
      <c r="AX48" s="601">
        <v>4.7190000000000003</v>
      </c>
      <c r="AY48" s="601">
        <v>-399.17</v>
      </c>
      <c r="AZ48" s="604">
        <v>7.2649999999999997</v>
      </c>
      <c r="BA48" s="601">
        <v>7.4459999999999997</v>
      </c>
      <c r="BB48" s="604">
        <v>-13.528</v>
      </c>
      <c r="BC48" s="604">
        <v>-8.6999999999999993</v>
      </c>
      <c r="BD48" s="601">
        <v>-13.298999999999999</v>
      </c>
      <c r="BE48" s="604">
        <v>50.781999999999996</v>
      </c>
      <c r="BF48" s="600">
        <v>50.564</v>
      </c>
      <c r="BG48" s="600">
        <v>-6.0110000000000001</v>
      </c>
      <c r="BH48" s="600"/>
      <c r="BI48" s="606">
        <v>-56.628999999999998</v>
      </c>
      <c r="BJ48" s="610"/>
      <c r="BK48" s="602">
        <v>6.54</v>
      </c>
      <c r="BL48" s="601">
        <v>4.4809999999999999</v>
      </c>
      <c r="BM48" s="601">
        <v>444.99</v>
      </c>
      <c r="BN48" s="601">
        <v>94.302000000000007</v>
      </c>
      <c r="BO48" s="601">
        <v>94.882000000000005</v>
      </c>
      <c r="BP48" s="602">
        <v>-622.62</v>
      </c>
      <c r="BQ48" s="601">
        <v>496.22</v>
      </c>
      <c r="BR48" s="601">
        <v>94.325999999999993</v>
      </c>
      <c r="BS48" s="604">
        <v>-30.239000000000001</v>
      </c>
      <c r="BT48" s="600">
        <v>-25.158999999999999</v>
      </c>
      <c r="BU48" s="600">
        <v>68.83</v>
      </c>
      <c r="BV48" s="606">
        <v>77.900000000000006</v>
      </c>
      <c r="BW48" s="603">
        <v>-0.53200000000000003</v>
      </c>
      <c r="BX48" s="606">
        <v>-0.26400000000000001</v>
      </c>
      <c r="BY48" s="602">
        <v>64.262</v>
      </c>
      <c r="BZ48" s="604">
        <v>64.662999999999997</v>
      </c>
      <c r="CA48" s="601">
        <v>33.972000000000001</v>
      </c>
      <c r="CB48" s="604"/>
      <c r="CC48" s="600">
        <v>-124.08</v>
      </c>
      <c r="CD48" s="602">
        <v>13.904999999999999</v>
      </c>
      <c r="CE48" s="601">
        <v>-72.144000000000005</v>
      </c>
      <c r="CF48" s="604">
        <v>9.9749999999999996</v>
      </c>
      <c r="CG48" s="604">
        <v>2.3140000000000001</v>
      </c>
      <c r="CH48" s="604">
        <v>-32.048999999999999</v>
      </c>
      <c r="CI48" s="601">
        <v>-29.379000000000001</v>
      </c>
      <c r="CJ48" s="604">
        <v>-4.5</v>
      </c>
      <c r="CK48" s="600">
        <v>206.1</v>
      </c>
      <c r="CL48" s="601">
        <v>-19.2</v>
      </c>
      <c r="CM48" s="604">
        <v>37.527000000000001</v>
      </c>
      <c r="CN48" s="600">
        <v>37.582000000000001</v>
      </c>
      <c r="CO48" s="606">
        <v>37.533000000000001</v>
      </c>
      <c r="CP48" s="604">
        <v>-64.805000000000007</v>
      </c>
      <c r="CQ48" s="600">
        <v>-64.435000000000002</v>
      </c>
      <c r="CR48" s="600">
        <v>35.972000000000001</v>
      </c>
      <c r="CS48" s="600">
        <v>-22.945</v>
      </c>
      <c r="CT48" s="606">
        <v>40.597999999999999</v>
      </c>
      <c r="CU48" s="601">
        <v>16.042999999999999</v>
      </c>
      <c r="CV48" s="601">
        <v>-62.110999999999997</v>
      </c>
      <c r="CW48" s="601">
        <v>-88.986999999999995</v>
      </c>
      <c r="CX48" s="604">
        <v>46.881999999999998</v>
      </c>
      <c r="CY48" s="604">
        <v>44.241999999999997</v>
      </c>
      <c r="CZ48" s="600">
        <v>-37.308999999999997</v>
      </c>
      <c r="DA48" s="606">
        <v>2.492</v>
      </c>
      <c r="DB48" s="602">
        <v>103.02</v>
      </c>
      <c r="DC48" s="602">
        <v>102.57</v>
      </c>
      <c r="DD48" s="601">
        <v>-211.06</v>
      </c>
      <c r="DE48" s="604"/>
      <c r="DF48" s="601"/>
      <c r="DG48" s="604">
        <v>3.0569999999999999</v>
      </c>
      <c r="DH48" s="601">
        <v>-22.395</v>
      </c>
      <c r="DI48" s="610"/>
      <c r="DJ48" s="602">
        <v>-104.59</v>
      </c>
      <c r="DK48" s="602">
        <v>-104.8</v>
      </c>
      <c r="DL48" s="603">
        <v>1.7869999999999999</v>
      </c>
      <c r="DM48" s="600">
        <v>19.157</v>
      </c>
      <c r="DN48" s="604">
        <v>-5.2729999999999997</v>
      </c>
      <c r="DO48" s="609">
        <v>41.533500000000004</v>
      </c>
      <c r="DP48" s="604">
        <v>59.188000000000002</v>
      </c>
      <c r="DQ48" s="600">
        <v>84.55</v>
      </c>
      <c r="DR48" s="600">
        <v>86.150999999999996</v>
      </c>
      <c r="DS48" s="600">
        <v>58.62</v>
      </c>
      <c r="DT48" s="600">
        <v>-18.638000000000002</v>
      </c>
      <c r="DU48" s="606">
        <v>-13.15</v>
      </c>
      <c r="DV48" s="601">
        <v>61.073999999999998</v>
      </c>
      <c r="DW48" s="601">
        <v>209.27</v>
      </c>
      <c r="DX48" s="604">
        <v>-2.69</v>
      </c>
      <c r="DY48" s="600">
        <v>-2.57</v>
      </c>
      <c r="DZ48" s="600">
        <v>105.65</v>
      </c>
      <c r="EA48" s="606">
        <v>67.12</v>
      </c>
      <c r="EB48" s="604">
        <v>210.07</v>
      </c>
      <c r="EC48" s="600">
        <v>207.12</v>
      </c>
      <c r="ED48" s="600">
        <v>40.69</v>
      </c>
      <c r="EE48" s="606">
        <v>39.344999999999999</v>
      </c>
      <c r="EF48" s="604">
        <v>302.91000000000003</v>
      </c>
      <c r="EG48" s="600">
        <v>264.35000000000002</v>
      </c>
      <c r="EH48" s="600">
        <v>252.6</v>
      </c>
      <c r="EI48" s="606">
        <v>256.73</v>
      </c>
      <c r="EJ48" s="600">
        <v>116.24</v>
      </c>
      <c r="EK48" s="606">
        <v>98.153999999999996</v>
      </c>
      <c r="EL48" s="601">
        <v>-24.794</v>
      </c>
      <c r="EM48" s="601">
        <v>632.59</v>
      </c>
      <c r="EN48" s="601">
        <v>498.11</v>
      </c>
      <c r="EO48" s="601"/>
      <c r="EP48" s="604">
        <v>-13.55</v>
      </c>
      <c r="EQ48" s="600">
        <v>-11.707000000000001</v>
      </c>
      <c r="ER48" s="600">
        <v>-37.155000000000001</v>
      </c>
      <c r="ES48" s="600">
        <v>37.890999999999998</v>
      </c>
      <c r="ET48" s="600">
        <v>35.316000000000003</v>
      </c>
      <c r="EU48" s="600">
        <v>18.478999999999999</v>
      </c>
      <c r="EV48" s="600">
        <v>-10.935</v>
      </c>
      <c r="EW48" s="600">
        <v>-11.077</v>
      </c>
      <c r="EX48" s="606">
        <v>-60.845999999999997</v>
      </c>
      <c r="EY48" s="604">
        <v>0</v>
      </c>
      <c r="EZ48" s="600">
        <v>-5.08</v>
      </c>
      <c r="FA48" s="606">
        <v>1</v>
      </c>
      <c r="FB48" s="604">
        <v>12.07</v>
      </c>
      <c r="FC48" s="601">
        <v>21.837</v>
      </c>
      <c r="FD48" s="604">
        <v>-36.569000000000003</v>
      </c>
      <c r="FE48" s="600">
        <v>-36.563000000000002</v>
      </c>
      <c r="FF48" s="606">
        <v>12.244</v>
      </c>
      <c r="FG48" s="604">
        <v>-95.83</v>
      </c>
      <c r="FH48" s="604"/>
      <c r="FI48" s="603">
        <v>21.852</v>
      </c>
      <c r="FJ48" s="600">
        <v>0</v>
      </c>
      <c r="FK48" s="601">
        <v>0</v>
      </c>
      <c r="FL48" s="604">
        <v>51.951000000000001</v>
      </c>
      <c r="FM48" s="600">
        <v>53.319000000000003</v>
      </c>
      <c r="FN48" s="606">
        <v>0</v>
      </c>
      <c r="FO48" s="605">
        <v>0</v>
      </c>
      <c r="FP48" s="604">
        <v>-1.6739999999999999</v>
      </c>
      <c r="FQ48" s="601">
        <v>-15.907999999999999</v>
      </c>
      <c r="FR48" s="605">
        <v>-38.462000000000003</v>
      </c>
      <c r="FS48" s="604">
        <v>-38.622999999999998</v>
      </c>
      <c r="FT48" s="601">
        <v>-13.731</v>
      </c>
      <c r="FU48" s="601">
        <v>0</v>
      </c>
      <c r="FV48" s="604"/>
      <c r="FW48" s="606"/>
      <c r="FX48" s="601">
        <v>7.2590000000000003</v>
      </c>
      <c r="FY48" s="604"/>
      <c r="FZ48" s="600"/>
      <c r="GA48" s="606">
        <v>16.170000000000002</v>
      </c>
      <c r="GB48" s="601">
        <v>-11.106</v>
      </c>
      <c r="GC48" s="601">
        <v>6.7960000000000003</v>
      </c>
      <c r="GD48" s="601">
        <v>-6.4480000000000004</v>
      </c>
      <c r="GE48" s="601">
        <v>0.72799999999999998</v>
      </c>
      <c r="GF48" s="601">
        <v>9.7949999999999999</v>
      </c>
      <c r="GG48" s="601">
        <v>33.209000000000003</v>
      </c>
      <c r="GH48" s="601">
        <v>4.5129999999999999</v>
      </c>
      <c r="GI48" s="601">
        <v>13.749000000000001</v>
      </c>
      <c r="GJ48" s="601">
        <v>15.42</v>
      </c>
      <c r="GK48" s="601">
        <v>82.566000000000003</v>
      </c>
      <c r="GL48" s="601">
        <v>25</v>
      </c>
      <c r="GM48" s="601"/>
      <c r="GN48" s="601">
        <v>-1.0029999999999999</v>
      </c>
      <c r="GO48" s="601"/>
      <c r="GP48" s="601"/>
      <c r="GQ48" s="601">
        <v>16.536999999999999</v>
      </c>
      <c r="GR48" s="601">
        <v>8.4160000000000004</v>
      </c>
      <c r="GS48" s="601">
        <v>-14.189</v>
      </c>
      <c r="GT48" s="601">
        <v>-33.451000000000001</v>
      </c>
      <c r="GU48" s="601">
        <v>20.128</v>
      </c>
      <c r="GV48" s="610">
        <v>52.856000000000002</v>
      </c>
      <c r="GW48" s="602">
        <v>93.174000000000007</v>
      </c>
      <c r="GX48" s="601">
        <v>50.527999999999999</v>
      </c>
      <c r="GY48" s="601">
        <v>-131.35</v>
      </c>
      <c r="GZ48" s="601">
        <v>-27.163</v>
      </c>
      <c r="HA48" s="604">
        <v>32.78</v>
      </c>
      <c r="HB48" s="601">
        <v>-56.872</v>
      </c>
      <c r="HC48" s="601">
        <v>7.6680000000000001</v>
      </c>
      <c r="HD48" s="604">
        <v>18.079999999999998</v>
      </c>
      <c r="HE48" s="601">
        <v>17.649000000000001</v>
      </c>
      <c r="HF48" s="601">
        <v>9.4700000000000006</v>
      </c>
      <c r="HG48" s="611">
        <v>272.99</v>
      </c>
      <c r="HH48" s="601">
        <v>277.67</v>
      </c>
      <c r="HI48" s="610">
        <v>161.30000000000001</v>
      </c>
      <c r="HJ48" s="605">
        <v>-160.63999999999999</v>
      </c>
      <c r="HK48" s="604">
        <v>-349.58</v>
      </c>
      <c r="HL48" s="601">
        <v>347.33</v>
      </c>
      <c r="HM48" s="610">
        <v>534.86</v>
      </c>
      <c r="HN48" s="605">
        <v>-260.99</v>
      </c>
      <c r="HO48" s="604">
        <v>-257.14</v>
      </c>
      <c r="HP48" s="604">
        <v>-6.85</v>
      </c>
      <c r="HQ48" s="604">
        <v>6.9669999999999996</v>
      </c>
      <c r="HR48" s="605">
        <v>82.174999999999997</v>
      </c>
      <c r="HS48" s="601">
        <v>81.358999999999995</v>
      </c>
      <c r="HT48" s="605">
        <v>-154.62</v>
      </c>
      <c r="HU48" s="601">
        <v>-154.85</v>
      </c>
      <c r="HV48" s="604">
        <v>67.141000000000005</v>
      </c>
      <c r="HW48" s="601">
        <v>66.722999999999999</v>
      </c>
      <c r="HX48" s="604">
        <v>-71.274000000000001</v>
      </c>
      <c r="HY48" s="601">
        <v>-72.643000000000001</v>
      </c>
      <c r="HZ48" s="604">
        <v>76.338999999999999</v>
      </c>
      <c r="IA48" s="601">
        <v>76.5</v>
      </c>
      <c r="IB48" s="604">
        <v>82.198999999999998</v>
      </c>
      <c r="IC48" s="601">
        <v>81.900000000000006</v>
      </c>
      <c r="ID48" s="601">
        <v>25.576000000000001</v>
      </c>
      <c r="IE48" s="601">
        <v>35.112000000000002</v>
      </c>
      <c r="IF48" s="601">
        <v>-373.05</v>
      </c>
      <c r="IG48" s="604">
        <v>110.11</v>
      </c>
      <c r="IH48" s="601">
        <v>109.97</v>
      </c>
      <c r="II48" s="604">
        <v>15.6</v>
      </c>
      <c r="IJ48" s="601">
        <v>46.2</v>
      </c>
      <c r="IK48" s="604">
        <v>-65.099000000000004</v>
      </c>
      <c r="IL48" s="604">
        <v>-65.3</v>
      </c>
      <c r="IM48" s="604">
        <v>1.476</v>
      </c>
      <c r="IN48" s="601">
        <v>1.1879999999999999</v>
      </c>
      <c r="IO48" s="603">
        <v>-530.99</v>
      </c>
      <c r="IP48" s="604">
        <v>-463.64</v>
      </c>
      <c r="IQ48" s="612">
        <v>551.54999999999995</v>
      </c>
      <c r="IR48" s="612">
        <v>445.74</v>
      </c>
      <c r="IS48" s="601">
        <v>20.295999999999999</v>
      </c>
      <c r="IT48" s="603">
        <v>-440.27</v>
      </c>
      <c r="IU48" s="601">
        <v>434.44</v>
      </c>
      <c r="IV48" s="602">
        <v>-150.68</v>
      </c>
      <c r="IW48" s="602">
        <v>-326.94</v>
      </c>
      <c r="IX48" s="613">
        <v>-430.63</v>
      </c>
      <c r="IY48" s="606">
        <v>139.62</v>
      </c>
      <c r="IZ48" s="606">
        <v>141.91</v>
      </c>
      <c r="JA48" s="606">
        <v>155.09</v>
      </c>
      <c r="JB48" s="614">
        <v>-541.04</v>
      </c>
      <c r="JC48" s="614">
        <v>261.56</v>
      </c>
      <c r="JD48" s="614">
        <v>-278.2</v>
      </c>
      <c r="JE48" s="614">
        <v>280.25</v>
      </c>
      <c r="JF48" s="601">
        <v>-3.77</v>
      </c>
      <c r="JG48" s="604"/>
      <c r="JH48" s="601">
        <v>35.840000000000003</v>
      </c>
      <c r="JI48" s="604">
        <v>5.0439999999999996</v>
      </c>
      <c r="JJ48" s="601">
        <v>5.0460000000000003</v>
      </c>
      <c r="JK48" s="602">
        <v>-34</v>
      </c>
      <c r="JL48" s="602">
        <v>11.84</v>
      </c>
      <c r="JM48" s="601"/>
      <c r="JN48" s="604">
        <v>-12.214</v>
      </c>
      <c r="JO48" s="600">
        <v>-35.243000000000002</v>
      </c>
      <c r="JP48" s="606">
        <v>2.3149999999999999</v>
      </c>
      <c r="JQ48" s="601">
        <v>22.298999999999999</v>
      </c>
      <c r="JR48" s="605">
        <v>50.173999999999999</v>
      </c>
      <c r="JS48" s="601">
        <v>48.237000000000002</v>
      </c>
      <c r="JT48" s="602">
        <v>3.423</v>
      </c>
      <c r="JU48" s="601">
        <v>3.4159999999999999</v>
      </c>
      <c r="JV48" s="603">
        <v>53.274999999999999</v>
      </c>
      <c r="JW48" s="600">
        <v>52.951000000000001</v>
      </c>
      <c r="JX48" s="601">
        <v>52.393000000000001</v>
      </c>
      <c r="JY48" s="601"/>
      <c r="JZ48" s="601">
        <v>-40</v>
      </c>
      <c r="KA48" s="601">
        <v>26.550999999999998</v>
      </c>
      <c r="KB48" s="601">
        <v>9.01</v>
      </c>
      <c r="KC48" s="601"/>
      <c r="KD48" s="601">
        <v>10.06</v>
      </c>
      <c r="KE48" s="604">
        <v>39.594999999999999</v>
      </c>
      <c r="KF48" s="601">
        <v>6.3390000000000004</v>
      </c>
      <c r="KG48" s="601">
        <v>9.5310000000000006</v>
      </c>
      <c r="KH48" s="601">
        <v>-38.158999999999999</v>
      </c>
      <c r="KI48" s="601">
        <v>-6.931</v>
      </c>
      <c r="KJ48" s="601">
        <v>44.945</v>
      </c>
      <c r="KK48" s="596"/>
      <c r="KL48" s="596"/>
      <c r="KM48" s="596"/>
      <c r="KN48" s="596"/>
      <c r="KO48" s="596"/>
      <c r="KP48" s="616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</row>
    <row r="49" spans="1:353" ht="15.75" x14ac:dyDescent="0.25">
      <c r="A49" s="599">
        <v>0.91666666666666663</v>
      </c>
      <c r="B49" s="600">
        <v>0</v>
      </c>
      <c r="C49" s="600">
        <v>24.651</v>
      </c>
      <c r="D49" s="601">
        <v>-49.597000000000001</v>
      </c>
      <c r="E49" s="602">
        <v>12.817</v>
      </c>
      <c r="F49" s="603">
        <v>23.641999999999999</v>
      </c>
      <c r="G49" s="600">
        <v>12.257999999999999</v>
      </c>
      <c r="H49" s="604">
        <v>47.241999999999997</v>
      </c>
      <c r="I49" s="603">
        <v>55.496000000000002</v>
      </c>
      <c r="J49" s="600"/>
      <c r="K49" s="601"/>
      <c r="L49" s="602">
        <v>4.4400000000000004</v>
      </c>
      <c r="M49" s="605">
        <v>-32.718000000000004</v>
      </c>
      <c r="N49" s="606">
        <v>28.6</v>
      </c>
      <c r="O49" s="602">
        <v>5.7960000000000003</v>
      </c>
      <c r="P49" s="602">
        <v>-26.399000000000001</v>
      </c>
      <c r="Q49" s="605">
        <v>13.784000000000001</v>
      </c>
      <c r="R49" s="603">
        <v>19.89</v>
      </c>
      <c r="S49" s="600">
        <v>20.303000000000001</v>
      </c>
      <c r="T49" s="601">
        <v>33.723999999999997</v>
      </c>
      <c r="U49" s="604"/>
      <c r="V49" s="600"/>
      <c r="W49" s="606"/>
      <c r="X49" s="606"/>
      <c r="Y49" s="601"/>
      <c r="Z49" s="604">
        <v>-56.72</v>
      </c>
      <c r="AA49" s="601">
        <v>-56.598999999999997</v>
      </c>
      <c r="AB49" s="601"/>
      <c r="AC49" s="601">
        <v>-4.4400000000000004</v>
      </c>
      <c r="AD49" s="601">
        <v>30.8</v>
      </c>
      <c r="AE49" s="601"/>
      <c r="AF49" s="601"/>
      <c r="AG49" s="604">
        <v>-44.478999999999999</v>
      </c>
      <c r="AH49" s="600">
        <v>-43.77</v>
      </c>
      <c r="AI49" s="606">
        <v>-60.959000000000003</v>
      </c>
      <c r="AJ49" s="602">
        <v>44.728999999999999</v>
      </c>
      <c r="AK49" s="601">
        <v>44.83</v>
      </c>
      <c r="AL49" s="604"/>
      <c r="AM49" s="601">
        <v>-0.54900000000000004</v>
      </c>
      <c r="AN49" s="604">
        <v>63.822000000000003</v>
      </c>
      <c r="AO49" s="600">
        <v>66.215000000000003</v>
      </c>
      <c r="AP49" s="606">
        <v>44.057000000000002</v>
      </c>
      <c r="AQ49" s="615">
        <v>-48.911000000000001</v>
      </c>
      <c r="AR49" s="600">
        <v>-47.598999999999997</v>
      </c>
      <c r="AS49" s="600">
        <v>14.894</v>
      </c>
      <c r="AT49" s="600">
        <v>16.795000000000002</v>
      </c>
      <c r="AU49" s="600"/>
      <c r="AV49" s="600">
        <v>63.764000000000003</v>
      </c>
      <c r="AW49" s="606">
        <v>7.3449999999999998</v>
      </c>
      <c r="AX49" s="601">
        <v>11.71</v>
      </c>
      <c r="AY49" s="601">
        <v>-377.8</v>
      </c>
      <c r="AZ49" s="604">
        <v>9.8130000000000006</v>
      </c>
      <c r="BA49" s="601">
        <v>9.9420000000000002</v>
      </c>
      <c r="BB49" s="604">
        <v>-18.007999999999999</v>
      </c>
      <c r="BC49" s="604">
        <v>-7.1</v>
      </c>
      <c r="BD49" s="601">
        <v>-10.798999999999999</v>
      </c>
      <c r="BE49" s="604">
        <v>53.911000000000001</v>
      </c>
      <c r="BF49" s="600">
        <v>55.686</v>
      </c>
      <c r="BG49" s="600">
        <v>-6.32</v>
      </c>
      <c r="BH49" s="600"/>
      <c r="BI49" s="606">
        <v>-52.171999999999997</v>
      </c>
      <c r="BJ49" s="610"/>
      <c r="BK49" s="602">
        <v>1.9670000000000001</v>
      </c>
      <c r="BL49" s="601">
        <v>3.9089999999999998</v>
      </c>
      <c r="BM49" s="601">
        <v>433.69</v>
      </c>
      <c r="BN49" s="601">
        <v>82.308000000000007</v>
      </c>
      <c r="BO49" s="601">
        <v>83.192999999999998</v>
      </c>
      <c r="BP49" s="602">
        <v>-594.70000000000005</v>
      </c>
      <c r="BQ49" s="601">
        <v>458.96</v>
      </c>
      <c r="BR49" s="601">
        <v>90.194999999999993</v>
      </c>
      <c r="BS49" s="604">
        <v>-28.87</v>
      </c>
      <c r="BT49" s="600">
        <v>-27.19</v>
      </c>
      <c r="BU49" s="600">
        <v>66.69</v>
      </c>
      <c r="BV49" s="606">
        <v>76.308999999999997</v>
      </c>
      <c r="BW49" s="603">
        <v>-5.6219999999999999</v>
      </c>
      <c r="BX49" s="606">
        <v>-5.0860000000000003</v>
      </c>
      <c r="BY49" s="602">
        <v>71.707999999999998</v>
      </c>
      <c r="BZ49" s="604">
        <v>71.763000000000005</v>
      </c>
      <c r="CA49" s="601">
        <v>34.831000000000003</v>
      </c>
      <c r="CB49" s="604"/>
      <c r="CC49" s="600">
        <v>-111.48</v>
      </c>
      <c r="CD49" s="602">
        <v>10.599</v>
      </c>
      <c r="CE49" s="601">
        <v>-72.144000000000005</v>
      </c>
      <c r="CF49" s="604">
        <v>13.051</v>
      </c>
      <c r="CG49" s="604">
        <v>2.4129999999999998</v>
      </c>
      <c r="CH49" s="604">
        <v>32.340000000000003</v>
      </c>
      <c r="CI49" s="601">
        <v>-30.728999999999999</v>
      </c>
      <c r="CJ49" s="604">
        <v>-5.2</v>
      </c>
      <c r="CK49" s="600">
        <v>201.19</v>
      </c>
      <c r="CL49" s="601">
        <v>-18.940000000000001</v>
      </c>
      <c r="CM49" s="604">
        <v>39.436999999999998</v>
      </c>
      <c r="CN49" s="600">
        <v>38.914999999999999</v>
      </c>
      <c r="CO49" s="606">
        <v>38.756</v>
      </c>
      <c r="CP49" s="604">
        <v>-66.484999999999999</v>
      </c>
      <c r="CQ49" s="600">
        <v>-64.201999999999998</v>
      </c>
      <c r="CR49" s="600">
        <v>27.52</v>
      </c>
      <c r="CS49" s="600">
        <v>-14.925000000000001</v>
      </c>
      <c r="CT49" s="606">
        <v>35.47</v>
      </c>
      <c r="CU49" s="601">
        <v>15.448</v>
      </c>
      <c r="CV49" s="601">
        <v>-56.543999999999997</v>
      </c>
      <c r="CW49" s="601">
        <v>-85.084999999999994</v>
      </c>
      <c r="CX49" s="604">
        <v>45.241</v>
      </c>
      <c r="CY49" s="604">
        <v>42.338000000000001</v>
      </c>
      <c r="CZ49" s="600">
        <v>-36.569000000000003</v>
      </c>
      <c r="DA49" s="606">
        <v>1.871</v>
      </c>
      <c r="DB49" s="602">
        <v>100.76</v>
      </c>
      <c r="DC49" s="602">
        <v>101.12</v>
      </c>
      <c r="DD49" s="601">
        <v>-214.54</v>
      </c>
      <c r="DE49" s="604"/>
      <c r="DF49" s="601"/>
      <c r="DG49" s="604">
        <v>3.1920000000000002</v>
      </c>
      <c r="DH49" s="601">
        <v>-21.875</v>
      </c>
      <c r="DI49" s="610"/>
      <c r="DJ49" s="602">
        <v>-100.59</v>
      </c>
      <c r="DK49" s="602">
        <v>-101.8</v>
      </c>
      <c r="DL49" s="603">
        <v>1.7869999999999999</v>
      </c>
      <c r="DM49" s="600">
        <v>19.311</v>
      </c>
      <c r="DN49" s="604">
        <v>-3.984</v>
      </c>
      <c r="DO49" s="601">
        <v>40.683999999999997</v>
      </c>
      <c r="DP49" s="604">
        <v>55.966000000000001</v>
      </c>
      <c r="DQ49" s="600">
        <v>80.793000000000006</v>
      </c>
      <c r="DR49" s="600">
        <v>81.462999999999994</v>
      </c>
      <c r="DS49" s="600">
        <v>55.67</v>
      </c>
      <c r="DT49" s="600">
        <v>-17.667000000000002</v>
      </c>
      <c r="DU49" s="606">
        <v>-12.44</v>
      </c>
      <c r="DV49" s="601">
        <v>62.585999999999999</v>
      </c>
      <c r="DW49" s="601">
        <v>214.11</v>
      </c>
      <c r="DX49" s="604">
        <v>-3.06</v>
      </c>
      <c r="DY49" s="600">
        <v>-3.02</v>
      </c>
      <c r="DZ49" s="600">
        <v>101.69</v>
      </c>
      <c r="EA49" s="606">
        <v>65.19</v>
      </c>
      <c r="EB49" s="604">
        <v>214.01</v>
      </c>
      <c r="EC49" s="600">
        <v>210.19</v>
      </c>
      <c r="ED49" s="600">
        <v>37.814999999999998</v>
      </c>
      <c r="EE49" s="606">
        <v>36.298999999999999</v>
      </c>
      <c r="EF49" s="604">
        <v>299.73</v>
      </c>
      <c r="EG49" s="600">
        <v>256.99</v>
      </c>
      <c r="EH49" s="600">
        <v>249.28</v>
      </c>
      <c r="EI49" s="606">
        <v>253.51</v>
      </c>
      <c r="EJ49" s="600">
        <v>119.06</v>
      </c>
      <c r="EK49" s="606">
        <v>101.65</v>
      </c>
      <c r="EL49" s="601">
        <v>-25.134</v>
      </c>
      <c r="EM49" s="601">
        <v>608.38</v>
      </c>
      <c r="EN49" s="601">
        <v>513.28</v>
      </c>
      <c r="EO49" s="601"/>
      <c r="EP49" s="604">
        <v>-14.577</v>
      </c>
      <c r="EQ49" s="600">
        <v>-12.794</v>
      </c>
      <c r="ER49" s="600">
        <v>-41.215000000000003</v>
      </c>
      <c r="ES49" s="600">
        <v>39.32</v>
      </c>
      <c r="ET49" s="600">
        <v>36.923999999999999</v>
      </c>
      <c r="EU49" s="600">
        <v>21.552</v>
      </c>
      <c r="EV49" s="600">
        <v>-10.613</v>
      </c>
      <c r="EW49" s="600">
        <v>-10.728</v>
      </c>
      <c r="EX49" s="606">
        <v>-65.772999999999996</v>
      </c>
      <c r="EY49" s="604">
        <v>0</v>
      </c>
      <c r="EZ49" s="600">
        <v>-5.98</v>
      </c>
      <c r="FA49" s="606">
        <v>1</v>
      </c>
      <c r="FB49" s="604">
        <v>11.241</v>
      </c>
      <c r="FC49" s="601">
        <v>27.907</v>
      </c>
      <c r="FD49" s="604">
        <v>-36.093000000000004</v>
      </c>
      <c r="FE49" s="600">
        <v>-35.588999999999999</v>
      </c>
      <c r="FF49" s="606">
        <v>11.994999999999999</v>
      </c>
      <c r="FG49" s="604">
        <v>-98.986999999999995</v>
      </c>
      <c r="FH49" s="604"/>
      <c r="FI49" s="603">
        <v>21.495000000000001</v>
      </c>
      <c r="FJ49" s="600">
        <v>0</v>
      </c>
      <c r="FK49" s="601">
        <v>0</v>
      </c>
      <c r="FL49" s="604">
        <v>53.377000000000002</v>
      </c>
      <c r="FM49" s="600">
        <v>54.716000000000001</v>
      </c>
      <c r="FN49" s="606">
        <v>0</v>
      </c>
      <c r="FO49" s="605">
        <v>4.8559999999999999</v>
      </c>
      <c r="FP49" s="604">
        <v>4.8559999999999999</v>
      </c>
      <c r="FQ49" s="601">
        <v>-53.082999999999998</v>
      </c>
      <c r="FR49" s="605">
        <v>-35.51</v>
      </c>
      <c r="FS49" s="604">
        <v>-34.773000000000003</v>
      </c>
      <c r="FT49" s="601">
        <v>-42.011000000000003</v>
      </c>
      <c r="FU49" s="601">
        <v>-32.857999999999997</v>
      </c>
      <c r="FV49" s="604"/>
      <c r="FW49" s="606"/>
      <c r="FX49" s="601">
        <v>7.1660000000000004</v>
      </c>
      <c r="FY49" s="604"/>
      <c r="FZ49" s="600"/>
      <c r="GA49" s="606">
        <v>16.8</v>
      </c>
      <c r="GB49" s="601">
        <v>-12.497</v>
      </c>
      <c r="GC49" s="601">
        <v>6.6749999999999998</v>
      </c>
      <c r="GD49" s="601">
        <v>-6.9480000000000004</v>
      </c>
      <c r="GE49" s="601">
        <v>0.70399999999999996</v>
      </c>
      <c r="GF49" s="601">
        <v>10.79</v>
      </c>
      <c r="GG49" s="601">
        <v>33.889000000000003</v>
      </c>
      <c r="GH49" s="601">
        <v>36.155999999999999</v>
      </c>
      <c r="GI49" s="601">
        <v>41.427</v>
      </c>
      <c r="GJ49" s="601">
        <v>14.56</v>
      </c>
      <c r="GK49" s="601">
        <v>84.034000000000006</v>
      </c>
      <c r="GL49" s="601">
        <v>25.1</v>
      </c>
      <c r="GM49" s="601"/>
      <c r="GN49" s="601">
        <v>-1.714</v>
      </c>
      <c r="GO49" s="601"/>
      <c r="GP49" s="601"/>
      <c r="GQ49" s="601">
        <v>15.419</v>
      </c>
      <c r="GR49" s="601">
        <v>7.8040000000000003</v>
      </c>
      <c r="GS49" s="601">
        <v>-13.839</v>
      </c>
      <c r="GT49" s="601">
        <v>-32.249000000000002</v>
      </c>
      <c r="GU49" s="601">
        <v>19.97</v>
      </c>
      <c r="GV49" s="610">
        <v>50.670999999999999</v>
      </c>
      <c r="GW49" s="602">
        <v>97.161000000000001</v>
      </c>
      <c r="GX49" s="601">
        <v>54.640999999999998</v>
      </c>
      <c r="GY49" s="601">
        <v>-138.46</v>
      </c>
      <c r="GZ49" s="601">
        <v>-25.835999999999999</v>
      </c>
      <c r="HA49" s="604"/>
      <c r="HB49" s="601">
        <v>-52.136000000000003</v>
      </c>
      <c r="HC49" s="601">
        <v>7.1849999999999996</v>
      </c>
      <c r="HD49" s="604">
        <v>15.775</v>
      </c>
      <c r="HE49" s="601">
        <v>15.507</v>
      </c>
      <c r="HF49" s="601">
        <v>9.17</v>
      </c>
      <c r="HG49" s="611">
        <v>286.12</v>
      </c>
      <c r="HH49" s="601">
        <v>292.13</v>
      </c>
      <c r="HI49" s="610">
        <v>147.1</v>
      </c>
      <c r="HJ49" s="605">
        <v>-148.47</v>
      </c>
      <c r="HK49" s="604">
        <v>-337.69</v>
      </c>
      <c r="HL49" s="601">
        <v>340.45</v>
      </c>
      <c r="HM49" s="610">
        <v>563.19000000000005</v>
      </c>
      <c r="HN49" s="605">
        <v>-274.12</v>
      </c>
      <c r="HO49" s="604">
        <v>-271.24</v>
      </c>
      <c r="HP49" s="604">
        <v>0</v>
      </c>
      <c r="HQ49" s="604">
        <v>10.067</v>
      </c>
      <c r="HR49" s="605">
        <v>83.480999999999995</v>
      </c>
      <c r="HS49" s="601">
        <v>82.641000000000005</v>
      </c>
      <c r="HT49" s="605">
        <v>-162.94</v>
      </c>
      <c r="HU49" s="601">
        <v>-162.75</v>
      </c>
      <c r="HV49" s="604">
        <v>60.878</v>
      </c>
      <c r="HW49" s="601">
        <v>60.087000000000003</v>
      </c>
      <c r="HX49" s="604">
        <v>-98.774000000000001</v>
      </c>
      <c r="HY49" s="601">
        <v>-99.760999999999996</v>
      </c>
      <c r="HZ49" s="604">
        <v>75.25</v>
      </c>
      <c r="IA49" s="601">
        <v>75.010000000000005</v>
      </c>
      <c r="IB49" s="604">
        <v>81.5</v>
      </c>
      <c r="IC49" s="601">
        <v>81.5</v>
      </c>
      <c r="ID49" s="601">
        <v>25.698</v>
      </c>
      <c r="IE49" s="601">
        <v>32.344000000000001</v>
      </c>
      <c r="IF49" s="601">
        <v>-382.97</v>
      </c>
      <c r="IG49" s="604">
        <v>112.32</v>
      </c>
      <c r="IH49" s="601">
        <v>112.17</v>
      </c>
      <c r="II49" s="604">
        <v>14.5</v>
      </c>
      <c r="IJ49" s="601">
        <v>47.298999999999999</v>
      </c>
      <c r="IK49" s="604">
        <v>-59.4</v>
      </c>
      <c r="IL49" s="604">
        <v>-59.5</v>
      </c>
      <c r="IM49" s="604">
        <v>1.373</v>
      </c>
      <c r="IN49" s="601">
        <v>1.1839999999999999</v>
      </c>
      <c r="IO49" s="603">
        <v>-550.19000000000005</v>
      </c>
      <c r="IP49" s="604">
        <v>-483.21</v>
      </c>
      <c r="IQ49" s="612">
        <v>583.12</v>
      </c>
      <c r="IR49" s="612">
        <v>462.23</v>
      </c>
      <c r="IS49" s="601">
        <v>25.838999999999999</v>
      </c>
      <c r="IT49" s="603">
        <v>-450.76</v>
      </c>
      <c r="IU49" s="601">
        <v>453.95</v>
      </c>
      <c r="IV49" s="602">
        <v>-155.84</v>
      </c>
      <c r="IW49" s="602">
        <v>-318.63</v>
      </c>
      <c r="IX49" s="613">
        <v>-447.59</v>
      </c>
      <c r="IY49" s="606">
        <v>144.69</v>
      </c>
      <c r="IZ49" s="606">
        <v>137.52000000000001</v>
      </c>
      <c r="JA49" s="606">
        <v>156.05000000000001</v>
      </c>
      <c r="JB49" s="614">
        <v>-565.73</v>
      </c>
      <c r="JC49" s="614">
        <v>255.31</v>
      </c>
      <c r="JD49" s="614">
        <v>-309.52</v>
      </c>
      <c r="JE49" s="614">
        <v>305.58999999999997</v>
      </c>
      <c r="JF49" s="601">
        <v>-4.5609999999999999</v>
      </c>
      <c r="JG49" s="604"/>
      <c r="JH49" s="601">
        <v>27.28</v>
      </c>
      <c r="JI49" s="604">
        <v>5.4480000000000004</v>
      </c>
      <c r="JJ49" s="601">
        <v>5.4509999999999996</v>
      </c>
      <c r="JK49" s="602">
        <v>-26.798999999999999</v>
      </c>
      <c r="JL49" s="602">
        <v>3.28</v>
      </c>
      <c r="JM49" s="601"/>
      <c r="JN49" s="604">
        <v>-4.6859999999999999</v>
      </c>
      <c r="JO49" s="600">
        <v>-35.802</v>
      </c>
      <c r="JP49" s="606">
        <v>-0.67300000000000004</v>
      </c>
      <c r="JQ49" s="601">
        <v>18.600000000000001</v>
      </c>
      <c r="JR49" s="605">
        <v>47.039000000000001</v>
      </c>
      <c r="JS49" s="601">
        <v>46.743000000000002</v>
      </c>
      <c r="JT49" s="602">
        <v>10.61</v>
      </c>
      <c r="JU49" s="601">
        <v>10.57</v>
      </c>
      <c r="JV49" s="603">
        <v>53.884</v>
      </c>
      <c r="JW49" s="600">
        <v>52.802</v>
      </c>
      <c r="JX49" s="601">
        <v>53.83</v>
      </c>
      <c r="JY49" s="601"/>
      <c r="JZ49" s="601">
        <v>-39.098999999999997</v>
      </c>
      <c r="KA49" s="601">
        <v>27.562999999999999</v>
      </c>
      <c r="KB49" s="601">
        <v>8.3699999999999992</v>
      </c>
      <c r="KC49" s="601"/>
      <c r="KD49" s="601">
        <v>13.581</v>
      </c>
      <c r="KE49" s="604">
        <v>37.69</v>
      </c>
      <c r="KF49" s="601">
        <v>3.323</v>
      </c>
      <c r="KG49" s="601">
        <v>13.596</v>
      </c>
      <c r="KH49" s="601">
        <v>-36.911999999999999</v>
      </c>
      <c r="KI49" s="601">
        <v>-9.9220000000000006</v>
      </c>
      <c r="KJ49" s="601">
        <v>47.332999999999998</v>
      </c>
      <c r="KK49" s="596"/>
      <c r="KL49" s="596"/>
      <c r="KM49" s="596"/>
      <c r="KN49" s="596"/>
      <c r="KO49" s="596"/>
      <c r="KP49" s="616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</row>
    <row r="50" spans="1:353" ht="15.75" x14ac:dyDescent="0.25">
      <c r="A50" s="599">
        <v>0.9375</v>
      </c>
      <c r="B50" s="600">
        <v>0</v>
      </c>
      <c r="C50" s="600">
        <v>24.074999999999999</v>
      </c>
      <c r="D50" s="601">
        <v>-48.517000000000003</v>
      </c>
      <c r="E50" s="602">
        <v>12.066000000000001</v>
      </c>
      <c r="F50" s="603">
        <v>22.01</v>
      </c>
      <c r="G50" s="600">
        <v>10.259</v>
      </c>
      <c r="H50" s="604">
        <v>43.957999999999998</v>
      </c>
      <c r="I50" s="603">
        <v>52.600999999999999</v>
      </c>
      <c r="J50" s="600"/>
      <c r="K50" s="601"/>
      <c r="L50" s="602">
        <v>6.66</v>
      </c>
      <c r="M50" s="605">
        <v>-29.035</v>
      </c>
      <c r="N50" s="606">
        <v>24.2</v>
      </c>
      <c r="O50" s="602">
        <v>4.968</v>
      </c>
      <c r="P50" s="602">
        <v>-24.2</v>
      </c>
      <c r="Q50" s="605">
        <v>13.143000000000001</v>
      </c>
      <c r="R50" s="603">
        <v>18.879000000000001</v>
      </c>
      <c r="S50" s="600">
        <v>19.28</v>
      </c>
      <c r="T50" s="601">
        <v>32.238999999999997</v>
      </c>
      <c r="U50" s="604"/>
      <c r="V50" s="600"/>
      <c r="W50" s="606"/>
      <c r="X50" s="606"/>
      <c r="Y50" s="601"/>
      <c r="Z50" s="604">
        <v>-53.7</v>
      </c>
      <c r="AA50" s="601">
        <v>-53.61</v>
      </c>
      <c r="AB50" s="601"/>
      <c r="AC50" s="601">
        <v>-6.66</v>
      </c>
      <c r="AD50" s="601">
        <v>28.6</v>
      </c>
      <c r="AE50" s="601"/>
      <c r="AF50" s="601"/>
      <c r="AG50" s="604">
        <v>-38.119</v>
      </c>
      <c r="AH50" s="600">
        <v>-38.29</v>
      </c>
      <c r="AI50" s="606">
        <v>-66.760000000000005</v>
      </c>
      <c r="AJ50" s="602">
        <v>38.389000000000003</v>
      </c>
      <c r="AK50" s="601">
        <v>38.520000000000003</v>
      </c>
      <c r="AL50" s="604">
        <v>17.001999999999999</v>
      </c>
      <c r="AM50" s="601">
        <v>-1.306</v>
      </c>
      <c r="AN50" s="604">
        <v>60.904000000000003</v>
      </c>
      <c r="AO50" s="600">
        <v>63.198</v>
      </c>
      <c r="AP50" s="606">
        <v>43.372</v>
      </c>
      <c r="AQ50" s="615">
        <v>-43.927999999999997</v>
      </c>
      <c r="AR50" s="600">
        <v>-41.960999999999999</v>
      </c>
      <c r="AS50" s="600">
        <v>9.3140000000000001</v>
      </c>
      <c r="AT50" s="600">
        <v>9.5060000000000002</v>
      </c>
      <c r="AU50" s="600"/>
      <c r="AV50" s="600">
        <v>62.96</v>
      </c>
      <c r="AW50" s="606">
        <v>-0.52300000000000002</v>
      </c>
      <c r="AX50" s="601">
        <v>-1.5009999999999999</v>
      </c>
      <c r="AY50" s="601">
        <v>-350.91</v>
      </c>
      <c r="AZ50" s="604">
        <v>12.976000000000001</v>
      </c>
      <c r="BA50" s="601">
        <v>12.94</v>
      </c>
      <c r="BB50" s="604">
        <v>-2.6389999999999998</v>
      </c>
      <c r="BC50" s="604">
        <v>-12.699</v>
      </c>
      <c r="BD50" s="601">
        <v>-18.998999999999999</v>
      </c>
      <c r="BE50" s="604">
        <v>48.927999999999997</v>
      </c>
      <c r="BF50" s="600">
        <v>47.548000000000002</v>
      </c>
      <c r="BG50" s="600">
        <v>-5.4269999999999996</v>
      </c>
      <c r="BH50" s="600"/>
      <c r="BI50" s="606">
        <v>-49.869</v>
      </c>
      <c r="BJ50" s="610"/>
      <c r="BK50" s="602">
        <v>0</v>
      </c>
      <c r="BL50" s="601">
        <v>3.58</v>
      </c>
      <c r="BM50" s="601">
        <v>395.85</v>
      </c>
      <c r="BN50" s="601">
        <v>74.311999999999998</v>
      </c>
      <c r="BO50" s="601">
        <v>74.739000000000004</v>
      </c>
      <c r="BP50" s="602">
        <v>-546.74</v>
      </c>
      <c r="BQ50" s="601">
        <v>405.34</v>
      </c>
      <c r="BR50" s="601">
        <v>86.941000000000003</v>
      </c>
      <c r="BS50" s="604">
        <v>-28.34</v>
      </c>
      <c r="BT50" s="600">
        <v>-29.27</v>
      </c>
      <c r="BU50" s="600">
        <v>63.34</v>
      </c>
      <c r="BV50" s="606">
        <v>75.540000000000006</v>
      </c>
      <c r="BW50" s="603">
        <v>-6.8280000000000003</v>
      </c>
      <c r="BX50" s="606">
        <v>-6.694</v>
      </c>
      <c r="BY50" s="602">
        <v>69.766999999999996</v>
      </c>
      <c r="BZ50" s="604">
        <v>70.843999999999994</v>
      </c>
      <c r="CA50" s="601">
        <v>38.421999999999997</v>
      </c>
      <c r="CB50" s="604"/>
      <c r="CC50" s="600">
        <v>-101.28</v>
      </c>
      <c r="CD50" s="602">
        <v>10.545999999999999</v>
      </c>
      <c r="CE50" s="601">
        <v>-72.144000000000005</v>
      </c>
      <c r="CF50" s="604">
        <v>18.417999999999999</v>
      </c>
      <c r="CG50" s="604">
        <v>2.3359999999999999</v>
      </c>
      <c r="CH50" s="604">
        <v>31.309000000000001</v>
      </c>
      <c r="CI50" s="601">
        <v>-32.509</v>
      </c>
      <c r="CJ50" s="604">
        <v>-5.6</v>
      </c>
      <c r="CK50" s="600">
        <v>192.6</v>
      </c>
      <c r="CL50" s="601">
        <v>-18.728999999999999</v>
      </c>
      <c r="CM50" s="604">
        <v>39.308</v>
      </c>
      <c r="CN50" s="600">
        <v>38.338000000000001</v>
      </c>
      <c r="CO50" s="606">
        <v>39.222000000000001</v>
      </c>
      <c r="CP50" s="604">
        <v>-66.27</v>
      </c>
      <c r="CQ50" s="600">
        <v>-65.691999999999993</v>
      </c>
      <c r="CR50" s="600">
        <v>29.643999999999998</v>
      </c>
      <c r="CS50" s="600">
        <v>-9.8520000000000003</v>
      </c>
      <c r="CT50" s="606">
        <v>30.934999999999999</v>
      </c>
      <c r="CU50" s="601">
        <v>13.807</v>
      </c>
      <c r="CV50" s="601">
        <v>-54.493000000000002</v>
      </c>
      <c r="CW50" s="601">
        <v>-81.183999999999997</v>
      </c>
      <c r="CX50" s="604">
        <v>43.366</v>
      </c>
      <c r="CY50" s="604">
        <v>41.02</v>
      </c>
      <c r="CZ50" s="600">
        <v>-35.439</v>
      </c>
      <c r="DA50" s="606">
        <v>1.5609999999999999</v>
      </c>
      <c r="DB50" s="602">
        <v>95.078999999999994</v>
      </c>
      <c r="DC50" s="602">
        <v>93.760999999999996</v>
      </c>
      <c r="DD50" s="601">
        <v>-208.74</v>
      </c>
      <c r="DE50" s="604"/>
      <c r="DF50" s="601"/>
      <c r="DG50" s="604">
        <v>2.5230000000000001</v>
      </c>
      <c r="DH50" s="601">
        <v>-21.353999999999999</v>
      </c>
      <c r="DI50" s="610"/>
      <c r="DJ50" s="602">
        <v>-95.3</v>
      </c>
      <c r="DK50" s="602">
        <v>-96.698999999999998</v>
      </c>
      <c r="DL50" s="603">
        <v>2.1419999999999999</v>
      </c>
      <c r="DM50" s="600">
        <v>19.651</v>
      </c>
      <c r="DN50" s="604">
        <v>-1.5229999999999999</v>
      </c>
      <c r="DO50" s="601">
        <v>39.68</v>
      </c>
      <c r="DP50" s="604">
        <v>51.863999999999997</v>
      </c>
      <c r="DQ50" s="600">
        <v>75.158000000000001</v>
      </c>
      <c r="DR50" s="600">
        <v>75.603999999999999</v>
      </c>
      <c r="DS50" s="600">
        <v>51.68</v>
      </c>
      <c r="DT50" s="600">
        <v>-16.308</v>
      </c>
      <c r="DU50" s="606">
        <v>-11.6</v>
      </c>
      <c r="DV50" s="601">
        <v>62.734000000000002</v>
      </c>
      <c r="DW50" s="601">
        <v>207.32</v>
      </c>
      <c r="DX50" s="604">
        <v>-18.64</v>
      </c>
      <c r="DY50" s="600">
        <v>-18.84</v>
      </c>
      <c r="DZ50" s="600">
        <v>124.8</v>
      </c>
      <c r="EA50" s="606">
        <v>63.6</v>
      </c>
      <c r="EB50" s="604">
        <v>210.58</v>
      </c>
      <c r="EC50" s="600">
        <v>206.81</v>
      </c>
      <c r="ED50" s="600">
        <v>38.054000000000002</v>
      </c>
      <c r="EE50" s="606">
        <v>34.908999999999999</v>
      </c>
      <c r="EF50" s="604">
        <v>297.35000000000002</v>
      </c>
      <c r="EG50" s="600">
        <v>257</v>
      </c>
      <c r="EH50" s="600">
        <v>248.02</v>
      </c>
      <c r="EI50" s="606">
        <v>250.08</v>
      </c>
      <c r="EJ50" s="600">
        <v>149.66</v>
      </c>
      <c r="EK50" s="606">
        <v>130.16</v>
      </c>
      <c r="EL50" s="601">
        <v>-23.085999999999999</v>
      </c>
      <c r="EM50" s="601">
        <v>553.39</v>
      </c>
      <c r="EN50" s="601">
        <v>519.29</v>
      </c>
      <c r="EO50" s="601"/>
      <c r="EP50" s="604">
        <v>-22.803999999999998</v>
      </c>
      <c r="EQ50" s="600">
        <v>-21.033000000000001</v>
      </c>
      <c r="ER50" s="600">
        <v>-70.156000000000006</v>
      </c>
      <c r="ES50" s="600">
        <v>29.152000000000001</v>
      </c>
      <c r="ET50" s="600">
        <v>27.776</v>
      </c>
      <c r="EU50" s="600">
        <v>96.816000000000003</v>
      </c>
      <c r="EV50" s="600">
        <v>-31.347999999999999</v>
      </c>
      <c r="EW50" s="600">
        <v>-31.648</v>
      </c>
      <c r="EX50" s="606">
        <v>-96.191999999999993</v>
      </c>
      <c r="EY50" s="604">
        <v>0</v>
      </c>
      <c r="EZ50" s="600">
        <v>-9.34</v>
      </c>
      <c r="FA50" s="606">
        <v>98.2</v>
      </c>
      <c r="FB50" s="604">
        <v>10.324999999999999</v>
      </c>
      <c r="FC50" s="601">
        <v>11.898999999999999</v>
      </c>
      <c r="FD50" s="604">
        <v>-35.868000000000002</v>
      </c>
      <c r="FE50" s="600">
        <v>-35.01</v>
      </c>
      <c r="FF50" s="606">
        <v>12.295</v>
      </c>
      <c r="FG50" s="604">
        <v>-128.19</v>
      </c>
      <c r="FH50" s="604"/>
      <c r="FI50" s="603">
        <v>21.396000000000001</v>
      </c>
      <c r="FJ50" s="600">
        <v>0</v>
      </c>
      <c r="FK50" s="601">
        <v>0</v>
      </c>
      <c r="FL50" s="604">
        <v>52.72</v>
      </c>
      <c r="FM50" s="600">
        <v>52.698999999999998</v>
      </c>
      <c r="FN50" s="606">
        <v>0</v>
      </c>
      <c r="FO50" s="605">
        <v>6.0279999999999996</v>
      </c>
      <c r="FP50" s="604">
        <v>5.5259999999999998</v>
      </c>
      <c r="FQ50" s="601">
        <v>-51.576000000000001</v>
      </c>
      <c r="FR50" s="605">
        <v>-34.058999999999997</v>
      </c>
      <c r="FS50" s="604">
        <v>-33.923000000000002</v>
      </c>
      <c r="FT50" s="601">
        <v>-43.957000000000001</v>
      </c>
      <c r="FU50" s="601">
        <v>-39.445999999999998</v>
      </c>
      <c r="FV50" s="604"/>
      <c r="FW50" s="606"/>
      <c r="FX50" s="601">
        <v>7.1710000000000003</v>
      </c>
      <c r="FY50" s="604"/>
      <c r="FZ50" s="600"/>
      <c r="GA50" s="606">
        <v>17.12</v>
      </c>
      <c r="GB50" s="601">
        <v>-16.256</v>
      </c>
      <c r="GC50" s="601">
        <v>6.7839999999999998</v>
      </c>
      <c r="GD50" s="601">
        <v>-7.7679999999999998</v>
      </c>
      <c r="GE50" s="601">
        <v>4.4249999999999998</v>
      </c>
      <c r="GF50" s="601">
        <v>10.63</v>
      </c>
      <c r="GG50" s="601">
        <v>32.22</v>
      </c>
      <c r="GH50" s="601">
        <v>41.396000000000001</v>
      </c>
      <c r="GI50" s="601">
        <v>42.055</v>
      </c>
      <c r="GJ50" s="601">
        <v>14.11</v>
      </c>
      <c r="GK50" s="601">
        <v>81.790999999999997</v>
      </c>
      <c r="GL50" s="601">
        <v>26.899000000000001</v>
      </c>
      <c r="GM50" s="601"/>
      <c r="GN50" s="601">
        <v>-2.649</v>
      </c>
      <c r="GO50" s="601"/>
      <c r="GP50" s="601"/>
      <c r="GQ50" s="601">
        <v>13.959</v>
      </c>
      <c r="GR50" s="601">
        <v>7.0629999999999997</v>
      </c>
      <c r="GS50" s="601">
        <v>-13.398999999999999</v>
      </c>
      <c r="GT50" s="601">
        <v>-28.643999999999998</v>
      </c>
      <c r="GU50" s="601">
        <v>20.620999999999999</v>
      </c>
      <c r="GV50" s="610">
        <v>45.209000000000003</v>
      </c>
      <c r="GW50" s="602">
        <v>93.843000000000004</v>
      </c>
      <c r="GX50" s="601">
        <v>52.488999999999997</v>
      </c>
      <c r="GY50" s="601">
        <v>-133.68</v>
      </c>
      <c r="GZ50" s="601">
        <v>-23.72</v>
      </c>
      <c r="HA50" s="604"/>
      <c r="HB50" s="601">
        <v>-46.136000000000003</v>
      </c>
      <c r="HC50" s="601">
        <v>7.2789999999999999</v>
      </c>
      <c r="HD50" s="604">
        <v>13.273999999999999</v>
      </c>
      <c r="HE50" s="601">
        <v>13.112</v>
      </c>
      <c r="HF50" s="601">
        <v>8.82</v>
      </c>
      <c r="HG50" s="611">
        <v>281.7</v>
      </c>
      <c r="HH50" s="601">
        <v>290.69</v>
      </c>
      <c r="HI50" s="610">
        <v>166</v>
      </c>
      <c r="HJ50" s="605">
        <v>-164.72</v>
      </c>
      <c r="HK50" s="604">
        <v>-353.2</v>
      </c>
      <c r="HL50" s="601">
        <v>356.48</v>
      </c>
      <c r="HM50" s="610">
        <v>574.52</v>
      </c>
      <c r="HN50" s="605">
        <v>-269.7</v>
      </c>
      <c r="HO50" s="604">
        <v>-268.54000000000002</v>
      </c>
      <c r="HP50" s="604">
        <v>-7.2080000000000002</v>
      </c>
      <c r="HQ50" s="604">
        <v>5.3449999999999998</v>
      </c>
      <c r="HR50" s="605">
        <v>85.322999999999993</v>
      </c>
      <c r="HS50" s="601">
        <v>83.716999999999999</v>
      </c>
      <c r="HT50" s="605">
        <v>-161.69</v>
      </c>
      <c r="HU50" s="601">
        <v>-162.56</v>
      </c>
      <c r="HV50" s="604">
        <v>61.823</v>
      </c>
      <c r="HW50" s="601">
        <v>61.505000000000003</v>
      </c>
      <c r="HX50" s="604">
        <v>-94.878</v>
      </c>
      <c r="HY50" s="601">
        <v>-95.537999999999997</v>
      </c>
      <c r="HZ50" s="604">
        <v>77.12</v>
      </c>
      <c r="IA50" s="601">
        <v>76.959000000000003</v>
      </c>
      <c r="IB50" s="604">
        <v>81.599000000000004</v>
      </c>
      <c r="IC50" s="601">
        <v>80.599000000000004</v>
      </c>
      <c r="ID50" s="601">
        <v>25.678000000000001</v>
      </c>
      <c r="IE50" s="601">
        <v>30.436</v>
      </c>
      <c r="IF50" s="601">
        <v>-378.11</v>
      </c>
      <c r="IG50" s="604">
        <v>113.76</v>
      </c>
      <c r="IH50" s="601">
        <v>113.62</v>
      </c>
      <c r="II50" s="604">
        <v>13.898999999999999</v>
      </c>
      <c r="IJ50" s="601">
        <v>44.598999999999997</v>
      </c>
      <c r="IK50" s="604">
        <v>-60.5</v>
      </c>
      <c r="IL50" s="604">
        <v>-60.2</v>
      </c>
      <c r="IM50" s="604">
        <v>1.528</v>
      </c>
      <c r="IN50" s="601">
        <v>1.421</v>
      </c>
      <c r="IO50" s="603">
        <v>-567.48</v>
      </c>
      <c r="IP50" s="604">
        <v>-480.8</v>
      </c>
      <c r="IQ50" s="612">
        <v>578.32000000000005</v>
      </c>
      <c r="IR50" s="612">
        <v>463.26</v>
      </c>
      <c r="IS50" s="601">
        <v>-5.1360000000000001</v>
      </c>
      <c r="IT50" s="603">
        <v>-445.97</v>
      </c>
      <c r="IU50" s="601">
        <v>447.59</v>
      </c>
      <c r="IV50" s="602">
        <v>-150.97</v>
      </c>
      <c r="IW50" s="602">
        <v>-322.60000000000002</v>
      </c>
      <c r="IX50" s="613">
        <v>-446.3</v>
      </c>
      <c r="IY50" s="606">
        <v>141.21</v>
      </c>
      <c r="IZ50" s="606">
        <v>144.87</v>
      </c>
      <c r="JA50" s="606">
        <v>156.55000000000001</v>
      </c>
      <c r="JB50" s="614">
        <v>-559.11</v>
      </c>
      <c r="JC50" s="614">
        <v>260.44</v>
      </c>
      <c r="JD50" s="614">
        <v>-301.95</v>
      </c>
      <c r="JE50" s="614">
        <v>301.06</v>
      </c>
      <c r="JF50" s="601">
        <v>-4.585</v>
      </c>
      <c r="JG50" s="604"/>
      <c r="JH50" s="601">
        <v>27.52</v>
      </c>
      <c r="JI50" s="604">
        <v>5.68</v>
      </c>
      <c r="JJ50" s="601">
        <v>5.7089999999999996</v>
      </c>
      <c r="JK50" s="602">
        <v>-26.638999999999999</v>
      </c>
      <c r="JL50" s="602">
        <v>4.8</v>
      </c>
      <c r="JM50" s="601"/>
      <c r="JN50" s="604">
        <v>-5.1260000000000003</v>
      </c>
      <c r="JO50" s="600">
        <v>-38.115000000000002</v>
      </c>
      <c r="JP50" s="606">
        <v>-1.1120000000000001</v>
      </c>
      <c r="JQ50" s="601">
        <v>21.6</v>
      </c>
      <c r="JR50" s="605">
        <v>47.709000000000003</v>
      </c>
      <c r="JS50" s="601">
        <v>49.445</v>
      </c>
      <c r="JT50" s="602">
        <v>11.263</v>
      </c>
      <c r="JU50" s="601">
        <v>11.313000000000001</v>
      </c>
      <c r="JV50" s="603">
        <v>55.220999999999997</v>
      </c>
      <c r="JW50" s="600">
        <v>54.494</v>
      </c>
      <c r="JX50" s="601">
        <v>54.402000000000001</v>
      </c>
      <c r="JY50" s="601"/>
      <c r="JZ50" s="601">
        <v>-36.4</v>
      </c>
      <c r="KA50" s="601">
        <v>28.786000000000001</v>
      </c>
      <c r="KB50" s="601">
        <v>7.8</v>
      </c>
      <c r="KC50" s="601"/>
      <c r="KD50" s="601">
        <v>7.89</v>
      </c>
      <c r="KE50" s="604">
        <v>39.515000000000001</v>
      </c>
      <c r="KF50" s="601">
        <v>7.3659999999999997</v>
      </c>
      <c r="KG50" s="601">
        <v>7.9859999999999998</v>
      </c>
      <c r="KH50" s="601">
        <v>-38.521999999999998</v>
      </c>
      <c r="KI50" s="601">
        <v>0</v>
      </c>
      <c r="KJ50" s="601">
        <v>44.430999999999997</v>
      </c>
      <c r="KK50" s="596"/>
      <c r="KL50" s="596"/>
      <c r="KM50" s="596"/>
      <c r="KN50" s="596"/>
      <c r="KO50" s="596"/>
      <c r="KP50" s="616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</row>
    <row r="51" spans="1:353" ht="15.75" x14ac:dyDescent="0.25">
      <c r="A51" s="599">
        <v>0.95833333333333337</v>
      </c>
      <c r="B51" s="600">
        <v>0</v>
      </c>
      <c r="C51" s="600">
        <v>22.619</v>
      </c>
      <c r="D51" s="601">
        <v>-45.454000000000001</v>
      </c>
      <c r="E51" s="602">
        <v>11.398999999999999</v>
      </c>
      <c r="F51" s="603">
        <v>20.254000000000001</v>
      </c>
      <c r="G51" s="600">
        <v>12.013</v>
      </c>
      <c r="H51" s="604">
        <v>40.081000000000003</v>
      </c>
      <c r="I51" s="603">
        <v>48.527000000000001</v>
      </c>
      <c r="J51" s="600"/>
      <c r="K51" s="601"/>
      <c r="L51" s="602">
        <v>11.1</v>
      </c>
      <c r="M51" s="605">
        <v>-25.555</v>
      </c>
      <c r="N51" s="606">
        <v>22</v>
      </c>
      <c r="O51" s="602">
        <v>4.1399999999999997</v>
      </c>
      <c r="P51" s="602">
        <v>-22</v>
      </c>
      <c r="Q51" s="605">
        <v>12.529</v>
      </c>
      <c r="R51" s="607">
        <v>18.131500000000003</v>
      </c>
      <c r="S51" s="608">
        <v>18.559000000000001</v>
      </c>
      <c r="T51" s="609">
        <v>30.527499999999996</v>
      </c>
      <c r="U51" s="604"/>
      <c r="V51" s="600"/>
      <c r="W51" s="606"/>
      <c r="X51" s="606"/>
      <c r="Y51" s="601"/>
      <c r="Z51" s="604">
        <v>-49.97</v>
      </c>
      <c r="AA51" s="601">
        <v>-49.33</v>
      </c>
      <c r="AB51" s="601"/>
      <c r="AC51" s="601">
        <v>-11.1</v>
      </c>
      <c r="AD51" s="601">
        <v>24.2</v>
      </c>
      <c r="AE51" s="601"/>
      <c r="AF51" s="601"/>
      <c r="AG51" s="604">
        <v>-38.418999999999997</v>
      </c>
      <c r="AH51" s="600">
        <v>-38.31</v>
      </c>
      <c r="AI51" s="606">
        <v>-61.29</v>
      </c>
      <c r="AJ51" s="602">
        <v>37.65</v>
      </c>
      <c r="AK51" s="601">
        <v>38.18</v>
      </c>
      <c r="AL51" s="604">
        <v>15.73</v>
      </c>
      <c r="AM51" s="609">
        <v>-3.516</v>
      </c>
      <c r="AN51" s="604">
        <v>57.554000000000002</v>
      </c>
      <c r="AO51" s="600">
        <v>59.433999999999997</v>
      </c>
      <c r="AP51" s="606">
        <v>39.747999999999998</v>
      </c>
      <c r="AQ51" s="615">
        <v>-41.366</v>
      </c>
      <c r="AR51" s="600">
        <v>-38.247999999999998</v>
      </c>
      <c r="AS51" s="600">
        <v>34.148000000000003</v>
      </c>
      <c r="AT51" s="600">
        <v>29.315999999999999</v>
      </c>
      <c r="AU51" s="600"/>
      <c r="AV51" s="600">
        <v>55.593000000000004</v>
      </c>
      <c r="AW51" s="606">
        <v>11.532</v>
      </c>
      <c r="AX51" s="601">
        <v>12.473000000000001</v>
      </c>
      <c r="AY51" s="601">
        <v>-350.29</v>
      </c>
      <c r="AZ51" s="604">
        <v>15.426</v>
      </c>
      <c r="BA51" s="601">
        <v>15.387</v>
      </c>
      <c r="BB51" s="604">
        <v>-9.2349999999999994</v>
      </c>
      <c r="BC51" s="604">
        <v>-10.099</v>
      </c>
      <c r="BD51" s="601">
        <v>-15.199</v>
      </c>
      <c r="BE51" s="604">
        <v>46.366</v>
      </c>
      <c r="BF51" s="600">
        <v>44.767000000000003</v>
      </c>
      <c r="BG51" s="600">
        <v>-5.5640000000000001</v>
      </c>
      <c r="BH51" s="600"/>
      <c r="BI51" s="606">
        <v>-37.031999999999996</v>
      </c>
      <c r="BJ51" s="610"/>
      <c r="BK51" s="602">
        <v>0</v>
      </c>
      <c r="BL51" s="601">
        <v>2.7989999999999999</v>
      </c>
      <c r="BM51" s="601">
        <v>400.73</v>
      </c>
      <c r="BN51" s="601">
        <v>77.12</v>
      </c>
      <c r="BO51" s="601">
        <v>77.364000000000004</v>
      </c>
      <c r="BP51" s="602">
        <v>-548.05999999999995</v>
      </c>
      <c r="BQ51" s="601">
        <v>409.42</v>
      </c>
      <c r="BR51" s="601">
        <v>80.415000000000006</v>
      </c>
      <c r="BS51" s="604">
        <v>-27.69</v>
      </c>
      <c r="BT51" s="600">
        <v>-30.67</v>
      </c>
      <c r="BU51" s="600">
        <v>59.49</v>
      </c>
      <c r="BV51" s="606">
        <v>72.418999999999997</v>
      </c>
      <c r="BW51" s="603">
        <v>-5.6219999999999999</v>
      </c>
      <c r="BX51" s="606">
        <v>-5.3540000000000001</v>
      </c>
      <c r="BY51" s="602">
        <v>67.481999999999999</v>
      </c>
      <c r="BZ51" s="604">
        <v>67.566999999999993</v>
      </c>
      <c r="CA51" s="601">
        <v>38.857999999999997</v>
      </c>
      <c r="CB51" s="604"/>
      <c r="CC51" s="600">
        <v>-92.712999999999994</v>
      </c>
      <c r="CD51" s="602">
        <v>7.4080000000000004</v>
      </c>
      <c r="CE51" s="601">
        <v>-72.144000000000005</v>
      </c>
      <c r="CF51" s="604">
        <v>20.146000000000001</v>
      </c>
      <c r="CG51" s="604">
        <v>2.3220000000000001</v>
      </c>
      <c r="CH51" s="604">
        <v>29.67</v>
      </c>
      <c r="CI51" s="601">
        <v>31.28</v>
      </c>
      <c r="CJ51" s="604">
        <v>-11.398999999999999</v>
      </c>
      <c r="CK51" s="600">
        <v>185.5</v>
      </c>
      <c r="CL51" s="601">
        <v>-18.2</v>
      </c>
      <c r="CM51" s="604">
        <v>36.328000000000003</v>
      </c>
      <c r="CN51" s="600">
        <v>35.345999999999997</v>
      </c>
      <c r="CO51" s="606">
        <v>35.466999999999999</v>
      </c>
      <c r="CP51" s="604">
        <v>-76.096999999999994</v>
      </c>
      <c r="CQ51" s="600">
        <v>-75.561999999999998</v>
      </c>
      <c r="CR51" s="600">
        <v>43.994</v>
      </c>
      <c r="CS51" s="600">
        <v>-11.529</v>
      </c>
      <c r="CT51" s="606">
        <v>43.206000000000003</v>
      </c>
      <c r="CU51" s="601">
        <v>13.455</v>
      </c>
      <c r="CV51" s="601">
        <v>-48.634</v>
      </c>
      <c r="CW51" s="601">
        <v>-78.278000000000006</v>
      </c>
      <c r="CX51" s="604">
        <v>40.554000000000002</v>
      </c>
      <c r="CY51" s="604">
        <v>38.383000000000003</v>
      </c>
      <c r="CZ51" s="600">
        <v>-33.908999999999999</v>
      </c>
      <c r="DA51" s="606">
        <v>1.2509999999999999</v>
      </c>
      <c r="DB51" s="602">
        <v>93.646000000000001</v>
      </c>
      <c r="DC51" s="602">
        <v>92.873999999999995</v>
      </c>
      <c r="DD51" s="601">
        <v>-209.52</v>
      </c>
      <c r="DE51" s="604"/>
      <c r="DF51" s="601"/>
      <c r="DG51" s="604">
        <v>2.0609999999999999</v>
      </c>
      <c r="DH51" s="601">
        <v>-20.312000000000001</v>
      </c>
      <c r="DI51" s="610"/>
      <c r="DJ51" s="602">
        <v>-88.198999999999998</v>
      </c>
      <c r="DK51" s="602">
        <v>-89.4</v>
      </c>
      <c r="DL51" s="603">
        <v>2.4969999999999999</v>
      </c>
      <c r="DM51" s="600">
        <v>18.716999999999999</v>
      </c>
      <c r="DN51" s="604">
        <v>-0.46899999999999997</v>
      </c>
      <c r="DO51" s="601">
        <v>38.024000000000001</v>
      </c>
      <c r="DP51" s="604">
        <v>48.347999999999999</v>
      </c>
      <c r="DQ51" s="600">
        <v>70.930999999999997</v>
      </c>
      <c r="DR51" s="600">
        <v>69.744</v>
      </c>
      <c r="DS51" s="600">
        <v>48.02</v>
      </c>
      <c r="DT51" s="600">
        <v>-15.919</v>
      </c>
      <c r="DU51" s="606">
        <v>-11.27</v>
      </c>
      <c r="DV51" s="601">
        <v>60.048000000000002</v>
      </c>
      <c r="DW51" s="601">
        <v>207.54</v>
      </c>
      <c r="DX51" s="604">
        <v>-18.53</v>
      </c>
      <c r="DY51" s="600">
        <v>-18.728999999999999</v>
      </c>
      <c r="DZ51" s="600">
        <v>118.49</v>
      </c>
      <c r="EA51" s="606">
        <v>59.5</v>
      </c>
      <c r="EB51" s="604">
        <v>206.07</v>
      </c>
      <c r="EC51" s="600">
        <v>204.61</v>
      </c>
      <c r="ED51" s="600">
        <v>38.819000000000003</v>
      </c>
      <c r="EE51" s="606">
        <v>37.218000000000004</v>
      </c>
      <c r="EF51" s="604">
        <v>289.79000000000002</v>
      </c>
      <c r="EG51" s="600">
        <v>250.01</v>
      </c>
      <c r="EH51" s="600">
        <v>240.86</v>
      </c>
      <c r="EI51" s="606">
        <v>242.4</v>
      </c>
      <c r="EJ51" s="600">
        <v>143.86000000000001</v>
      </c>
      <c r="EK51" s="606">
        <v>129.47</v>
      </c>
      <c r="EL51" s="601">
        <v>-22.872</v>
      </c>
      <c r="EM51" s="601">
        <v>564.20000000000005</v>
      </c>
      <c r="EN51" s="601">
        <v>511.96</v>
      </c>
      <c r="EO51" s="601"/>
      <c r="EP51" s="604">
        <v>-22.803999999999998</v>
      </c>
      <c r="EQ51" s="600">
        <v>-21.033000000000001</v>
      </c>
      <c r="ER51" s="600">
        <v>-69.710999999999999</v>
      </c>
      <c r="ES51" s="600">
        <v>25.779</v>
      </c>
      <c r="ET51" s="600">
        <v>24.648</v>
      </c>
      <c r="EU51" s="600">
        <v>129.07</v>
      </c>
      <c r="EV51" s="600">
        <v>-29.795000000000002</v>
      </c>
      <c r="EW51" s="600">
        <v>-29.777000000000001</v>
      </c>
      <c r="EX51" s="606">
        <v>-93.492999999999995</v>
      </c>
      <c r="EY51" s="604">
        <v>0</v>
      </c>
      <c r="EZ51" s="600">
        <v>-13.009</v>
      </c>
      <c r="FA51" s="606">
        <v>94.4</v>
      </c>
      <c r="FB51" s="604">
        <v>9.3610000000000007</v>
      </c>
      <c r="FC51" s="601">
        <v>9.9870000000000001</v>
      </c>
      <c r="FD51" s="604">
        <v>-34.323</v>
      </c>
      <c r="FE51" s="600">
        <v>-33.685000000000002</v>
      </c>
      <c r="FF51" s="606">
        <v>11.116</v>
      </c>
      <c r="FG51" s="604">
        <v>-125.11</v>
      </c>
      <c r="FH51" s="604"/>
      <c r="FI51" s="603">
        <v>20.190999999999999</v>
      </c>
      <c r="FJ51" s="600">
        <v>0</v>
      </c>
      <c r="FK51" s="601">
        <v>0</v>
      </c>
      <c r="FL51" s="604">
        <v>51.6</v>
      </c>
      <c r="FM51" s="600">
        <v>52.256</v>
      </c>
      <c r="FN51" s="606">
        <v>0</v>
      </c>
      <c r="FO51" s="605">
        <v>4.6890000000000001</v>
      </c>
      <c r="FP51" s="604">
        <v>4.6890000000000001</v>
      </c>
      <c r="FQ51" s="601">
        <v>-46.72</v>
      </c>
      <c r="FR51" s="605">
        <v>-37.292000000000002</v>
      </c>
      <c r="FS51" s="604">
        <v>-36.670999999999999</v>
      </c>
      <c r="FT51" s="601">
        <v>-46.39</v>
      </c>
      <c r="FU51" s="601">
        <v>-42.985999999999997</v>
      </c>
      <c r="FV51" s="604"/>
      <c r="FW51" s="606"/>
      <c r="FX51" s="601">
        <v>7.1660000000000004</v>
      </c>
      <c r="FY51" s="604"/>
      <c r="FZ51" s="600"/>
      <c r="GA51" s="606">
        <v>16.34</v>
      </c>
      <c r="GB51" s="601">
        <v>0</v>
      </c>
      <c r="GC51" s="601">
        <v>6.7389999999999999</v>
      </c>
      <c r="GD51" s="601">
        <v>-8.2219999999999995</v>
      </c>
      <c r="GE51" s="601">
        <v>4.3959999999999999</v>
      </c>
      <c r="GF51" s="601">
        <v>11.269</v>
      </c>
      <c r="GG51" s="601">
        <v>33.959000000000003</v>
      </c>
      <c r="GH51" s="601">
        <v>45.07</v>
      </c>
      <c r="GI51" s="601">
        <v>46.213999999999999</v>
      </c>
      <c r="GJ51" s="601">
        <v>13.51</v>
      </c>
      <c r="GK51" s="601">
        <v>80.741</v>
      </c>
      <c r="GL51" s="601">
        <v>26.7</v>
      </c>
      <c r="GM51" s="601"/>
      <c r="GN51" s="601">
        <v>-3.415</v>
      </c>
      <c r="GO51" s="601"/>
      <c r="GP51" s="601"/>
      <c r="GQ51" s="601">
        <v>12.612</v>
      </c>
      <c r="GR51" s="601">
        <v>6.2640000000000002</v>
      </c>
      <c r="GS51" s="601">
        <v>-14.648999999999999</v>
      </c>
      <c r="GT51" s="601">
        <v>-25.846</v>
      </c>
      <c r="GU51" s="601">
        <v>19.855</v>
      </c>
      <c r="GV51" s="610">
        <v>39.831000000000003</v>
      </c>
      <c r="GW51" s="602">
        <v>92.22</v>
      </c>
      <c r="GX51" s="601">
        <v>53.152000000000001</v>
      </c>
      <c r="GY51" s="601">
        <v>-130.81</v>
      </c>
      <c r="GZ51" s="601">
        <v>-21.913</v>
      </c>
      <c r="HA51" s="604"/>
      <c r="HB51" s="601">
        <v>-41.015000000000001</v>
      </c>
      <c r="HC51" s="601">
        <v>7.4109999999999996</v>
      </c>
      <c r="HD51" s="615">
        <v>11.262</v>
      </c>
      <c r="HE51" s="601">
        <v>10.537000000000001</v>
      </c>
      <c r="HF51" s="601">
        <v>9.5</v>
      </c>
      <c r="HG51" s="611">
        <v>267.98</v>
      </c>
      <c r="HH51" s="601">
        <v>274.76</v>
      </c>
      <c r="HI51" s="610">
        <v>127.8</v>
      </c>
      <c r="HJ51" s="605">
        <v>-127.5</v>
      </c>
      <c r="HK51" s="604">
        <v>-310.08999999999997</v>
      </c>
      <c r="HL51" s="601">
        <v>311.81</v>
      </c>
      <c r="HM51" s="610">
        <v>548.61</v>
      </c>
      <c r="HN51" s="605">
        <v>-255.98</v>
      </c>
      <c r="HO51" s="604">
        <v>-257.27999999999997</v>
      </c>
      <c r="HP51" s="604">
        <v>-9.8019999999999996</v>
      </c>
      <c r="HQ51" s="604">
        <v>0</v>
      </c>
      <c r="HR51" s="605">
        <v>83.203999999999994</v>
      </c>
      <c r="HS51" s="601">
        <v>81.314999999999998</v>
      </c>
      <c r="HT51" s="605">
        <v>-156.44</v>
      </c>
      <c r="HU51" s="601">
        <v>-156.29</v>
      </c>
      <c r="HV51" s="604">
        <v>65.789000000000001</v>
      </c>
      <c r="HW51" s="601">
        <v>64.975999999999999</v>
      </c>
      <c r="HX51" s="604">
        <v>-90.6</v>
      </c>
      <c r="HY51" s="601">
        <v>-90.528999999999996</v>
      </c>
      <c r="HZ51" s="604">
        <v>61.34</v>
      </c>
      <c r="IA51" s="601">
        <v>61.4</v>
      </c>
      <c r="IB51" s="604">
        <v>78.8</v>
      </c>
      <c r="IC51" s="601">
        <v>78.3</v>
      </c>
      <c r="ID51" s="601">
        <v>25.452000000000002</v>
      </c>
      <c r="IE51" s="601">
        <v>29.798999999999999</v>
      </c>
      <c r="IF51" s="601">
        <v>-360.29</v>
      </c>
      <c r="IG51" s="604">
        <v>108.89</v>
      </c>
      <c r="IH51" s="601">
        <v>108.75</v>
      </c>
      <c r="II51" s="604">
        <v>12.8</v>
      </c>
      <c r="IJ51" s="601">
        <v>40.598999999999997</v>
      </c>
      <c r="IK51" s="604">
        <v>-63.4</v>
      </c>
      <c r="IL51" s="604">
        <v>-62.798999999999999</v>
      </c>
      <c r="IM51" s="604">
        <v>1.528</v>
      </c>
      <c r="IN51" s="601">
        <v>1.3180000000000001</v>
      </c>
      <c r="IO51" s="603">
        <v>-535.36</v>
      </c>
      <c r="IP51" s="604">
        <v>-478.21</v>
      </c>
      <c r="IQ51" s="612">
        <v>546.77</v>
      </c>
      <c r="IR51" s="612">
        <v>446.61</v>
      </c>
      <c r="IS51" s="601">
        <v>-18.859000000000002</v>
      </c>
      <c r="IT51" s="603">
        <v>-428.64</v>
      </c>
      <c r="IU51" s="601">
        <v>430.76</v>
      </c>
      <c r="IV51" s="602">
        <v>-135.30000000000001</v>
      </c>
      <c r="IW51" s="602">
        <v>-324.55</v>
      </c>
      <c r="IX51" s="613">
        <v>-424.57</v>
      </c>
      <c r="IY51" s="606">
        <v>145.16999999999999</v>
      </c>
      <c r="IZ51" s="606">
        <v>141.75</v>
      </c>
      <c r="JA51" s="606">
        <v>139.22</v>
      </c>
      <c r="JB51" s="614">
        <v>-534.03</v>
      </c>
      <c r="JC51" s="614">
        <v>259.29000000000002</v>
      </c>
      <c r="JD51" s="614">
        <v>-272.49</v>
      </c>
      <c r="JE51" s="614">
        <v>276.10000000000002</v>
      </c>
      <c r="JF51" s="601">
        <v>-5.5359999999999996</v>
      </c>
      <c r="JG51" s="604"/>
      <c r="JH51" s="601">
        <v>26.798999999999999</v>
      </c>
      <c r="JI51" s="604">
        <v>6.03</v>
      </c>
      <c r="JJ51" s="601">
        <v>6.0419999999999998</v>
      </c>
      <c r="JK51" s="602">
        <v>-26.318999999999999</v>
      </c>
      <c r="JL51" s="602">
        <v>4.5599999999999996</v>
      </c>
      <c r="JM51" s="601"/>
      <c r="JN51" s="604">
        <v>-4.7439999999999998</v>
      </c>
      <c r="JO51" s="600">
        <v>-37.969000000000001</v>
      </c>
      <c r="JP51" s="606">
        <v>-1.579</v>
      </c>
      <c r="JQ51" s="601">
        <v>23</v>
      </c>
      <c r="JR51" s="605">
        <v>48.533999999999999</v>
      </c>
      <c r="JS51" s="601">
        <v>47.902999999999999</v>
      </c>
      <c r="JT51" s="602">
        <v>11.291</v>
      </c>
      <c r="JU51" s="601">
        <v>11.3</v>
      </c>
      <c r="JV51" s="603">
        <v>53.098999999999997</v>
      </c>
      <c r="JW51" s="600">
        <v>51.975999999999999</v>
      </c>
      <c r="JX51" s="601">
        <v>55.151000000000003</v>
      </c>
      <c r="JY51" s="601"/>
      <c r="JZ51" s="601">
        <v>-33.798999999999999</v>
      </c>
      <c r="KA51" s="601">
        <v>29.611999999999998</v>
      </c>
      <c r="KB51" s="601">
        <v>7.22</v>
      </c>
      <c r="KC51" s="601"/>
      <c r="KD51" s="601">
        <v>4.6669999999999998</v>
      </c>
      <c r="KE51" s="604">
        <v>39.981999999999999</v>
      </c>
      <c r="KF51" s="601">
        <v>9.0030000000000001</v>
      </c>
      <c r="KG51" s="601">
        <v>4.8310000000000004</v>
      </c>
      <c r="KH51" s="601">
        <v>-39.588000000000001</v>
      </c>
      <c r="KI51" s="601">
        <v>0</v>
      </c>
      <c r="KJ51" s="601">
        <v>41.52</v>
      </c>
      <c r="KK51" s="596"/>
      <c r="KL51" s="596"/>
      <c r="KM51" s="596"/>
      <c r="KN51" s="596"/>
      <c r="KO51" s="596"/>
      <c r="KP51" s="616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</row>
    <row r="52" spans="1:353" ht="15.75" x14ac:dyDescent="0.25">
      <c r="A52" s="599">
        <v>0.97916666666666663</v>
      </c>
      <c r="B52" s="600">
        <v>0</v>
      </c>
      <c r="C52" s="600">
        <v>20.707000000000001</v>
      </c>
      <c r="D52" s="601">
        <v>-41.81</v>
      </c>
      <c r="E52" s="602">
        <v>10.914</v>
      </c>
      <c r="F52" s="603">
        <v>19.364999999999998</v>
      </c>
      <c r="G52" s="600">
        <v>10.685</v>
      </c>
      <c r="H52" s="604">
        <v>38.805</v>
      </c>
      <c r="I52" s="603">
        <v>45.881</v>
      </c>
      <c r="J52" s="600"/>
      <c r="K52" s="601"/>
      <c r="L52" s="602">
        <v>-2.2200000000000002</v>
      </c>
      <c r="M52" s="605">
        <v>-23.13</v>
      </c>
      <c r="N52" s="606">
        <v>19.798999999999999</v>
      </c>
      <c r="O52" s="602">
        <v>4.1399999999999997</v>
      </c>
      <c r="P52" s="602">
        <v>-19.798999999999999</v>
      </c>
      <c r="Q52" s="605">
        <v>13.044</v>
      </c>
      <c r="R52" s="603">
        <v>17.384</v>
      </c>
      <c r="S52" s="600">
        <v>17.838000000000001</v>
      </c>
      <c r="T52" s="601">
        <v>28.815999999999999</v>
      </c>
      <c r="U52" s="604"/>
      <c r="V52" s="600"/>
      <c r="W52" s="606"/>
      <c r="X52" s="606"/>
      <c r="Y52" s="601"/>
      <c r="Z52" s="604">
        <v>-53.56</v>
      </c>
      <c r="AA52" s="601">
        <v>-53.689</v>
      </c>
      <c r="AB52" s="601"/>
      <c r="AC52" s="601">
        <v>2.2200000000000002</v>
      </c>
      <c r="AD52" s="601">
        <v>22</v>
      </c>
      <c r="AE52" s="601"/>
      <c r="AF52" s="601"/>
      <c r="AG52" s="604">
        <v>-37.689</v>
      </c>
      <c r="AH52" s="600">
        <v>-37.819000000000003</v>
      </c>
      <c r="AI52" s="606">
        <v>-69.769000000000005</v>
      </c>
      <c r="AJ52" s="602">
        <v>37.99</v>
      </c>
      <c r="AK52" s="601">
        <v>38.158999999999999</v>
      </c>
      <c r="AL52" s="604">
        <v>14.105</v>
      </c>
      <c r="AM52" s="601">
        <v>-5.726</v>
      </c>
      <c r="AN52" s="604">
        <v>54.537999999999997</v>
      </c>
      <c r="AO52" s="600">
        <v>56.63</v>
      </c>
      <c r="AP52" s="606">
        <v>41.776000000000003</v>
      </c>
      <c r="AQ52" s="615">
        <v>-43.686999999999998</v>
      </c>
      <c r="AR52" s="600">
        <v>-42.716000000000001</v>
      </c>
      <c r="AS52" s="600">
        <v>11.109</v>
      </c>
      <c r="AT52" s="600">
        <v>11.637</v>
      </c>
      <c r="AU52" s="600"/>
      <c r="AV52" s="600">
        <v>59.476999999999997</v>
      </c>
      <c r="AW52" s="606">
        <v>-2.617</v>
      </c>
      <c r="AX52" s="601">
        <v>-2.8450000000000002</v>
      </c>
      <c r="AY52" s="601">
        <v>-318.72000000000003</v>
      </c>
      <c r="AZ52" s="604">
        <v>15.212</v>
      </c>
      <c r="BA52" s="601">
        <v>15.074</v>
      </c>
      <c r="BB52" s="604">
        <v>-13.471</v>
      </c>
      <c r="BC52" s="604">
        <v>-8.9</v>
      </c>
      <c r="BD52" s="601">
        <v>-13.499000000000001</v>
      </c>
      <c r="BE52" s="604">
        <v>48.686999999999998</v>
      </c>
      <c r="BF52" s="600">
        <v>48.338999999999999</v>
      </c>
      <c r="BG52" s="600">
        <v>-4.5549999999999997</v>
      </c>
      <c r="BH52" s="600"/>
      <c r="BI52" s="606">
        <v>-43.905000000000001</v>
      </c>
      <c r="BJ52" s="610"/>
      <c r="BK52" s="602">
        <v>0</v>
      </c>
      <c r="BL52" s="601">
        <v>2.6560000000000001</v>
      </c>
      <c r="BM52" s="601">
        <v>361.27</v>
      </c>
      <c r="BN52" s="601">
        <v>48.585000000000001</v>
      </c>
      <c r="BO52" s="601">
        <v>48.371000000000002</v>
      </c>
      <c r="BP52" s="602">
        <v>-439.18</v>
      </c>
      <c r="BQ52" s="601">
        <v>310</v>
      </c>
      <c r="BR52" s="601">
        <v>75.055999999999997</v>
      </c>
      <c r="BS52" s="604">
        <v>-25.818999999999999</v>
      </c>
      <c r="BT52" s="600">
        <v>32.4</v>
      </c>
      <c r="BU52" s="600">
        <v>55.83</v>
      </c>
      <c r="BV52" s="606">
        <v>67.918999999999997</v>
      </c>
      <c r="BW52" s="603">
        <v>-8.7029999999999994</v>
      </c>
      <c r="BX52" s="606">
        <v>-8.5690000000000008</v>
      </c>
      <c r="BY52" s="602">
        <v>60.863999999999997</v>
      </c>
      <c r="BZ52" s="604">
        <v>62.009</v>
      </c>
      <c r="CA52" s="601">
        <v>41.335999999999999</v>
      </c>
      <c r="CB52" s="604"/>
      <c r="CC52" s="600">
        <v>-69.611000000000004</v>
      </c>
      <c r="CD52" s="602">
        <v>11.68</v>
      </c>
      <c r="CE52" s="601">
        <v>-72.144000000000005</v>
      </c>
      <c r="CF52" s="604">
        <v>19.766999999999999</v>
      </c>
      <c r="CG52" s="604">
        <v>2.2400000000000002</v>
      </c>
      <c r="CH52" s="604">
        <v>28.12</v>
      </c>
      <c r="CI52" s="601">
        <v>28.42</v>
      </c>
      <c r="CJ52" s="604">
        <v>-4.5</v>
      </c>
      <c r="CK52" s="600">
        <v>170.1</v>
      </c>
      <c r="CL52" s="601">
        <v>-17.170000000000002</v>
      </c>
      <c r="CM52" s="604">
        <v>40.115000000000002</v>
      </c>
      <c r="CN52" s="600">
        <v>39.459000000000003</v>
      </c>
      <c r="CO52" s="606">
        <v>39.575000000000003</v>
      </c>
      <c r="CP52" s="604">
        <v>-71.397000000000006</v>
      </c>
      <c r="CQ52" s="600">
        <v>-71.253</v>
      </c>
      <c r="CR52" s="600">
        <v>18.056000000000001</v>
      </c>
      <c r="CS52" s="600">
        <v>13.446999999999999</v>
      </c>
      <c r="CT52" s="606">
        <v>22.866</v>
      </c>
      <c r="CU52" s="601">
        <v>12.502000000000001</v>
      </c>
      <c r="CV52" s="601">
        <v>-45.704000000000001</v>
      </c>
      <c r="CW52" s="601">
        <v>-74.045000000000002</v>
      </c>
      <c r="CX52" s="604">
        <v>39.616</v>
      </c>
      <c r="CY52" s="604">
        <v>37.064999999999998</v>
      </c>
      <c r="CZ52" s="600">
        <v>-32.058999999999997</v>
      </c>
      <c r="DA52" s="606">
        <v>-0.31</v>
      </c>
      <c r="DB52" s="602">
        <v>85.876000000000005</v>
      </c>
      <c r="DC52" s="602">
        <v>84.903999999999996</v>
      </c>
      <c r="DD52" s="601">
        <v>-212.1</v>
      </c>
      <c r="DE52" s="604"/>
      <c r="DF52" s="601"/>
      <c r="DG52" s="604">
        <v>1.0229999999999999</v>
      </c>
      <c r="DH52" s="601">
        <v>-19.27</v>
      </c>
      <c r="DI52" s="610"/>
      <c r="DJ52" s="602">
        <v>-85.8</v>
      </c>
      <c r="DK52" s="602">
        <v>-84.698999999999998</v>
      </c>
      <c r="DL52" s="603">
        <v>3.2069999999999999</v>
      </c>
      <c r="DM52" s="600">
        <v>18.459</v>
      </c>
      <c r="DN52" s="604">
        <v>1.2929999999999999</v>
      </c>
      <c r="DO52" s="601">
        <v>36.548999999999999</v>
      </c>
      <c r="DP52" s="604">
        <v>44.832999999999998</v>
      </c>
      <c r="DQ52" s="600">
        <v>67.174000000000007</v>
      </c>
      <c r="DR52" s="600">
        <v>65.057000000000002</v>
      </c>
      <c r="DS52" s="600">
        <v>44.15</v>
      </c>
      <c r="DT52" s="600">
        <v>-15.337</v>
      </c>
      <c r="DU52" s="606">
        <v>-10.85</v>
      </c>
      <c r="DV52" s="601">
        <v>61.451999999999998</v>
      </c>
      <c r="DW52" s="601">
        <v>209.86</v>
      </c>
      <c r="DX52" s="604">
        <v>-19.3</v>
      </c>
      <c r="DY52" s="600">
        <v>-19.709</v>
      </c>
      <c r="DZ52" s="600">
        <v>112.03</v>
      </c>
      <c r="EA52" s="606">
        <v>57.25</v>
      </c>
      <c r="EB52" s="604">
        <v>212.27</v>
      </c>
      <c r="EC52" s="600">
        <v>208.38</v>
      </c>
      <c r="ED52" s="600">
        <v>40.712000000000003</v>
      </c>
      <c r="EE52" s="606">
        <v>39.853999999999999</v>
      </c>
      <c r="EF52" s="604">
        <v>285.45</v>
      </c>
      <c r="EG52" s="600">
        <v>245.18</v>
      </c>
      <c r="EH52" s="600">
        <v>235.48</v>
      </c>
      <c r="EI52" s="606">
        <v>238.69</v>
      </c>
      <c r="EJ52" s="600">
        <v>124.23</v>
      </c>
      <c r="EK52" s="606">
        <v>108.27</v>
      </c>
      <c r="EL52" s="601">
        <v>-24.466000000000001</v>
      </c>
      <c r="EM52" s="601">
        <v>450.3</v>
      </c>
      <c r="EN52" s="601">
        <v>504.33</v>
      </c>
      <c r="EO52" s="601"/>
      <c r="EP52" s="604">
        <v>-22.803999999999998</v>
      </c>
      <c r="EQ52" s="600">
        <v>-21.033000000000001</v>
      </c>
      <c r="ER52" s="600">
        <v>-50.478000000000002</v>
      </c>
      <c r="ES52" s="600">
        <v>39.392000000000003</v>
      </c>
      <c r="ET52" s="600">
        <v>36.137</v>
      </c>
      <c r="EU52" s="600">
        <v>32.304000000000002</v>
      </c>
      <c r="EV52" s="600">
        <v>-14.223000000000001</v>
      </c>
      <c r="EW52" s="600">
        <v>-14.278</v>
      </c>
      <c r="EX52" s="606">
        <v>-75.022000000000006</v>
      </c>
      <c r="EY52" s="604">
        <v>0</v>
      </c>
      <c r="EZ52" s="600">
        <v>-12.218999999999999</v>
      </c>
      <c r="FA52" s="606">
        <v>1</v>
      </c>
      <c r="FB52" s="604">
        <v>9.0519999999999996</v>
      </c>
      <c r="FC52" s="601">
        <v>37.848999999999997</v>
      </c>
      <c r="FD52" s="604">
        <v>-32.734000000000002</v>
      </c>
      <c r="FE52" s="600">
        <v>-32.08</v>
      </c>
      <c r="FF52" s="606">
        <v>7.7249999999999996</v>
      </c>
      <c r="FG52" s="604">
        <v>-105.39</v>
      </c>
      <c r="FH52" s="604"/>
      <c r="FI52" s="603">
        <v>20.855</v>
      </c>
      <c r="FJ52" s="600">
        <v>0</v>
      </c>
      <c r="FK52" s="601">
        <v>0</v>
      </c>
      <c r="FL52" s="604">
        <v>52.604999999999997</v>
      </c>
      <c r="FM52" s="600">
        <v>52.374000000000002</v>
      </c>
      <c r="FN52" s="606">
        <v>0</v>
      </c>
      <c r="FO52" s="605">
        <v>7.3680000000000003</v>
      </c>
      <c r="FP52" s="604">
        <v>7.3680000000000003</v>
      </c>
      <c r="FQ52" s="601">
        <v>-56.767000000000003</v>
      </c>
      <c r="FR52" s="605">
        <v>-38.720999999999997</v>
      </c>
      <c r="FS52" s="604">
        <v>-39.012</v>
      </c>
      <c r="FT52" s="601">
        <v>-51.451999999999998</v>
      </c>
      <c r="FU52" s="601">
        <v>-52.488999999999997</v>
      </c>
      <c r="FV52" s="604"/>
      <c r="FW52" s="606"/>
      <c r="FX52" s="601">
        <v>7.2590000000000003</v>
      </c>
      <c r="FY52" s="604"/>
      <c r="FZ52" s="600"/>
      <c r="GA52" s="606">
        <v>17.649999999999999</v>
      </c>
      <c r="GB52" s="601">
        <v>0</v>
      </c>
      <c r="GC52" s="601">
        <v>7.1689999999999996</v>
      </c>
      <c r="GD52" s="601">
        <v>-8.5380000000000003</v>
      </c>
      <c r="GE52" s="601">
        <v>4.5279999999999996</v>
      </c>
      <c r="GF52" s="601">
        <v>10.695</v>
      </c>
      <c r="GG52" s="601">
        <v>35.819000000000003</v>
      </c>
      <c r="GH52" s="601">
        <v>51.459000000000003</v>
      </c>
      <c r="GI52" s="601">
        <v>51.923999999999999</v>
      </c>
      <c r="GJ52" s="601">
        <v>12.64</v>
      </c>
      <c r="GK52" s="601">
        <v>79.319000000000003</v>
      </c>
      <c r="GL52" s="601">
        <v>25.6</v>
      </c>
      <c r="GM52" s="601"/>
      <c r="GN52" s="601">
        <v>-3.5430000000000001</v>
      </c>
      <c r="GO52" s="601"/>
      <c r="GP52" s="601"/>
      <c r="GQ52" s="601">
        <v>11.022</v>
      </c>
      <c r="GR52" s="601">
        <v>5.4779999999999998</v>
      </c>
      <c r="GS52" s="601">
        <v>-14.228999999999999</v>
      </c>
      <c r="GT52" s="601">
        <v>-22.728999999999999</v>
      </c>
      <c r="GU52" s="601">
        <v>19.652999999999999</v>
      </c>
      <c r="GV52" s="610">
        <v>34.872999999999998</v>
      </c>
      <c r="GW52" s="602">
        <v>90.902000000000001</v>
      </c>
      <c r="GX52" s="601">
        <v>50.359000000000002</v>
      </c>
      <c r="GY52" s="601">
        <v>-125.61</v>
      </c>
      <c r="GZ52" s="601">
        <v>-20.622</v>
      </c>
      <c r="HA52" s="604"/>
      <c r="HB52" s="601">
        <v>-37.161000000000001</v>
      </c>
      <c r="HC52" s="601">
        <v>7.4109999999999996</v>
      </c>
      <c r="HD52" s="604">
        <v>9.25</v>
      </c>
      <c r="HE52" s="601">
        <v>8.9979999999999993</v>
      </c>
      <c r="HF52" s="601">
        <v>9.2799999999999994</v>
      </c>
      <c r="HG52" s="611">
        <v>275.2</v>
      </c>
      <c r="HH52" s="601">
        <v>280.27999999999997</v>
      </c>
      <c r="HI52" s="610">
        <v>105.2</v>
      </c>
      <c r="HJ52" s="605">
        <v>-107.41</v>
      </c>
      <c r="HK52" s="604">
        <v>-297.95</v>
      </c>
      <c r="HL52" s="601">
        <v>300.95</v>
      </c>
      <c r="HM52" s="610">
        <v>550.49</v>
      </c>
      <c r="HN52" s="605">
        <v>-263.2</v>
      </c>
      <c r="HO52" s="604">
        <v>-260.60000000000002</v>
      </c>
      <c r="HP52" s="604">
        <v>-9.6750000000000007</v>
      </c>
      <c r="HQ52" s="604">
        <v>0</v>
      </c>
      <c r="HR52" s="605">
        <v>85.662000000000006</v>
      </c>
      <c r="HS52" s="601">
        <v>83.07</v>
      </c>
      <c r="HT52" s="605">
        <v>-159.09</v>
      </c>
      <c r="HU52" s="601">
        <v>-159.22</v>
      </c>
      <c r="HV52" s="604">
        <v>65.658000000000001</v>
      </c>
      <c r="HW52" s="601">
        <v>64.064999999999998</v>
      </c>
      <c r="HX52" s="604">
        <v>-87.957999999999998</v>
      </c>
      <c r="HY52" s="601">
        <v>-87.501999999999995</v>
      </c>
      <c r="HZ52" s="604">
        <v>68.599000000000004</v>
      </c>
      <c r="IA52" s="601">
        <v>68.888999999999996</v>
      </c>
      <c r="IB52" s="604">
        <v>79.698999999999998</v>
      </c>
      <c r="IC52" s="601">
        <v>80</v>
      </c>
      <c r="ID52" s="601">
        <v>25.8</v>
      </c>
      <c r="IE52" s="601">
        <v>28.631</v>
      </c>
      <c r="IF52" s="601">
        <v>-367.81</v>
      </c>
      <c r="IG52" s="604">
        <v>109.14</v>
      </c>
      <c r="IH52" s="601">
        <v>109</v>
      </c>
      <c r="II52" s="604">
        <v>12.8</v>
      </c>
      <c r="IJ52" s="601">
        <v>46.2</v>
      </c>
      <c r="IK52" s="604">
        <v>-61.7</v>
      </c>
      <c r="IL52" s="604">
        <v>-61</v>
      </c>
      <c r="IM52" s="604">
        <v>1.4319999999999999</v>
      </c>
      <c r="IN52" s="601">
        <v>1.2410000000000001</v>
      </c>
      <c r="IO52" s="603">
        <v>-535.42999999999995</v>
      </c>
      <c r="IP52" s="604">
        <v>-468.56</v>
      </c>
      <c r="IQ52" s="612">
        <v>554</v>
      </c>
      <c r="IR52" s="612">
        <v>450.41</v>
      </c>
      <c r="IS52" s="601">
        <v>7.8230000000000004</v>
      </c>
      <c r="IT52" s="603">
        <v>-439.63</v>
      </c>
      <c r="IU52" s="601">
        <v>436.39</v>
      </c>
      <c r="IV52" s="602">
        <v>-139.44999999999999</v>
      </c>
      <c r="IW52" s="602">
        <v>-331.92</v>
      </c>
      <c r="IX52" s="613">
        <v>-437.21</v>
      </c>
      <c r="IY52" s="606">
        <v>144.93</v>
      </c>
      <c r="IZ52" s="606">
        <v>143.66</v>
      </c>
      <c r="JA52" s="606">
        <v>140.91999999999999</v>
      </c>
      <c r="JB52" s="614">
        <v>-540.5</v>
      </c>
      <c r="JC52" s="614">
        <v>258.45</v>
      </c>
      <c r="JD52" s="614">
        <v>-281.82</v>
      </c>
      <c r="JE52" s="614">
        <v>281.92</v>
      </c>
      <c r="JF52" s="601">
        <v>-5.3239999999999998</v>
      </c>
      <c r="JG52" s="604"/>
      <c r="JH52" s="601">
        <v>29.92</v>
      </c>
      <c r="JI52" s="604">
        <v>6.1669999999999998</v>
      </c>
      <c r="JJ52" s="601">
        <v>6.1859999999999999</v>
      </c>
      <c r="JK52" s="602">
        <v>-28.638999999999999</v>
      </c>
      <c r="JL52" s="602">
        <v>5.84</v>
      </c>
      <c r="JM52" s="601"/>
      <c r="JN52" s="604">
        <v>-5.6529999999999996</v>
      </c>
      <c r="JO52" s="600">
        <v>-40.284999999999997</v>
      </c>
      <c r="JP52" s="606">
        <v>2.7850000000000001</v>
      </c>
      <c r="JQ52" s="601">
        <v>21.298999999999999</v>
      </c>
      <c r="JR52" s="605">
        <v>46.569000000000003</v>
      </c>
      <c r="JS52" s="601">
        <v>46.808</v>
      </c>
      <c r="JT52" s="602">
        <v>11.292</v>
      </c>
      <c r="JU52" s="601">
        <v>11.3</v>
      </c>
      <c r="JV52" s="603">
        <v>52.97</v>
      </c>
      <c r="JW52" s="600">
        <v>53.075000000000003</v>
      </c>
      <c r="JX52" s="601">
        <v>53.482999999999997</v>
      </c>
      <c r="JY52" s="601"/>
      <c r="JZ52" s="601">
        <v>-36.798999999999999</v>
      </c>
      <c r="KA52" s="601">
        <v>20.535</v>
      </c>
      <c r="KB52" s="601">
        <v>6.58</v>
      </c>
      <c r="KC52" s="601"/>
      <c r="KD52" s="601">
        <v>4.907</v>
      </c>
      <c r="KE52" s="604">
        <v>38.972999999999999</v>
      </c>
      <c r="KF52" s="601">
        <v>9.3439999999999994</v>
      </c>
      <c r="KG52" s="601">
        <v>5.3630000000000004</v>
      </c>
      <c r="KH52" s="601">
        <v>-39.216999999999999</v>
      </c>
      <c r="KI52" s="601">
        <v>0</v>
      </c>
      <c r="KJ52" s="601">
        <v>40.503</v>
      </c>
      <c r="KK52" s="596"/>
      <c r="KL52" s="596"/>
      <c r="KM52" s="596"/>
      <c r="KN52" s="596"/>
      <c r="KO52" s="596"/>
      <c r="KP52" s="616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</row>
    <row r="53" spans="1:353" ht="16.5" thickBot="1" x14ac:dyDescent="0.3">
      <c r="A53" s="649">
        <v>1</v>
      </c>
      <c r="B53" s="650">
        <v>0</v>
      </c>
      <c r="C53" s="650">
        <v>20.251000000000001</v>
      </c>
      <c r="D53" s="651">
        <v>-40.284999999999997</v>
      </c>
      <c r="E53" s="652">
        <v>10.086</v>
      </c>
      <c r="F53" s="653">
        <v>19.331</v>
      </c>
      <c r="G53" s="650">
        <v>10.016999999999999</v>
      </c>
      <c r="H53" s="654">
        <v>37.979999999999997</v>
      </c>
      <c r="I53" s="653">
        <v>43.603000000000002</v>
      </c>
      <c r="J53" s="650"/>
      <c r="K53" s="651"/>
      <c r="L53" s="652">
        <v>0</v>
      </c>
      <c r="M53" s="655">
        <v>-20.878</v>
      </c>
      <c r="N53" s="656">
        <v>17.600000000000001</v>
      </c>
      <c r="O53" s="652">
        <v>3.3119999999999998</v>
      </c>
      <c r="P53" s="652">
        <v>-17.600000000000001</v>
      </c>
      <c r="Q53" s="655">
        <v>13.608000000000001</v>
      </c>
      <c r="R53" s="653">
        <v>16.207000000000001</v>
      </c>
      <c r="S53" s="650">
        <v>16.387</v>
      </c>
      <c r="T53" s="651">
        <v>27.222999999999999</v>
      </c>
      <c r="U53" s="654"/>
      <c r="V53" s="650"/>
      <c r="W53" s="656"/>
      <c r="X53" s="656"/>
      <c r="Y53" s="651"/>
      <c r="Z53" s="654">
        <v>-50.54</v>
      </c>
      <c r="AA53" s="651">
        <v>-50.52</v>
      </c>
      <c r="AB53" s="651"/>
      <c r="AC53" s="651">
        <v>0</v>
      </c>
      <c r="AD53" s="651">
        <v>19.8</v>
      </c>
      <c r="AE53" s="651"/>
      <c r="AF53" s="651"/>
      <c r="AG53" s="654">
        <v>-45.38</v>
      </c>
      <c r="AH53" s="650">
        <v>-45.93</v>
      </c>
      <c r="AI53" s="656">
        <v>-51.819000000000003</v>
      </c>
      <c r="AJ53" s="652">
        <v>45.93</v>
      </c>
      <c r="AK53" s="651">
        <v>46.15</v>
      </c>
      <c r="AL53" s="654"/>
      <c r="AM53" s="651">
        <v>-6.5919999999999996</v>
      </c>
      <c r="AN53" s="654">
        <v>53.006999999999998</v>
      </c>
      <c r="AO53" s="650">
        <v>54.530999999999999</v>
      </c>
      <c r="AP53" s="656">
        <v>40.325000000000003</v>
      </c>
      <c r="AQ53" s="654">
        <v>0</v>
      </c>
      <c r="AR53" s="650">
        <v>-58.49</v>
      </c>
      <c r="AS53" s="650">
        <v>10.175000000000001</v>
      </c>
      <c r="AT53" s="650">
        <v>10.956</v>
      </c>
      <c r="AU53" s="650"/>
      <c r="AV53" s="650">
        <v>53.984999999999999</v>
      </c>
      <c r="AW53" s="656">
        <v>3.681</v>
      </c>
      <c r="AX53" s="651">
        <v>2.8149999999999999</v>
      </c>
      <c r="AY53" s="651">
        <v>-347.84</v>
      </c>
      <c r="AZ53" s="654">
        <v>15.231</v>
      </c>
      <c r="BA53" s="651">
        <v>15.247</v>
      </c>
      <c r="BB53" s="654">
        <v>-11.641</v>
      </c>
      <c r="BC53" s="654">
        <v>-9.3000000000000007</v>
      </c>
      <c r="BD53" s="651">
        <v>-13.898999999999999</v>
      </c>
      <c r="BE53" s="654">
        <v>-8.0000000000000002E-3</v>
      </c>
      <c r="BF53" s="650">
        <v>66.966999999999999</v>
      </c>
      <c r="BG53" s="650">
        <v>-4.84</v>
      </c>
      <c r="BH53" s="650"/>
      <c r="BI53" s="656">
        <v>-37.856999999999999</v>
      </c>
      <c r="BJ53" s="658"/>
      <c r="BK53" s="652">
        <v>0</v>
      </c>
      <c r="BL53" s="651"/>
      <c r="BM53" s="651">
        <v>389.87</v>
      </c>
      <c r="BN53" s="651">
        <v>31.890999999999998</v>
      </c>
      <c r="BO53" s="651">
        <v>31.678000000000001</v>
      </c>
      <c r="BP53" s="652">
        <v>-421.04</v>
      </c>
      <c r="BQ53" s="651">
        <v>305.95</v>
      </c>
      <c r="BR53" s="651">
        <v>68.698999999999998</v>
      </c>
      <c r="BS53" s="654">
        <v>-24.25</v>
      </c>
      <c r="BT53" s="650">
        <v>30.12</v>
      </c>
      <c r="BU53" s="650">
        <v>51.83</v>
      </c>
      <c r="BV53" s="656">
        <v>65.08</v>
      </c>
      <c r="BW53" s="653">
        <v>-2.8090000000000002</v>
      </c>
      <c r="BX53" s="656">
        <v>-1.603</v>
      </c>
      <c r="BY53" s="652">
        <v>63.902000000000001</v>
      </c>
      <c r="BZ53" s="654">
        <v>64.228999999999999</v>
      </c>
      <c r="CA53" s="651">
        <v>41.582999999999998</v>
      </c>
      <c r="CB53" s="654"/>
      <c r="CC53" s="650">
        <v>-64.911000000000001</v>
      </c>
      <c r="CD53" s="652">
        <v>7.032</v>
      </c>
      <c r="CE53" s="651">
        <v>-72.144000000000005</v>
      </c>
      <c r="CF53" s="654">
        <v>19.766999999999999</v>
      </c>
      <c r="CG53" s="654">
        <v>2.3559999999999999</v>
      </c>
      <c r="CH53" s="654">
        <v>26</v>
      </c>
      <c r="CI53" s="651">
        <v>26.43</v>
      </c>
      <c r="CJ53" s="654">
        <v>2.1</v>
      </c>
      <c r="CK53" s="650">
        <v>156.80000000000001</v>
      </c>
      <c r="CL53" s="651">
        <v>-16.989000000000001</v>
      </c>
      <c r="CM53" s="654">
        <v>38.685000000000002</v>
      </c>
      <c r="CN53" s="650">
        <v>38.642000000000003</v>
      </c>
      <c r="CO53" s="656">
        <v>39.226999999999997</v>
      </c>
      <c r="CP53" s="654">
        <v>-78.587999999999994</v>
      </c>
      <c r="CQ53" s="650">
        <v>-76.588999999999999</v>
      </c>
      <c r="CR53" s="650">
        <v>12.076000000000001</v>
      </c>
      <c r="CS53" s="650">
        <v>26.385999999999999</v>
      </c>
      <c r="CT53" s="656">
        <v>15.993</v>
      </c>
      <c r="CU53" s="651">
        <v>11.987</v>
      </c>
      <c r="CV53" s="651">
        <v>-41.308999999999997</v>
      </c>
      <c r="CW53" s="651">
        <v>-70.143000000000001</v>
      </c>
      <c r="CX53" s="654">
        <v>38.21</v>
      </c>
      <c r="CY53" s="654">
        <v>36.186</v>
      </c>
      <c r="CZ53" s="650">
        <v>-31.129000000000001</v>
      </c>
      <c r="DA53" s="656">
        <v>-1.5509999999999999</v>
      </c>
      <c r="DB53" s="652">
        <v>78.707999999999998</v>
      </c>
      <c r="DC53" s="652">
        <v>78.137</v>
      </c>
      <c r="DD53" s="651">
        <v>-194.22</v>
      </c>
      <c r="DE53" s="654"/>
      <c r="DF53" s="651"/>
      <c r="DG53" s="654">
        <v>0.71499999999999997</v>
      </c>
      <c r="DH53" s="651">
        <v>-18.75</v>
      </c>
      <c r="DI53" s="658"/>
      <c r="DJ53" s="652">
        <v>-81.099000000000004</v>
      </c>
      <c r="DK53" s="652">
        <v>-80</v>
      </c>
      <c r="DL53" s="653">
        <v>3.2069999999999999</v>
      </c>
      <c r="DM53" s="650">
        <v>18.925999999999998</v>
      </c>
      <c r="DN53" s="654">
        <v>4.1050000000000004</v>
      </c>
      <c r="DO53" s="651">
        <v>36.021000000000001</v>
      </c>
      <c r="DP53" s="654">
        <v>41.902999999999999</v>
      </c>
      <c r="DQ53" s="650">
        <v>61.067999999999998</v>
      </c>
      <c r="DR53" s="650">
        <v>60.369</v>
      </c>
      <c r="DS53" s="650">
        <v>41.38</v>
      </c>
      <c r="DT53" s="650">
        <v>-13.59</v>
      </c>
      <c r="DU53" s="656">
        <v>-9.5399999999999991</v>
      </c>
      <c r="DV53" s="651">
        <v>58.103999999999999</v>
      </c>
      <c r="DW53" s="651">
        <v>192.74</v>
      </c>
      <c r="DX53" s="654">
        <v>-20.350000000000001</v>
      </c>
      <c r="DY53" s="650">
        <v>-20.489000000000001</v>
      </c>
      <c r="DZ53" s="650">
        <v>106.53</v>
      </c>
      <c r="EA53" s="656">
        <v>54.15</v>
      </c>
      <c r="EB53" s="654">
        <v>192.09</v>
      </c>
      <c r="EC53" s="650">
        <v>190.54</v>
      </c>
      <c r="ED53" s="650">
        <v>39.308999999999997</v>
      </c>
      <c r="EE53" s="656">
        <v>38.671999999999997</v>
      </c>
      <c r="EF53" s="654">
        <v>267.08</v>
      </c>
      <c r="EG53" s="650">
        <v>228.69</v>
      </c>
      <c r="EH53" s="650">
        <v>221.04</v>
      </c>
      <c r="EI53" s="656">
        <v>224.53</v>
      </c>
      <c r="EJ53" s="650">
        <v>147.27000000000001</v>
      </c>
      <c r="EK53" s="656">
        <v>132.94</v>
      </c>
      <c r="EL53" s="651">
        <v>-21.591999999999999</v>
      </c>
      <c r="EM53" s="651">
        <v>433.67</v>
      </c>
      <c r="EN53" s="651">
        <v>515.04</v>
      </c>
      <c r="EO53" s="651"/>
      <c r="EP53" s="654">
        <v>-25.716000000000001</v>
      </c>
      <c r="EQ53" s="650">
        <v>-24.372</v>
      </c>
      <c r="ER53" s="650">
        <v>-74.981999999999999</v>
      </c>
      <c r="ES53" s="650">
        <v>30.981999999999999</v>
      </c>
      <c r="ET53" s="650">
        <v>29.126000000000001</v>
      </c>
      <c r="EU53" s="650">
        <v>139.83000000000001</v>
      </c>
      <c r="EV53" s="650">
        <v>-33.953000000000003</v>
      </c>
      <c r="EW53" s="650">
        <v>-34.274999999999999</v>
      </c>
      <c r="EX53" s="656">
        <v>-99.427999999999997</v>
      </c>
      <c r="EY53" s="654">
        <v>0</v>
      </c>
      <c r="EZ53" s="650">
        <v>-13.34</v>
      </c>
      <c r="FA53" s="656">
        <v>99.4</v>
      </c>
      <c r="FB53" s="654">
        <v>8.5380000000000003</v>
      </c>
      <c r="FC53" s="651">
        <v>22.792000000000002</v>
      </c>
      <c r="FD53" s="654">
        <v>-32.542000000000002</v>
      </c>
      <c r="FE53" s="650">
        <v>-32.588000000000001</v>
      </c>
      <c r="FF53" s="656">
        <v>11.041</v>
      </c>
      <c r="FG53" s="654">
        <v>-130.46</v>
      </c>
      <c r="FH53" s="654"/>
      <c r="FI53" s="653">
        <v>19.626999999999999</v>
      </c>
      <c r="FJ53" s="650">
        <v>0</v>
      </c>
      <c r="FK53" s="651">
        <v>0</v>
      </c>
      <c r="FL53" s="654">
        <v>53.514000000000003</v>
      </c>
      <c r="FM53" s="650">
        <v>53.152999999999999</v>
      </c>
      <c r="FN53" s="656">
        <v>0</v>
      </c>
      <c r="FO53" s="655">
        <v>1.8420000000000001</v>
      </c>
      <c r="FP53" s="654">
        <v>1.8420000000000001</v>
      </c>
      <c r="FQ53" s="651">
        <v>-54.088000000000001</v>
      </c>
      <c r="FR53" s="655">
        <v>-38.377000000000002</v>
      </c>
      <c r="FS53" s="654">
        <v>-36.411000000000001</v>
      </c>
      <c r="FT53" s="651">
        <v>-51.893999999999998</v>
      </c>
      <c r="FU53" s="651">
        <v>-52.497999999999998</v>
      </c>
      <c r="FV53" s="654"/>
      <c r="FW53" s="656"/>
      <c r="FX53" s="651">
        <v>7.2590000000000003</v>
      </c>
      <c r="FY53" s="654"/>
      <c r="FZ53" s="650"/>
      <c r="GA53" s="656">
        <v>17.059999999999999</v>
      </c>
      <c r="GB53" s="651">
        <v>0</v>
      </c>
      <c r="GC53" s="651">
        <v>7.3739999999999997</v>
      </c>
      <c r="GD53" s="651">
        <v>-8.859</v>
      </c>
      <c r="GE53" s="651">
        <v>4.3710000000000004</v>
      </c>
      <c r="GF53" s="651">
        <v>11.11</v>
      </c>
      <c r="GG53" s="651">
        <v>32.848999999999997</v>
      </c>
      <c r="GH53" s="651">
        <v>50.08</v>
      </c>
      <c r="GI53" s="651">
        <v>53.767000000000003</v>
      </c>
      <c r="GJ53" s="651">
        <v>12.64</v>
      </c>
      <c r="GK53" s="651">
        <v>77.319999999999993</v>
      </c>
      <c r="GL53" s="651">
        <v>27.298999999999999</v>
      </c>
      <c r="GM53" s="651"/>
      <c r="GN53" s="651">
        <v>-3.823</v>
      </c>
      <c r="GO53" s="651"/>
      <c r="GP53" s="651"/>
      <c r="GQ53" s="651">
        <v>9.8539999999999992</v>
      </c>
      <c r="GR53" s="651">
        <v>5.0330000000000004</v>
      </c>
      <c r="GS53" s="651">
        <v>-13.869</v>
      </c>
      <c r="GT53" s="651">
        <v>-21.631</v>
      </c>
      <c r="GU53" s="651">
        <v>20.163</v>
      </c>
      <c r="GV53" s="658">
        <v>33.107999999999997</v>
      </c>
      <c r="GW53" s="652">
        <v>91.185000000000002</v>
      </c>
      <c r="GX53" s="651">
        <v>50.731999999999999</v>
      </c>
      <c r="GY53" s="651">
        <v>-127.14</v>
      </c>
      <c r="GZ53" s="651">
        <v>-19.655000000000001</v>
      </c>
      <c r="HA53" s="654">
        <v>27.49</v>
      </c>
      <c r="HB53" s="651">
        <v>-34.872</v>
      </c>
      <c r="HC53" s="651">
        <v>7.9989999999999997</v>
      </c>
      <c r="HD53" s="654">
        <v>7.492</v>
      </c>
      <c r="HE53" s="651">
        <v>7.2889999999999997</v>
      </c>
      <c r="HF53" s="651">
        <v>8.85</v>
      </c>
      <c r="HG53" s="660">
        <v>269.55</v>
      </c>
      <c r="HH53" s="651">
        <v>276.26</v>
      </c>
      <c r="HI53" s="658">
        <v>127.4</v>
      </c>
      <c r="HJ53" s="655">
        <v>-129</v>
      </c>
      <c r="HK53" s="654">
        <v>-315.94</v>
      </c>
      <c r="HL53" s="651">
        <v>317.83</v>
      </c>
      <c r="HM53" s="658">
        <v>565.99</v>
      </c>
      <c r="HN53" s="655">
        <v>-257.55</v>
      </c>
      <c r="HO53" s="654">
        <v>-258.52999999999997</v>
      </c>
      <c r="HP53" s="654">
        <v>-13.05</v>
      </c>
      <c r="HQ53" s="654">
        <v>0</v>
      </c>
      <c r="HR53" s="655">
        <v>81.968000000000004</v>
      </c>
      <c r="HS53" s="651">
        <v>81.96</v>
      </c>
      <c r="HT53" s="655">
        <v>-160.44999999999999</v>
      </c>
      <c r="HU53" s="651">
        <v>-162.49</v>
      </c>
      <c r="HV53" s="654">
        <v>63.372</v>
      </c>
      <c r="HW53" s="651">
        <v>63.23</v>
      </c>
      <c r="HX53" s="654">
        <v>-81.667000000000002</v>
      </c>
      <c r="HY53" s="651">
        <v>-82.143000000000001</v>
      </c>
      <c r="HZ53" s="654">
        <v>75.638999999999996</v>
      </c>
      <c r="IA53" s="651">
        <v>75.66</v>
      </c>
      <c r="IB53" s="654">
        <v>79.900000000000006</v>
      </c>
      <c r="IC53" s="651">
        <v>79.698999999999998</v>
      </c>
      <c r="ID53" s="651">
        <v>25.452000000000002</v>
      </c>
      <c r="IE53" s="651">
        <v>27.77</v>
      </c>
      <c r="IF53" s="651">
        <v>-367.3</v>
      </c>
      <c r="IG53" s="654">
        <v>105.41</v>
      </c>
      <c r="IH53" s="651">
        <v>105.27</v>
      </c>
      <c r="II53" s="654">
        <v>12.8</v>
      </c>
      <c r="IJ53" s="651">
        <v>43.4</v>
      </c>
      <c r="IK53" s="654">
        <v>-61.7</v>
      </c>
      <c r="IL53" s="654">
        <v>-61.9</v>
      </c>
      <c r="IM53" s="654">
        <v>1.5740000000000001</v>
      </c>
      <c r="IN53" s="651">
        <v>1.2410000000000001</v>
      </c>
      <c r="IO53" s="653">
        <v>-560.69000000000005</v>
      </c>
      <c r="IP53" s="654">
        <v>-476.38</v>
      </c>
      <c r="IQ53" s="661">
        <v>552.96</v>
      </c>
      <c r="IR53" s="661">
        <v>447.4</v>
      </c>
      <c r="IS53" s="651">
        <v>-31.759</v>
      </c>
      <c r="IT53" s="653">
        <v>-435.61</v>
      </c>
      <c r="IU53" s="651">
        <v>434.07</v>
      </c>
      <c r="IV53" s="652">
        <v>-134.79</v>
      </c>
      <c r="IW53" s="652">
        <v>-326.94</v>
      </c>
      <c r="IX53" s="662">
        <v>-428.44</v>
      </c>
      <c r="IY53" s="656">
        <v>143.97</v>
      </c>
      <c r="IZ53" s="656">
        <v>144.79</v>
      </c>
      <c r="JA53" s="656">
        <v>139.4</v>
      </c>
      <c r="JB53" s="663">
        <v>-535.80999999999995</v>
      </c>
      <c r="JC53" s="663">
        <v>259.02</v>
      </c>
      <c r="JD53" s="663">
        <v>-275.42</v>
      </c>
      <c r="JE53" s="663">
        <v>275.79000000000002</v>
      </c>
      <c r="JF53" s="651">
        <v>-5.4039999999999999</v>
      </c>
      <c r="JG53" s="654"/>
      <c r="JH53" s="651">
        <v>29.12</v>
      </c>
      <c r="JI53" s="654">
        <v>6.4320000000000004</v>
      </c>
      <c r="JJ53" s="651">
        <v>6.4610000000000003</v>
      </c>
      <c r="JK53" s="652">
        <v>-28.798999999999999</v>
      </c>
      <c r="JL53" s="652">
        <v>5.6</v>
      </c>
      <c r="JM53" s="651"/>
      <c r="JN53" s="654">
        <v>-6.0620000000000003</v>
      </c>
      <c r="JO53" s="650">
        <v>-41.542000000000002</v>
      </c>
      <c r="JP53" s="656">
        <v>2.8730000000000002</v>
      </c>
      <c r="JQ53" s="651">
        <v>24.1</v>
      </c>
      <c r="JR53" s="655">
        <v>48.613</v>
      </c>
      <c r="JS53" s="651">
        <v>46.805</v>
      </c>
      <c r="JT53" s="652">
        <v>11.297000000000001</v>
      </c>
      <c r="JU53" s="651">
        <v>11.3</v>
      </c>
      <c r="JV53" s="653">
        <v>52.722999999999999</v>
      </c>
      <c r="JW53" s="650">
        <v>53.46</v>
      </c>
      <c r="JX53" s="651">
        <v>55.932000000000002</v>
      </c>
      <c r="JY53" s="651"/>
      <c r="JZ53" s="651">
        <v>-36.4</v>
      </c>
      <c r="KA53" s="651">
        <v>20.971</v>
      </c>
      <c r="KB53" s="651">
        <v>6.23</v>
      </c>
      <c r="KC53" s="651"/>
      <c r="KD53" s="651">
        <v>0</v>
      </c>
      <c r="KE53" s="654">
        <v>41.253999999999998</v>
      </c>
      <c r="KF53" s="651">
        <v>13.09</v>
      </c>
      <c r="KG53" s="651">
        <v>0</v>
      </c>
      <c r="KH53" s="651">
        <v>-40.787999999999997</v>
      </c>
      <c r="KI53" s="651">
        <v>0</v>
      </c>
      <c r="KJ53" s="651">
        <v>38.709000000000003</v>
      </c>
      <c r="KK53" s="596"/>
      <c r="KL53" s="596"/>
      <c r="KM53" s="596"/>
      <c r="KN53" s="596"/>
      <c r="KO53" s="596"/>
      <c r="KP53" s="616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</row>
    <row r="54" spans="1:353" ht="15" x14ac:dyDescent="0.25">
      <c r="A54" s="681" t="s">
        <v>805</v>
      </c>
      <c r="B54" s="682">
        <f>+MAX(B6:B53)</f>
        <v>0</v>
      </c>
      <c r="C54" s="683">
        <f t="shared" ref="C54:CB54" si="0">+MAX(C6:C53)</f>
        <v>26.058</v>
      </c>
      <c r="D54" s="684">
        <f t="shared" si="0"/>
        <v>-36.061999999999998</v>
      </c>
      <c r="E54" s="685">
        <f t="shared" si="0"/>
        <v>14.343</v>
      </c>
      <c r="F54" s="682">
        <f t="shared" si="0"/>
        <v>30.068000000000001</v>
      </c>
      <c r="G54" s="683">
        <f t="shared" si="0"/>
        <v>22.847000000000001</v>
      </c>
      <c r="H54" s="684">
        <f t="shared" si="0"/>
        <v>59.533000000000001</v>
      </c>
      <c r="I54" s="684">
        <f t="shared" si="0"/>
        <v>64.867000000000004</v>
      </c>
      <c r="J54" s="686">
        <f t="shared" si="0"/>
        <v>31.364999999999998</v>
      </c>
      <c r="K54" s="683">
        <f t="shared" si="0"/>
        <v>30.795999999999999</v>
      </c>
      <c r="L54" s="683">
        <f t="shared" si="0"/>
        <v>11.1</v>
      </c>
      <c r="M54" s="683">
        <f t="shared" si="0"/>
        <v>-14.971</v>
      </c>
      <c r="N54" s="683">
        <f t="shared" si="0"/>
        <v>37.4</v>
      </c>
      <c r="O54" s="683">
        <f t="shared" si="0"/>
        <v>6.6239999999999997</v>
      </c>
      <c r="P54" s="683">
        <f t="shared" si="0"/>
        <v>-13.199</v>
      </c>
      <c r="Q54" s="687">
        <f t="shared" si="0"/>
        <v>14.234999999999999</v>
      </c>
      <c r="R54" s="682">
        <f t="shared" si="0"/>
        <v>21.37</v>
      </c>
      <c r="S54" s="683">
        <f t="shared" si="0"/>
        <v>21.707000000000001</v>
      </c>
      <c r="T54" s="684">
        <f t="shared" si="0"/>
        <v>36.024000000000001</v>
      </c>
      <c r="U54" s="688">
        <f t="shared" si="0"/>
        <v>15.643000000000001</v>
      </c>
      <c r="V54" s="683">
        <f t="shared" si="0"/>
        <v>5.5750000000000002</v>
      </c>
      <c r="W54" s="689">
        <f t="shared" si="0"/>
        <v>7.7320000000000002</v>
      </c>
      <c r="X54" s="689">
        <f t="shared" si="0"/>
        <v>0</v>
      </c>
      <c r="Y54" s="684">
        <f t="shared" si="0"/>
        <v>0</v>
      </c>
      <c r="Z54" s="688">
        <f t="shared" si="0"/>
        <v>-35.83</v>
      </c>
      <c r="AA54" s="684">
        <f t="shared" si="0"/>
        <v>-35.668999999999997</v>
      </c>
      <c r="AB54" s="684">
        <f t="shared" si="0"/>
        <v>0</v>
      </c>
      <c r="AC54" s="684">
        <f t="shared" si="0"/>
        <v>37.74</v>
      </c>
      <c r="AD54" s="684">
        <f t="shared" si="0"/>
        <v>44</v>
      </c>
      <c r="AE54" s="684">
        <f t="shared" si="0"/>
        <v>13.879</v>
      </c>
      <c r="AF54" s="684">
        <f t="shared" si="0"/>
        <v>0</v>
      </c>
      <c r="AG54" s="688">
        <f t="shared" si="0"/>
        <v>-28.818999999999999</v>
      </c>
      <c r="AH54" s="683">
        <f t="shared" si="0"/>
        <v>-29.068999999999999</v>
      </c>
      <c r="AI54" s="689">
        <f t="shared" si="0"/>
        <v>-41.08</v>
      </c>
      <c r="AJ54" s="685">
        <f t="shared" si="0"/>
        <v>53.798999999999999</v>
      </c>
      <c r="AK54" s="684">
        <f t="shared" si="0"/>
        <v>53.408999999999999</v>
      </c>
      <c r="AL54" s="688">
        <f t="shared" si="0"/>
        <v>20.254000000000001</v>
      </c>
      <c r="AM54" s="684">
        <f t="shared" si="0"/>
        <v>3.9780000000000002</v>
      </c>
      <c r="AN54" s="688">
        <f t="shared" si="0"/>
        <v>70.432000000000002</v>
      </c>
      <c r="AO54" s="683">
        <f t="shared" si="0"/>
        <v>72.905000000000001</v>
      </c>
      <c r="AP54" s="689">
        <f t="shared" si="0"/>
        <v>58.061999999999998</v>
      </c>
      <c r="AQ54" s="688">
        <f t="shared" si="0"/>
        <v>0</v>
      </c>
      <c r="AR54" s="683">
        <f t="shared" si="0"/>
        <v>-38.247999999999998</v>
      </c>
      <c r="AS54" s="683">
        <f t="shared" si="0"/>
        <v>34.148000000000003</v>
      </c>
      <c r="AT54" s="683">
        <f t="shared" si="0"/>
        <v>33.012</v>
      </c>
      <c r="AU54" s="683">
        <f t="shared" si="0"/>
        <v>67.649000000000001</v>
      </c>
      <c r="AV54" s="683">
        <f t="shared" si="0"/>
        <v>79.570999999999998</v>
      </c>
      <c r="AW54" s="689">
        <f t="shared" si="0"/>
        <v>29.329000000000001</v>
      </c>
      <c r="AX54" s="684">
        <f t="shared" si="0"/>
        <v>25.698</v>
      </c>
      <c r="AY54" s="684">
        <f t="shared" si="0"/>
        <v>-293.38</v>
      </c>
      <c r="AZ54" s="688">
        <f t="shared" si="0"/>
        <v>15.426</v>
      </c>
      <c r="BA54" s="684">
        <f t="shared" si="0"/>
        <v>15.387</v>
      </c>
      <c r="BB54" s="684">
        <f t="shared" si="0"/>
        <v>-2.6389999999999998</v>
      </c>
      <c r="BC54" s="688">
        <f t="shared" si="0"/>
        <v>-2.5</v>
      </c>
      <c r="BD54" s="684">
        <f t="shared" si="0"/>
        <v>-3.9</v>
      </c>
      <c r="BE54" s="688">
        <f t="shared" si="0"/>
        <v>61.435000000000002</v>
      </c>
      <c r="BF54" s="683">
        <f t="shared" si="0"/>
        <v>72.497</v>
      </c>
      <c r="BG54" s="683">
        <f t="shared" si="0"/>
        <v>-2.7810000000000001</v>
      </c>
      <c r="BH54" s="683">
        <f t="shared" si="0"/>
        <v>0</v>
      </c>
      <c r="BI54" s="689">
        <f t="shared" si="0"/>
        <v>-25.725000000000001</v>
      </c>
      <c r="BJ54" s="689">
        <f t="shared" si="0"/>
        <v>9.26</v>
      </c>
      <c r="BK54" s="689">
        <f t="shared" si="0"/>
        <v>8.5</v>
      </c>
      <c r="BL54" s="689">
        <f t="shared" si="0"/>
        <v>5.5780000000000003</v>
      </c>
      <c r="BM54" s="689">
        <f t="shared" si="0"/>
        <v>474.8</v>
      </c>
      <c r="BN54" s="684">
        <f t="shared" si="0"/>
        <v>130.19</v>
      </c>
      <c r="BO54" s="684">
        <f t="shared" si="0"/>
        <v>130</v>
      </c>
      <c r="BP54" s="684">
        <f t="shared" si="0"/>
        <v>-421.04</v>
      </c>
      <c r="BQ54" s="684">
        <f t="shared" si="0"/>
        <v>604.97</v>
      </c>
      <c r="BR54" s="684">
        <f t="shared" si="0"/>
        <v>99.614999999999995</v>
      </c>
      <c r="BS54" s="688">
        <f t="shared" si="0"/>
        <v>31.62</v>
      </c>
      <c r="BT54" s="683">
        <f t="shared" si="0"/>
        <v>32.4</v>
      </c>
      <c r="BU54" s="683">
        <f t="shared" si="0"/>
        <v>75.510000000000005</v>
      </c>
      <c r="BV54" s="689">
        <f t="shared" si="0"/>
        <v>80.308999999999997</v>
      </c>
      <c r="BW54" s="682">
        <f t="shared" si="0"/>
        <v>36.975999999999999</v>
      </c>
      <c r="BX54" s="689">
        <f t="shared" si="0"/>
        <v>37.244</v>
      </c>
      <c r="BY54" s="684">
        <f t="shared" si="0"/>
        <v>89.869</v>
      </c>
      <c r="BZ54" s="688">
        <f t="shared" si="0"/>
        <v>89.864000000000004</v>
      </c>
      <c r="CA54" s="684">
        <f t="shared" si="0"/>
        <v>48.012999999999998</v>
      </c>
      <c r="CB54" s="688">
        <f t="shared" si="0"/>
        <v>0</v>
      </c>
      <c r="CC54" s="683">
        <f t="shared" ref="CC54:FI54" si="1">+MAX(CC6:CC53)</f>
        <v>-9.766</v>
      </c>
      <c r="CD54" s="685">
        <f t="shared" si="1"/>
        <v>21.062000000000001</v>
      </c>
      <c r="CE54" s="685">
        <f t="shared" si="1"/>
        <v>-72.144000000000005</v>
      </c>
      <c r="CF54" s="683">
        <f t="shared" si="1"/>
        <v>20.146000000000001</v>
      </c>
      <c r="CG54" s="683">
        <f t="shared" si="1"/>
        <v>2.4609999999999999</v>
      </c>
      <c r="CH54" s="688">
        <f t="shared" si="1"/>
        <v>32.459000000000003</v>
      </c>
      <c r="CI54" s="684">
        <f t="shared" si="1"/>
        <v>32.168999999999997</v>
      </c>
      <c r="CJ54" s="688">
        <f t="shared" si="1"/>
        <v>40.4</v>
      </c>
      <c r="CK54" s="683">
        <f t="shared" si="1"/>
        <v>213.6</v>
      </c>
      <c r="CL54" s="684">
        <f t="shared" si="1"/>
        <v>-14.72</v>
      </c>
      <c r="CM54" s="688">
        <f t="shared" si="1"/>
        <v>44.353999999999999</v>
      </c>
      <c r="CN54" s="683">
        <f t="shared" si="1"/>
        <v>70.168999999999997</v>
      </c>
      <c r="CO54" s="689">
        <f t="shared" si="1"/>
        <v>67.432000000000002</v>
      </c>
      <c r="CP54" s="688">
        <f t="shared" si="1"/>
        <v>-45.305</v>
      </c>
      <c r="CQ54" s="683">
        <f t="shared" si="1"/>
        <v>-45.284999999999997</v>
      </c>
      <c r="CR54" s="683">
        <f t="shared" si="1"/>
        <v>49.606999999999999</v>
      </c>
      <c r="CS54" s="683">
        <f t="shared" si="1"/>
        <v>41.997</v>
      </c>
      <c r="CT54" s="689">
        <f t="shared" si="1"/>
        <v>49.947000000000003</v>
      </c>
      <c r="CU54" s="684">
        <f t="shared" si="1"/>
        <v>17.259</v>
      </c>
      <c r="CV54" s="684">
        <f t="shared" si="1"/>
        <v>-31.640999999999998</v>
      </c>
      <c r="CW54" s="684">
        <f t="shared" si="1"/>
        <v>-58.273000000000003</v>
      </c>
      <c r="CX54" s="688">
        <f t="shared" si="1"/>
        <v>54.616</v>
      </c>
      <c r="CY54" s="688">
        <f t="shared" si="1"/>
        <v>51.274000000000001</v>
      </c>
      <c r="CZ54" s="683">
        <f t="shared" si="1"/>
        <v>-26.989000000000001</v>
      </c>
      <c r="DA54" s="689">
        <f t="shared" si="1"/>
        <v>3.4220000000000002</v>
      </c>
      <c r="DB54" s="688">
        <f t="shared" si="1"/>
        <v>106.14</v>
      </c>
      <c r="DC54" s="688">
        <f t="shared" si="1"/>
        <v>104.89</v>
      </c>
      <c r="DD54" s="685">
        <f t="shared" si="1"/>
        <v>-174.68</v>
      </c>
      <c r="DE54" s="688">
        <f t="shared" si="1"/>
        <v>0</v>
      </c>
      <c r="DF54" s="684">
        <f t="shared" si="1"/>
        <v>0</v>
      </c>
      <c r="DG54" s="688">
        <f t="shared" si="1"/>
        <v>3.964</v>
      </c>
      <c r="DH54" s="684">
        <f t="shared" si="1"/>
        <v>-16.145</v>
      </c>
      <c r="DI54" s="688">
        <f t="shared" si="1"/>
        <v>2.1139999999999999</v>
      </c>
      <c r="DJ54" s="688">
        <f t="shared" si="1"/>
        <v>-61.098999999999997</v>
      </c>
      <c r="DK54" s="688">
        <f t="shared" si="1"/>
        <v>-61</v>
      </c>
      <c r="DL54" s="682">
        <f t="shared" si="1"/>
        <v>3.9169999999999998</v>
      </c>
      <c r="DM54" s="683">
        <f t="shared" si="1"/>
        <v>22.041</v>
      </c>
      <c r="DN54" s="688">
        <f t="shared" si="1"/>
        <v>5.6289999999999996</v>
      </c>
      <c r="DO54" s="684">
        <f t="shared" si="1"/>
        <v>42.537999999999997</v>
      </c>
      <c r="DP54" s="688">
        <f t="shared" si="1"/>
        <v>71.492999999999995</v>
      </c>
      <c r="DQ54" s="683">
        <f t="shared" si="1"/>
        <v>93.004000000000005</v>
      </c>
      <c r="DR54" s="683">
        <f t="shared" si="1"/>
        <v>103.72</v>
      </c>
      <c r="DS54" s="683">
        <f t="shared" si="1"/>
        <v>70.67</v>
      </c>
      <c r="DT54" s="683">
        <f t="shared" si="1"/>
        <v>-11.648</v>
      </c>
      <c r="DU54" s="689">
        <f t="shared" si="1"/>
        <v>-8.41</v>
      </c>
      <c r="DV54" s="684">
        <f t="shared" si="1"/>
        <v>64.826999999999998</v>
      </c>
      <c r="DW54" s="684">
        <f t="shared" si="1"/>
        <v>222.24</v>
      </c>
      <c r="DX54" s="688">
        <f t="shared" si="1"/>
        <v>-1.63</v>
      </c>
      <c r="DY54" s="683">
        <f t="shared" si="1"/>
        <v>-1.64</v>
      </c>
      <c r="DZ54" s="683">
        <f t="shared" si="1"/>
        <v>131.27000000000001</v>
      </c>
      <c r="EA54" s="689">
        <f t="shared" si="1"/>
        <v>69.97</v>
      </c>
      <c r="EB54" s="689">
        <f t="shared" si="1"/>
        <v>225.72</v>
      </c>
      <c r="EC54" s="689">
        <f t="shared" si="1"/>
        <v>219.89</v>
      </c>
      <c r="ED54" s="684">
        <f t="shared" si="1"/>
        <v>89.024000000000001</v>
      </c>
      <c r="EE54" s="684">
        <f t="shared" si="1"/>
        <v>86.108999999999995</v>
      </c>
      <c r="EF54" s="684">
        <f t="shared" si="1"/>
        <v>314.12</v>
      </c>
      <c r="EG54" s="684">
        <f t="shared" si="1"/>
        <v>274.54000000000002</v>
      </c>
      <c r="EH54" s="684">
        <f t="shared" si="1"/>
        <v>265</v>
      </c>
      <c r="EI54" s="683">
        <f t="shared" si="1"/>
        <v>268.24</v>
      </c>
      <c r="EJ54" s="683">
        <f t="shared" si="1"/>
        <v>149.66</v>
      </c>
      <c r="EK54" s="689">
        <f t="shared" si="1"/>
        <v>139.85</v>
      </c>
      <c r="EL54" s="683">
        <f t="shared" si="1"/>
        <v>-19.187999999999999</v>
      </c>
      <c r="EM54" s="684">
        <f t="shared" si="1"/>
        <v>699.52</v>
      </c>
      <c r="EN54" s="684">
        <f t="shared" si="1"/>
        <v>585.75</v>
      </c>
      <c r="EO54" s="683">
        <f t="shared" si="1"/>
        <v>0</v>
      </c>
      <c r="EP54" s="688">
        <f t="shared" si="1"/>
        <v>-13.55</v>
      </c>
      <c r="EQ54" s="683">
        <f t="shared" si="1"/>
        <v>-11.707000000000001</v>
      </c>
      <c r="ER54" s="683">
        <f t="shared" si="1"/>
        <v>-24.283000000000001</v>
      </c>
      <c r="ES54" s="683">
        <f t="shared" si="1"/>
        <v>47.008000000000003</v>
      </c>
      <c r="ET54" s="683">
        <f t="shared" si="1"/>
        <v>44.078000000000003</v>
      </c>
      <c r="EU54" s="683">
        <f t="shared" si="1"/>
        <v>161.33000000000001</v>
      </c>
      <c r="EV54" s="683">
        <f t="shared" si="1"/>
        <v>10.15</v>
      </c>
      <c r="EW54" s="683">
        <f t="shared" si="1"/>
        <v>10.302</v>
      </c>
      <c r="EX54" s="689">
        <f t="shared" si="1"/>
        <v>-60.713999999999999</v>
      </c>
      <c r="EY54" s="688">
        <f t="shared" si="1"/>
        <v>0</v>
      </c>
      <c r="EZ54" s="688">
        <f t="shared" si="1"/>
        <v>-4.24</v>
      </c>
      <c r="FA54" s="684">
        <f t="shared" si="1"/>
        <v>117.7</v>
      </c>
      <c r="FB54" s="688">
        <f t="shared" si="1"/>
        <v>16.399000000000001</v>
      </c>
      <c r="FC54" s="684">
        <f t="shared" si="1"/>
        <v>37.848999999999997</v>
      </c>
      <c r="FD54" s="688">
        <f t="shared" si="1"/>
        <v>-28.225000000000001</v>
      </c>
      <c r="FE54" s="683">
        <f t="shared" si="1"/>
        <v>-27.556999999999999</v>
      </c>
      <c r="FF54" s="689">
        <f t="shared" si="1"/>
        <v>15.47</v>
      </c>
      <c r="FG54" s="688">
        <f t="shared" si="1"/>
        <v>-93.034000000000006</v>
      </c>
      <c r="FH54" s="688">
        <f t="shared" si="1"/>
        <v>0</v>
      </c>
      <c r="FI54" s="682">
        <f t="shared" si="1"/>
        <v>22.209</v>
      </c>
      <c r="FJ54" s="683">
        <f t="shared" ref="FJ54:IK54" si="2">+MAX(FJ6:FJ53)</f>
        <v>0</v>
      </c>
      <c r="FK54" s="684">
        <f t="shared" si="2"/>
        <v>0</v>
      </c>
      <c r="FL54" s="688">
        <f t="shared" si="2"/>
        <v>54.212000000000003</v>
      </c>
      <c r="FM54" s="683">
        <f t="shared" si="2"/>
        <v>54.716000000000001</v>
      </c>
      <c r="FN54" s="689">
        <f t="shared" si="2"/>
        <v>0</v>
      </c>
      <c r="FO54" s="688">
        <f t="shared" si="2"/>
        <v>38.347000000000001</v>
      </c>
      <c r="FP54" s="688">
        <f t="shared" si="2"/>
        <v>37.844999999999999</v>
      </c>
      <c r="FQ54" s="688">
        <f t="shared" si="2"/>
        <v>37.844999999999999</v>
      </c>
      <c r="FR54" s="688">
        <f t="shared" si="2"/>
        <v>1.0249999999999999</v>
      </c>
      <c r="FS54" s="688">
        <f t="shared" si="2"/>
        <v>1.2030000000000001</v>
      </c>
      <c r="FT54" s="688">
        <f t="shared" si="2"/>
        <v>21.613</v>
      </c>
      <c r="FU54" s="684">
        <f t="shared" si="2"/>
        <v>27.835999999999999</v>
      </c>
      <c r="FV54" s="688">
        <f t="shared" si="2"/>
        <v>-2.6419999999999999</v>
      </c>
      <c r="FW54" s="689">
        <f t="shared" si="2"/>
        <v>0</v>
      </c>
      <c r="FX54" s="684">
        <f t="shared" si="2"/>
        <v>18.885000000000002</v>
      </c>
      <c r="FY54" s="688">
        <f t="shared" si="2"/>
        <v>1.1200000000000001</v>
      </c>
      <c r="FZ54" s="683">
        <f t="shared" si="2"/>
        <v>-3.24</v>
      </c>
      <c r="GA54" s="689">
        <f t="shared" si="2"/>
        <v>18.239999999999998</v>
      </c>
      <c r="GB54" s="684">
        <f t="shared" si="2"/>
        <v>9.5359999999999996</v>
      </c>
      <c r="GC54" s="684">
        <f t="shared" si="2"/>
        <v>8.7469999999999999</v>
      </c>
      <c r="GD54" s="684">
        <f t="shared" si="2"/>
        <v>-5.43</v>
      </c>
      <c r="GE54" s="684">
        <f t="shared" si="2"/>
        <v>4.5620000000000003</v>
      </c>
      <c r="GF54" s="684">
        <f t="shared" si="2"/>
        <v>11.294</v>
      </c>
      <c r="GG54" s="684">
        <f t="shared" si="2"/>
        <v>41.99</v>
      </c>
      <c r="GH54" s="684">
        <f t="shared" si="2"/>
        <v>94.816000000000003</v>
      </c>
      <c r="GI54" s="684">
        <f t="shared" si="2"/>
        <v>92.361000000000004</v>
      </c>
      <c r="GJ54" s="684">
        <f t="shared" si="2"/>
        <v>15.96</v>
      </c>
      <c r="GK54" s="684">
        <f t="shared" si="2"/>
        <v>92.643000000000001</v>
      </c>
      <c r="GL54" s="684">
        <f t="shared" si="2"/>
        <v>28.8</v>
      </c>
      <c r="GM54" s="684">
        <f t="shared" si="2"/>
        <v>5.0679999999999996</v>
      </c>
      <c r="GN54" s="684">
        <f t="shared" si="2"/>
        <v>7.2050000000000001</v>
      </c>
      <c r="GO54" s="684">
        <f t="shared" si="2"/>
        <v>-1.7589999999999999</v>
      </c>
      <c r="GP54" s="684">
        <f t="shared" si="2"/>
        <v>0</v>
      </c>
      <c r="GQ54" s="684">
        <f t="shared" si="2"/>
        <v>18.102</v>
      </c>
      <c r="GR54" s="684">
        <f t="shared" si="2"/>
        <v>9.7170000000000005</v>
      </c>
      <c r="GS54" s="684">
        <f t="shared" si="2"/>
        <v>-12.148999999999999</v>
      </c>
      <c r="GT54" s="684">
        <f t="shared" si="2"/>
        <v>1.7999999999999999E-2</v>
      </c>
      <c r="GU54" s="684">
        <f t="shared" si="2"/>
        <v>20.620999999999999</v>
      </c>
      <c r="GV54" s="690">
        <f t="shared" si="2"/>
        <v>68.149000000000001</v>
      </c>
      <c r="GW54" s="685">
        <f t="shared" si="2"/>
        <v>109.69</v>
      </c>
      <c r="GX54" s="684">
        <f t="shared" si="2"/>
        <v>64.869</v>
      </c>
      <c r="GY54" s="684">
        <f t="shared" si="2"/>
        <v>-62.030999999999999</v>
      </c>
      <c r="GZ54" s="684">
        <f t="shared" si="2"/>
        <v>-16.399999999999999</v>
      </c>
      <c r="HA54" s="688">
        <f t="shared" si="2"/>
        <v>40.44</v>
      </c>
      <c r="HB54" s="684">
        <f t="shared" si="2"/>
        <v>12.680999999999999</v>
      </c>
      <c r="HC54" s="684">
        <f t="shared" si="2"/>
        <v>9.19</v>
      </c>
      <c r="HD54" s="688">
        <f t="shared" si="2"/>
        <v>22.3</v>
      </c>
      <c r="HE54" s="684">
        <f t="shared" si="2"/>
        <v>21.742999999999999</v>
      </c>
      <c r="HF54" s="684">
        <f t="shared" si="2"/>
        <v>11.34</v>
      </c>
      <c r="HG54" s="684">
        <f t="shared" si="2"/>
        <v>286.12</v>
      </c>
      <c r="HH54" s="684">
        <f t="shared" si="2"/>
        <v>292.13</v>
      </c>
      <c r="HI54" s="684">
        <f t="shared" si="2"/>
        <v>170.6</v>
      </c>
      <c r="HJ54" s="688">
        <f t="shared" si="2"/>
        <v>-33.826000000000001</v>
      </c>
      <c r="HK54" s="684">
        <f t="shared" si="2"/>
        <v>-118.49</v>
      </c>
      <c r="HL54" s="684">
        <f t="shared" si="2"/>
        <v>356.48</v>
      </c>
      <c r="HM54" s="684">
        <f t="shared" si="2"/>
        <v>584.16</v>
      </c>
      <c r="HN54" s="684">
        <f t="shared" si="2"/>
        <v>-203.19</v>
      </c>
      <c r="HO54" s="684">
        <f t="shared" si="2"/>
        <v>-202.66</v>
      </c>
      <c r="HP54" s="684">
        <f t="shared" si="2"/>
        <v>0</v>
      </c>
      <c r="HQ54" s="684">
        <f t="shared" si="2"/>
        <v>12.167</v>
      </c>
      <c r="HR54" s="684">
        <f t="shared" si="2"/>
        <v>85.873999999999995</v>
      </c>
      <c r="HS54" s="684">
        <f t="shared" si="2"/>
        <v>84.778000000000006</v>
      </c>
      <c r="HT54" s="688">
        <f t="shared" si="2"/>
        <v>-115.38</v>
      </c>
      <c r="HU54" s="684">
        <f t="shared" si="2"/>
        <v>-116.95</v>
      </c>
      <c r="HV54" s="688">
        <f t="shared" si="2"/>
        <v>69.480999999999995</v>
      </c>
      <c r="HW54" s="684">
        <f t="shared" si="2"/>
        <v>69.337999999999994</v>
      </c>
      <c r="HX54" s="688">
        <f t="shared" si="2"/>
        <v>-67.936000000000007</v>
      </c>
      <c r="HY54" s="684">
        <f t="shared" si="2"/>
        <v>-67.510999999999996</v>
      </c>
      <c r="HZ54" s="688">
        <f t="shared" si="2"/>
        <v>77.12</v>
      </c>
      <c r="IA54" s="684">
        <f t="shared" si="2"/>
        <v>76.959000000000003</v>
      </c>
      <c r="IB54" s="688">
        <f t="shared" si="2"/>
        <v>90.3</v>
      </c>
      <c r="IC54" s="684">
        <f t="shared" si="2"/>
        <v>90.8</v>
      </c>
      <c r="ID54" s="684">
        <f t="shared" si="2"/>
        <v>26.108000000000001</v>
      </c>
      <c r="IE54" s="684">
        <f t="shared" si="2"/>
        <v>38.21</v>
      </c>
      <c r="IF54" s="684">
        <f t="shared" si="2"/>
        <v>-331.92</v>
      </c>
      <c r="IG54" s="688">
        <f t="shared" si="2"/>
        <v>113.76</v>
      </c>
      <c r="IH54" s="684">
        <f t="shared" si="2"/>
        <v>113.62</v>
      </c>
      <c r="II54" s="688">
        <f t="shared" si="2"/>
        <v>17.899000000000001</v>
      </c>
      <c r="IJ54" s="684">
        <f t="shared" si="2"/>
        <v>60.5</v>
      </c>
      <c r="IK54" s="684">
        <f t="shared" si="2"/>
        <v>-7.9</v>
      </c>
      <c r="IL54" s="684">
        <f t="shared" ref="IL54:KJ54" si="3">+MAX(IL6:IL53)</f>
        <v>-7.9</v>
      </c>
      <c r="IM54" s="684">
        <f t="shared" si="3"/>
        <v>1.6659999999999999</v>
      </c>
      <c r="IN54" s="684">
        <f t="shared" si="3"/>
        <v>2.8780000000000001</v>
      </c>
      <c r="IO54" s="688">
        <f t="shared" si="3"/>
        <v>-349.99</v>
      </c>
      <c r="IP54" s="688">
        <f t="shared" si="3"/>
        <v>-315.92</v>
      </c>
      <c r="IQ54" s="688">
        <f t="shared" si="3"/>
        <v>583.12</v>
      </c>
      <c r="IR54" s="688">
        <f t="shared" si="3"/>
        <v>463.26</v>
      </c>
      <c r="IS54" s="688">
        <f t="shared" si="3"/>
        <v>91.557000000000002</v>
      </c>
      <c r="IT54" s="683">
        <f t="shared" si="3"/>
        <v>-275.24</v>
      </c>
      <c r="IU54" s="683">
        <f t="shared" si="3"/>
        <v>453.95</v>
      </c>
      <c r="IV54" s="689">
        <f t="shared" si="3"/>
        <v>-14.538</v>
      </c>
      <c r="IW54" s="688">
        <f t="shared" si="3"/>
        <v>-153.04</v>
      </c>
      <c r="IX54" s="689">
        <f t="shared" si="3"/>
        <v>-274.76</v>
      </c>
      <c r="IY54" s="689">
        <f t="shared" si="3"/>
        <v>145.16999999999999</v>
      </c>
      <c r="IZ54" s="689">
        <f t="shared" si="3"/>
        <v>144.87</v>
      </c>
      <c r="JA54" s="689">
        <f t="shared" si="3"/>
        <v>156.55000000000001</v>
      </c>
      <c r="JB54" s="688">
        <f t="shared" si="3"/>
        <v>-333.34</v>
      </c>
      <c r="JC54" s="688" t="s">
        <v>171</v>
      </c>
      <c r="JD54" s="688" t="s">
        <v>171</v>
      </c>
      <c r="JE54" s="688" t="s">
        <v>171</v>
      </c>
      <c r="JF54" s="684">
        <f t="shared" si="3"/>
        <v>-2.9510000000000001</v>
      </c>
      <c r="JG54" s="688">
        <f t="shared" si="3"/>
        <v>0</v>
      </c>
      <c r="JH54" s="684">
        <f t="shared" si="3"/>
        <v>36.72</v>
      </c>
      <c r="JI54" s="688">
        <f t="shared" si="3"/>
        <v>7.1529999999999996</v>
      </c>
      <c r="JJ54" s="684">
        <f t="shared" si="3"/>
        <v>7.093</v>
      </c>
      <c r="JK54" s="685">
        <f t="shared" si="3"/>
        <v>-26.318999999999999</v>
      </c>
      <c r="JL54" s="688">
        <f t="shared" si="3"/>
        <v>14.319000000000001</v>
      </c>
      <c r="JM54" s="684">
        <f t="shared" si="3"/>
        <v>0</v>
      </c>
      <c r="JN54" s="688">
        <f t="shared" si="3"/>
        <v>-4.6859999999999999</v>
      </c>
      <c r="JO54" s="683">
        <f t="shared" si="3"/>
        <v>-30.058</v>
      </c>
      <c r="JP54" s="689">
        <f t="shared" si="3"/>
        <v>9.3490000000000002</v>
      </c>
      <c r="JQ54" s="684">
        <f t="shared" si="3"/>
        <v>25.298999999999999</v>
      </c>
      <c r="JR54" s="687">
        <f t="shared" si="3"/>
        <v>51.548000000000002</v>
      </c>
      <c r="JS54" s="684">
        <f t="shared" si="3"/>
        <v>52.554000000000002</v>
      </c>
      <c r="JT54" s="685">
        <f t="shared" si="3"/>
        <v>11.401999999999999</v>
      </c>
      <c r="JU54" s="684">
        <f t="shared" si="3"/>
        <v>11.377000000000001</v>
      </c>
      <c r="JV54" s="684">
        <f t="shared" si="3"/>
        <v>55.220999999999997</v>
      </c>
      <c r="JW54" s="684">
        <f t="shared" si="3"/>
        <v>54.494999999999997</v>
      </c>
      <c r="JX54" s="684">
        <f t="shared" si="3"/>
        <v>55.932000000000002</v>
      </c>
      <c r="JY54" s="684">
        <f t="shared" si="3"/>
        <v>0</v>
      </c>
      <c r="JZ54" s="684">
        <f t="shared" si="3"/>
        <v>-32.298999999999999</v>
      </c>
      <c r="KA54" s="684">
        <f t="shared" si="3"/>
        <v>38.811999999999998</v>
      </c>
      <c r="KB54" s="684">
        <f t="shared" si="3"/>
        <v>10.239000000000001</v>
      </c>
      <c r="KC54" s="684">
        <f t="shared" si="3"/>
        <v>0</v>
      </c>
      <c r="KD54" s="684">
        <f t="shared" si="3"/>
        <v>16.673999999999999</v>
      </c>
      <c r="KE54" s="688">
        <f t="shared" si="3"/>
        <v>44.825000000000003</v>
      </c>
      <c r="KF54" s="684">
        <f t="shared" si="3"/>
        <v>21.873000000000001</v>
      </c>
      <c r="KG54" s="684">
        <f t="shared" si="3"/>
        <v>16.437999999999999</v>
      </c>
      <c r="KH54" s="684">
        <f t="shared" si="3"/>
        <v>-34.085999999999999</v>
      </c>
      <c r="KI54" s="684">
        <f t="shared" si="3"/>
        <v>10.278</v>
      </c>
      <c r="KJ54" s="684">
        <f t="shared" si="3"/>
        <v>48.476999999999997</v>
      </c>
      <c r="KK54" s="691"/>
      <c r="KL54" s="691"/>
      <c r="KM54" s="691"/>
      <c r="KN54" s="691"/>
      <c r="KO54" s="691"/>
      <c r="KP54" s="692">
        <f t="shared" ref="KP54" si="4">+MAX(KP6:KP53)</f>
        <v>0</v>
      </c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</row>
    <row r="55" spans="1:353" ht="15.75" thickBot="1" x14ac:dyDescent="0.3">
      <c r="A55" s="694" t="s">
        <v>806</v>
      </c>
      <c r="B55" s="695">
        <f>+MIN(B6:B53)</f>
        <v>0</v>
      </c>
      <c r="C55" s="696">
        <f t="shared" ref="C55:CB55" si="5">+MIN(C6:C53)</f>
        <v>18.166</v>
      </c>
      <c r="D55" s="697">
        <f t="shared" si="5"/>
        <v>-52.31</v>
      </c>
      <c r="E55" s="698">
        <f t="shared" si="5"/>
        <v>8.1980000000000004</v>
      </c>
      <c r="F55" s="695">
        <f t="shared" si="5"/>
        <v>17.332999999999998</v>
      </c>
      <c r="G55" s="696">
        <f t="shared" si="5"/>
        <v>-2E-3</v>
      </c>
      <c r="H55" s="697">
        <f t="shared" si="5"/>
        <v>34.447000000000003</v>
      </c>
      <c r="I55" s="697">
        <f t="shared" si="5"/>
        <v>34.762999999999998</v>
      </c>
      <c r="J55" s="699">
        <f t="shared" si="5"/>
        <v>18.224</v>
      </c>
      <c r="K55" s="696">
        <f t="shared" si="5"/>
        <v>17.95</v>
      </c>
      <c r="L55" s="696">
        <f t="shared" si="5"/>
        <v>-37.74</v>
      </c>
      <c r="M55" s="696">
        <f t="shared" si="5"/>
        <v>-46.031999999999996</v>
      </c>
      <c r="N55" s="696">
        <f t="shared" si="5"/>
        <v>13.199</v>
      </c>
      <c r="O55" s="696">
        <f t="shared" si="5"/>
        <v>2.484</v>
      </c>
      <c r="P55" s="696">
        <f t="shared" si="5"/>
        <v>-37.4</v>
      </c>
      <c r="Q55" s="700">
        <f t="shared" si="5"/>
        <v>10.907999999999999</v>
      </c>
      <c r="R55" s="695">
        <f t="shared" si="5"/>
        <v>15.316000000000001</v>
      </c>
      <c r="S55" s="696">
        <f t="shared" si="5"/>
        <v>15.395</v>
      </c>
      <c r="T55" s="697">
        <f t="shared" si="5"/>
        <v>25.783999999999999</v>
      </c>
      <c r="U55" s="701">
        <f t="shared" si="5"/>
        <v>15.557</v>
      </c>
      <c r="V55" s="696">
        <f t="shared" si="5"/>
        <v>5.391</v>
      </c>
      <c r="W55" s="702">
        <f t="shared" si="5"/>
        <v>6.76</v>
      </c>
      <c r="X55" s="702">
        <f t="shared" si="5"/>
        <v>0</v>
      </c>
      <c r="Y55" s="697">
        <f t="shared" si="5"/>
        <v>0</v>
      </c>
      <c r="Z55" s="701">
        <f t="shared" si="5"/>
        <v>-70.97</v>
      </c>
      <c r="AA55" s="697">
        <f t="shared" si="5"/>
        <v>-70.819000000000003</v>
      </c>
      <c r="AB55" s="697">
        <f t="shared" si="5"/>
        <v>0</v>
      </c>
      <c r="AC55" s="697">
        <f t="shared" si="5"/>
        <v>-11.1</v>
      </c>
      <c r="AD55" s="697">
        <f t="shared" si="5"/>
        <v>13.2</v>
      </c>
      <c r="AE55" s="697">
        <f t="shared" si="5"/>
        <v>13.879</v>
      </c>
      <c r="AF55" s="697">
        <f t="shared" si="5"/>
        <v>0</v>
      </c>
      <c r="AG55" s="701">
        <f t="shared" si="5"/>
        <v>-53.25</v>
      </c>
      <c r="AH55" s="696">
        <f t="shared" si="5"/>
        <v>-53.439</v>
      </c>
      <c r="AI55" s="702">
        <f t="shared" si="5"/>
        <v>-96.778999999999996</v>
      </c>
      <c r="AJ55" s="698">
        <f t="shared" si="5"/>
        <v>28.879000000000001</v>
      </c>
      <c r="AK55" s="697">
        <f t="shared" si="5"/>
        <v>29.28</v>
      </c>
      <c r="AL55" s="701">
        <f t="shared" si="5"/>
        <v>10.583</v>
      </c>
      <c r="AM55" s="697">
        <f t="shared" si="5"/>
        <v>-13.782</v>
      </c>
      <c r="AN55" s="701">
        <f t="shared" si="5"/>
        <v>45.652999999999999</v>
      </c>
      <c r="AO55" s="696">
        <f t="shared" si="5"/>
        <v>47.115000000000002</v>
      </c>
      <c r="AP55" s="702">
        <f t="shared" si="5"/>
        <v>27.120999999999999</v>
      </c>
      <c r="AQ55" s="701">
        <f t="shared" si="5"/>
        <v>-56.435000000000002</v>
      </c>
      <c r="AR55" s="696">
        <f t="shared" si="5"/>
        <v>-65.117999999999995</v>
      </c>
      <c r="AS55" s="696">
        <f t="shared" si="5"/>
        <v>4.6790000000000003</v>
      </c>
      <c r="AT55" s="696">
        <f t="shared" si="5"/>
        <v>4.7539999999999996</v>
      </c>
      <c r="AU55" s="696">
        <f t="shared" si="5"/>
        <v>43.536000000000001</v>
      </c>
      <c r="AV55" s="696">
        <f t="shared" si="5"/>
        <v>45.411999999999999</v>
      </c>
      <c r="AW55" s="702">
        <f t="shared" si="5"/>
        <v>-21.460999999999999</v>
      </c>
      <c r="AX55" s="697">
        <f t="shared" si="5"/>
        <v>-23.863</v>
      </c>
      <c r="AY55" s="697">
        <f t="shared" si="5"/>
        <v>-429.65</v>
      </c>
      <c r="AZ55" s="701">
        <f t="shared" si="5"/>
        <v>6.7190000000000003</v>
      </c>
      <c r="BA55" s="697">
        <f t="shared" si="5"/>
        <v>6.8570000000000002</v>
      </c>
      <c r="BB55" s="697">
        <f t="shared" si="5"/>
        <v>-32.485999999999997</v>
      </c>
      <c r="BC55" s="701">
        <f t="shared" si="5"/>
        <v>-12.699</v>
      </c>
      <c r="BD55" s="697">
        <f t="shared" si="5"/>
        <v>-18.998999999999999</v>
      </c>
      <c r="BE55" s="701">
        <f t="shared" si="5"/>
        <v>-8.0000000000000002E-3</v>
      </c>
      <c r="BF55" s="696">
        <f t="shared" si="5"/>
        <v>44.767000000000003</v>
      </c>
      <c r="BG55" s="696">
        <f t="shared" si="5"/>
        <v>-7.9119999999999999</v>
      </c>
      <c r="BH55" s="696">
        <f t="shared" si="5"/>
        <v>0</v>
      </c>
      <c r="BI55" s="702">
        <f t="shared" si="5"/>
        <v>-56.628999999999998</v>
      </c>
      <c r="BJ55" s="702">
        <f t="shared" si="5"/>
        <v>8.44</v>
      </c>
      <c r="BK55" s="702">
        <f t="shared" si="5"/>
        <v>0</v>
      </c>
      <c r="BL55" s="702">
        <f t="shared" si="5"/>
        <v>0</v>
      </c>
      <c r="BM55" s="702">
        <f t="shared" si="5"/>
        <v>332.31</v>
      </c>
      <c r="BN55" s="697">
        <f t="shared" si="5"/>
        <v>29.266999999999999</v>
      </c>
      <c r="BO55" s="697">
        <f t="shared" si="5"/>
        <v>28.992000000000001</v>
      </c>
      <c r="BP55" s="697">
        <f t="shared" si="5"/>
        <v>-691.68</v>
      </c>
      <c r="BQ55" s="697">
        <f t="shared" si="5"/>
        <v>271.94</v>
      </c>
      <c r="BR55" s="697">
        <f t="shared" si="5"/>
        <v>54.807000000000002</v>
      </c>
      <c r="BS55" s="701">
        <f t="shared" si="5"/>
        <v>-31.19</v>
      </c>
      <c r="BT55" s="696">
        <f t="shared" si="5"/>
        <v>-32.408999999999999</v>
      </c>
      <c r="BU55" s="696">
        <f t="shared" si="5"/>
        <v>41.63</v>
      </c>
      <c r="BV55" s="702">
        <f t="shared" si="5"/>
        <v>54.2</v>
      </c>
      <c r="BW55" s="695">
        <f t="shared" si="5"/>
        <v>-38.709000000000003</v>
      </c>
      <c r="BX55" s="702">
        <f t="shared" si="5"/>
        <v>-38.575000000000003</v>
      </c>
      <c r="BY55" s="697">
        <f t="shared" si="5"/>
        <v>23.236000000000001</v>
      </c>
      <c r="BZ55" s="701">
        <f t="shared" si="5"/>
        <v>23.754000000000001</v>
      </c>
      <c r="CA55" s="697">
        <f t="shared" si="5"/>
        <v>22.864999999999998</v>
      </c>
      <c r="CB55" s="701">
        <f t="shared" si="5"/>
        <v>0</v>
      </c>
      <c r="CC55" s="696">
        <f t="shared" ref="CC55:FH55" si="6">+MIN(CC6:CC53)</f>
        <v>-149.59</v>
      </c>
      <c r="CD55" s="698">
        <f t="shared" si="6"/>
        <v>7.032</v>
      </c>
      <c r="CE55" s="698">
        <f t="shared" si="6"/>
        <v>-72.144000000000005</v>
      </c>
      <c r="CF55" s="696">
        <f t="shared" si="6"/>
        <v>9.9749999999999996</v>
      </c>
      <c r="CG55" s="696">
        <f t="shared" si="6"/>
        <v>2.1890000000000001</v>
      </c>
      <c r="CH55" s="701">
        <f t="shared" si="6"/>
        <v>-32.08</v>
      </c>
      <c r="CI55" s="697">
        <f t="shared" si="6"/>
        <v>-32.509</v>
      </c>
      <c r="CJ55" s="701">
        <f t="shared" si="6"/>
        <v>-19.100000000000001</v>
      </c>
      <c r="CK55" s="696">
        <f t="shared" si="6"/>
        <v>131.6</v>
      </c>
      <c r="CL55" s="697">
        <f t="shared" si="6"/>
        <v>-20.27</v>
      </c>
      <c r="CM55" s="701">
        <f t="shared" si="6"/>
        <v>0</v>
      </c>
      <c r="CN55" s="696">
        <f t="shared" si="6"/>
        <v>33.249000000000002</v>
      </c>
      <c r="CO55" s="702">
        <f t="shared" si="6"/>
        <v>33.241</v>
      </c>
      <c r="CP55" s="701">
        <f t="shared" si="6"/>
        <v>-92.040999999999997</v>
      </c>
      <c r="CQ55" s="696">
        <f t="shared" si="6"/>
        <v>-90.965000000000003</v>
      </c>
      <c r="CR55" s="696">
        <f t="shared" si="6"/>
        <v>3.7810000000000001</v>
      </c>
      <c r="CS55" s="696">
        <f t="shared" si="6"/>
        <v>-32.878</v>
      </c>
      <c r="CT55" s="702">
        <f t="shared" si="6"/>
        <v>9.2959999999999994</v>
      </c>
      <c r="CU55" s="697">
        <f t="shared" si="6"/>
        <v>9.8580000000000005</v>
      </c>
      <c r="CV55" s="697">
        <f t="shared" si="6"/>
        <v>-71.974000000000004</v>
      </c>
      <c r="CW55" s="697">
        <f t="shared" si="6"/>
        <v>-92.555999999999997</v>
      </c>
      <c r="CX55" s="701">
        <f t="shared" si="6"/>
        <v>30.475999999999999</v>
      </c>
      <c r="CY55" s="701">
        <f t="shared" si="6"/>
        <v>28.715</v>
      </c>
      <c r="CZ55" s="696">
        <f t="shared" si="6"/>
        <v>-39.340000000000003</v>
      </c>
      <c r="DA55" s="702">
        <f t="shared" si="6"/>
        <v>-2.1720000000000002</v>
      </c>
      <c r="DB55" s="701">
        <f t="shared" si="6"/>
        <v>66.694000000000003</v>
      </c>
      <c r="DC55" s="701">
        <f t="shared" si="6"/>
        <v>65.751000000000005</v>
      </c>
      <c r="DD55" s="698">
        <f t="shared" si="6"/>
        <v>-226.53</v>
      </c>
      <c r="DE55" s="701">
        <f t="shared" si="6"/>
        <v>0</v>
      </c>
      <c r="DF55" s="697">
        <f t="shared" si="6"/>
        <v>0</v>
      </c>
      <c r="DG55" s="701">
        <f t="shared" si="6"/>
        <v>-0.5</v>
      </c>
      <c r="DH55" s="697">
        <f t="shared" si="6"/>
        <v>-23.437000000000001</v>
      </c>
      <c r="DI55" s="701">
        <f t="shared" si="6"/>
        <v>1.8819999999999999</v>
      </c>
      <c r="DJ55" s="701">
        <f t="shared" si="6"/>
        <v>-114.5</v>
      </c>
      <c r="DK55" s="701">
        <f t="shared" si="6"/>
        <v>-114</v>
      </c>
      <c r="DL55" s="695">
        <f t="shared" si="6"/>
        <v>1.4319999999999999</v>
      </c>
      <c r="DM55" s="696">
        <f t="shared" si="6"/>
        <v>14.098000000000001</v>
      </c>
      <c r="DN55" s="701">
        <f t="shared" si="6"/>
        <v>-9.375</v>
      </c>
      <c r="DO55" s="697">
        <f t="shared" si="6"/>
        <v>32.618000000000002</v>
      </c>
      <c r="DP55" s="701">
        <f t="shared" si="6"/>
        <v>33.113999999999997</v>
      </c>
      <c r="DQ55" s="696">
        <f t="shared" si="6"/>
        <v>47.917999999999999</v>
      </c>
      <c r="DR55" s="696">
        <f t="shared" si="6"/>
        <v>48.064999999999998</v>
      </c>
      <c r="DS55" s="696">
        <f t="shared" si="6"/>
        <v>32.68</v>
      </c>
      <c r="DT55" s="696">
        <f t="shared" si="6"/>
        <v>-21.161000000000001</v>
      </c>
      <c r="DU55" s="702">
        <f t="shared" si="6"/>
        <v>-14.99</v>
      </c>
      <c r="DV55" s="697">
        <f t="shared" si="6"/>
        <v>54.067</v>
      </c>
      <c r="DW55" s="697">
        <f t="shared" si="6"/>
        <v>172.07</v>
      </c>
      <c r="DX55" s="701">
        <f t="shared" si="6"/>
        <v>-26.49</v>
      </c>
      <c r="DY55" s="696">
        <f t="shared" si="6"/>
        <v>-26.78</v>
      </c>
      <c r="DZ55" s="696">
        <f t="shared" si="6"/>
        <v>95</v>
      </c>
      <c r="EA55" s="702">
        <f t="shared" si="6"/>
        <v>40.81</v>
      </c>
      <c r="EB55" s="702">
        <f t="shared" si="6"/>
        <v>172.05</v>
      </c>
      <c r="EC55" s="702">
        <f t="shared" si="6"/>
        <v>168.9</v>
      </c>
      <c r="ED55" s="697">
        <f t="shared" si="6"/>
        <v>1.651</v>
      </c>
      <c r="EE55" s="697">
        <f t="shared" si="6"/>
        <v>0.255</v>
      </c>
      <c r="EF55" s="697">
        <f t="shared" si="6"/>
        <v>267.08</v>
      </c>
      <c r="EG55" s="697">
        <f t="shared" si="6"/>
        <v>228.69</v>
      </c>
      <c r="EH55" s="697">
        <f t="shared" si="6"/>
        <v>221.04</v>
      </c>
      <c r="EI55" s="696">
        <f t="shared" si="6"/>
        <v>224.53</v>
      </c>
      <c r="EJ55" s="696">
        <f t="shared" si="6"/>
        <v>111.52</v>
      </c>
      <c r="EK55" s="702">
        <f t="shared" si="6"/>
        <v>95.932000000000002</v>
      </c>
      <c r="EL55" s="696">
        <f t="shared" si="6"/>
        <v>-25.134</v>
      </c>
      <c r="EM55" s="697">
        <f t="shared" si="6"/>
        <v>433.67</v>
      </c>
      <c r="EN55" s="697">
        <f t="shared" si="6"/>
        <v>337.1</v>
      </c>
      <c r="EO55" s="696">
        <f t="shared" si="6"/>
        <v>0</v>
      </c>
      <c r="EP55" s="701">
        <f t="shared" si="6"/>
        <v>-36.988999999999997</v>
      </c>
      <c r="EQ55" s="696">
        <f t="shared" si="6"/>
        <v>-35.588000000000001</v>
      </c>
      <c r="ER55" s="696">
        <f t="shared" si="6"/>
        <v>-78.448999999999998</v>
      </c>
      <c r="ES55" s="696">
        <f t="shared" si="6"/>
        <v>-48.259</v>
      </c>
      <c r="ET55" s="696">
        <f t="shared" si="6"/>
        <v>-45.244999999999997</v>
      </c>
      <c r="EU55" s="696">
        <f t="shared" si="6"/>
        <v>18.478999999999999</v>
      </c>
      <c r="EV55" s="696">
        <f t="shared" si="6"/>
        <v>-56.091999999999999</v>
      </c>
      <c r="EW55" s="696">
        <f t="shared" si="6"/>
        <v>-56.926000000000002</v>
      </c>
      <c r="EX55" s="702">
        <f t="shared" si="6"/>
        <v>-109.1</v>
      </c>
      <c r="EY55" s="701">
        <f t="shared" si="6"/>
        <v>-17.329000000000001</v>
      </c>
      <c r="EZ55" s="701">
        <f t="shared" si="6"/>
        <v>-16.719000000000001</v>
      </c>
      <c r="FA55" s="697">
        <f t="shared" si="6"/>
        <v>1</v>
      </c>
      <c r="FB55" s="701">
        <f t="shared" si="6"/>
        <v>8.5380000000000003</v>
      </c>
      <c r="FC55" s="697">
        <f t="shared" si="6"/>
        <v>-143.81</v>
      </c>
      <c r="FD55" s="701">
        <f t="shared" si="6"/>
        <v>-37.673999999999999</v>
      </c>
      <c r="FE55" s="696">
        <f t="shared" si="6"/>
        <v>-36.923000000000002</v>
      </c>
      <c r="FF55" s="702">
        <f t="shared" si="6"/>
        <v>2.4009999999999998</v>
      </c>
      <c r="FG55" s="701">
        <f t="shared" si="6"/>
        <v>-136.88999999999999</v>
      </c>
      <c r="FH55" s="701">
        <f t="shared" si="6"/>
        <v>0</v>
      </c>
      <c r="FI55" s="695">
        <f t="shared" ref="FI55:IN55" si="7">+MIN(FI6:FI53)</f>
        <v>16.363</v>
      </c>
      <c r="FJ55" s="696">
        <f t="shared" si="7"/>
        <v>0</v>
      </c>
      <c r="FK55" s="697">
        <f t="shared" si="7"/>
        <v>0</v>
      </c>
      <c r="FL55" s="701">
        <f t="shared" si="7"/>
        <v>48.070999999999998</v>
      </c>
      <c r="FM55" s="696">
        <f t="shared" si="7"/>
        <v>48.183999999999997</v>
      </c>
      <c r="FN55" s="702">
        <f t="shared" si="7"/>
        <v>0</v>
      </c>
      <c r="FO55" s="701">
        <f t="shared" si="7"/>
        <v>-38.514000000000003</v>
      </c>
      <c r="FP55" s="701">
        <f t="shared" si="7"/>
        <v>-37.677</v>
      </c>
      <c r="FQ55" s="701">
        <f t="shared" si="7"/>
        <v>-104.49</v>
      </c>
      <c r="FR55" s="701">
        <f t="shared" si="7"/>
        <v>-86.611999999999995</v>
      </c>
      <c r="FS55" s="701">
        <f t="shared" si="7"/>
        <v>-85.427999999999997</v>
      </c>
      <c r="FT55" s="701">
        <f t="shared" si="7"/>
        <v>-88.417000000000002</v>
      </c>
      <c r="FU55" s="697">
        <f t="shared" si="7"/>
        <v>-89.703999999999994</v>
      </c>
      <c r="FV55" s="701">
        <f t="shared" si="7"/>
        <v>-3.206</v>
      </c>
      <c r="FW55" s="702">
        <f t="shared" si="7"/>
        <v>0</v>
      </c>
      <c r="FX55" s="697">
        <f t="shared" si="7"/>
        <v>6.9539999999999997</v>
      </c>
      <c r="FY55" s="701">
        <f t="shared" si="7"/>
        <v>1.079</v>
      </c>
      <c r="FZ55" s="696">
        <f t="shared" si="7"/>
        <v>-3.25</v>
      </c>
      <c r="GA55" s="702">
        <f t="shared" si="7"/>
        <v>10.56</v>
      </c>
      <c r="GB55" s="697">
        <f t="shared" si="7"/>
        <v>-25.858000000000001</v>
      </c>
      <c r="GC55" s="697">
        <f t="shared" si="7"/>
        <v>3.8929999999999998</v>
      </c>
      <c r="GD55" s="697">
        <f t="shared" si="7"/>
        <v>-9.4909999999999997</v>
      </c>
      <c r="GE55" s="697">
        <f t="shared" si="7"/>
        <v>0.50900000000000001</v>
      </c>
      <c r="GF55" s="697">
        <f t="shared" si="7"/>
        <v>5.4210000000000003</v>
      </c>
      <c r="GG55" s="697">
        <f t="shared" si="7"/>
        <v>26.709</v>
      </c>
      <c r="GH55" s="697">
        <f t="shared" si="7"/>
        <v>-27.026</v>
      </c>
      <c r="GI55" s="697">
        <f t="shared" si="7"/>
        <v>-22.431000000000001</v>
      </c>
      <c r="GJ55" s="697">
        <f t="shared" si="7"/>
        <v>11.76</v>
      </c>
      <c r="GK55" s="697">
        <f t="shared" si="7"/>
        <v>53.204000000000001</v>
      </c>
      <c r="GL55" s="697">
        <f t="shared" si="7"/>
        <v>21.1</v>
      </c>
      <c r="GM55" s="697">
        <f t="shared" si="7"/>
        <v>-25.99</v>
      </c>
      <c r="GN55" s="697">
        <f t="shared" si="7"/>
        <v>-3.823</v>
      </c>
      <c r="GO55" s="697">
        <f t="shared" si="7"/>
        <v>-7.2220000000000004</v>
      </c>
      <c r="GP55" s="697">
        <f t="shared" si="7"/>
        <v>0</v>
      </c>
      <c r="GQ55" s="697">
        <f t="shared" si="7"/>
        <v>7.431</v>
      </c>
      <c r="GR55" s="697">
        <f t="shared" si="7"/>
        <v>4.3460000000000001</v>
      </c>
      <c r="GS55" s="697">
        <f t="shared" si="7"/>
        <v>-16.289000000000001</v>
      </c>
      <c r="GT55" s="697">
        <f t="shared" si="7"/>
        <v>-43.734000000000002</v>
      </c>
      <c r="GU55" s="697">
        <f t="shared" si="7"/>
        <v>14.802</v>
      </c>
      <c r="GV55" s="703">
        <f t="shared" si="7"/>
        <v>0.75600000000000001</v>
      </c>
      <c r="GW55" s="698">
        <f t="shared" si="7"/>
        <v>52.749000000000002</v>
      </c>
      <c r="GX55" s="697">
        <f t="shared" si="7"/>
        <v>25.506</v>
      </c>
      <c r="GY55" s="697">
        <f t="shared" si="7"/>
        <v>-158.05000000000001</v>
      </c>
      <c r="GZ55" s="697">
        <f t="shared" si="7"/>
        <v>-33.008000000000003</v>
      </c>
      <c r="HA55" s="701">
        <f t="shared" si="7"/>
        <v>27.49</v>
      </c>
      <c r="HB55" s="697">
        <f t="shared" si="7"/>
        <v>-74.716999999999999</v>
      </c>
      <c r="HC55" s="697">
        <f t="shared" si="7"/>
        <v>6.7</v>
      </c>
      <c r="HD55" s="701">
        <f t="shared" si="7"/>
        <v>3.2229999999999999</v>
      </c>
      <c r="HE55" s="697">
        <f t="shared" si="7"/>
        <v>2.9849999999999999</v>
      </c>
      <c r="HF55" s="697">
        <f t="shared" si="7"/>
        <v>8.2200000000000006</v>
      </c>
      <c r="HG55" s="697">
        <f t="shared" si="7"/>
        <v>215.19</v>
      </c>
      <c r="HH55" s="697">
        <f t="shared" si="7"/>
        <v>212.29</v>
      </c>
      <c r="HI55" s="697">
        <f t="shared" si="7"/>
        <v>34.4</v>
      </c>
      <c r="HJ55" s="701">
        <f t="shared" si="7"/>
        <v>-171.88</v>
      </c>
      <c r="HK55" s="697">
        <f t="shared" si="7"/>
        <v>-358.08</v>
      </c>
      <c r="HL55" s="697">
        <f t="shared" si="7"/>
        <v>119.51</v>
      </c>
      <c r="HM55" s="697">
        <f t="shared" si="7"/>
        <v>351.15</v>
      </c>
      <c r="HN55" s="697">
        <f t="shared" si="7"/>
        <v>-274.12</v>
      </c>
      <c r="HO55" s="697">
        <f t="shared" si="7"/>
        <v>-271.24</v>
      </c>
      <c r="HP55" s="697">
        <f t="shared" si="7"/>
        <v>-21.890999999999998</v>
      </c>
      <c r="HQ55" s="697">
        <f t="shared" si="7"/>
        <v>-11.708</v>
      </c>
      <c r="HR55" s="697">
        <f t="shared" si="7"/>
        <v>70.024000000000001</v>
      </c>
      <c r="HS55" s="697">
        <f t="shared" si="7"/>
        <v>69.972999999999999</v>
      </c>
      <c r="HT55" s="701">
        <f t="shared" si="7"/>
        <v>-162.94</v>
      </c>
      <c r="HU55" s="697">
        <f t="shared" si="7"/>
        <v>-162.75</v>
      </c>
      <c r="HV55" s="701">
        <f t="shared" si="7"/>
        <v>9.2200000000000006</v>
      </c>
      <c r="HW55" s="697">
        <f t="shared" si="7"/>
        <v>9.2420000000000009</v>
      </c>
      <c r="HX55" s="701">
        <f t="shared" si="7"/>
        <v>-98.774000000000001</v>
      </c>
      <c r="HY55" s="697">
        <f t="shared" si="7"/>
        <v>-99.760999999999996</v>
      </c>
      <c r="HZ55" s="701">
        <f t="shared" si="7"/>
        <v>46.298999999999999</v>
      </c>
      <c r="IA55" s="697">
        <f t="shared" si="7"/>
        <v>46.369</v>
      </c>
      <c r="IB55" s="701">
        <f t="shared" si="7"/>
        <v>76</v>
      </c>
      <c r="IC55" s="697">
        <f t="shared" si="7"/>
        <v>76.198999999999998</v>
      </c>
      <c r="ID55" s="697">
        <f t="shared" si="7"/>
        <v>24.837</v>
      </c>
      <c r="IE55" s="697">
        <f t="shared" si="7"/>
        <v>-0.16300000000000001</v>
      </c>
      <c r="IF55" s="697">
        <f t="shared" si="7"/>
        <v>-392.04</v>
      </c>
      <c r="IG55" s="701">
        <f t="shared" si="7"/>
        <v>73.608999999999995</v>
      </c>
      <c r="IH55" s="697">
        <f t="shared" si="7"/>
        <v>73.781999999999996</v>
      </c>
      <c r="II55" s="701">
        <f t="shared" si="7"/>
        <v>7.1</v>
      </c>
      <c r="IJ55" s="697">
        <f t="shared" si="7"/>
        <v>39.298999999999999</v>
      </c>
      <c r="IK55" s="697">
        <f t="shared" si="7"/>
        <v>-67.698999999999998</v>
      </c>
      <c r="IL55" s="697">
        <f t="shared" si="7"/>
        <v>-67</v>
      </c>
      <c r="IM55" s="697">
        <f t="shared" si="7"/>
        <v>0.14399999999999999</v>
      </c>
      <c r="IN55" s="697">
        <f t="shared" si="7"/>
        <v>0.81</v>
      </c>
      <c r="IO55" s="701">
        <f t="shared" ref="IO55:KP55" si="8">+MIN(IO6:IO53)</f>
        <v>-567.48</v>
      </c>
      <c r="IP55" s="701">
        <f t="shared" si="8"/>
        <v>-551.16</v>
      </c>
      <c r="IQ55" s="701">
        <f t="shared" si="8"/>
        <v>343.07</v>
      </c>
      <c r="IR55" s="701">
        <f t="shared" si="8"/>
        <v>283.10000000000002</v>
      </c>
      <c r="IS55" s="701">
        <f t="shared" si="8"/>
        <v>-211.68</v>
      </c>
      <c r="IT55" s="696">
        <f t="shared" si="8"/>
        <v>-450.76</v>
      </c>
      <c r="IU55" s="696">
        <f t="shared" si="8"/>
        <v>277.14</v>
      </c>
      <c r="IV55" s="702">
        <f t="shared" si="8"/>
        <v>-155.84</v>
      </c>
      <c r="IW55" s="701">
        <f t="shared" si="8"/>
        <v>-337.86</v>
      </c>
      <c r="IX55" s="702">
        <f t="shared" si="8"/>
        <v>-447.59</v>
      </c>
      <c r="IY55" s="702">
        <f t="shared" si="8"/>
        <v>112.32</v>
      </c>
      <c r="IZ55" s="702">
        <f t="shared" si="8"/>
        <v>113.65</v>
      </c>
      <c r="JA55" s="702">
        <f t="shared" si="8"/>
        <v>18.151</v>
      </c>
      <c r="JB55" s="701">
        <f t="shared" si="8"/>
        <v>-565.73</v>
      </c>
      <c r="JC55" s="701">
        <f t="shared" si="8"/>
        <v>117.59</v>
      </c>
      <c r="JD55" s="701">
        <f t="shared" si="8"/>
        <v>-309.52</v>
      </c>
      <c r="JE55" s="701">
        <f t="shared" si="8"/>
        <v>209.55</v>
      </c>
      <c r="JF55" s="697">
        <f t="shared" si="8"/>
        <v>-6.6180000000000003</v>
      </c>
      <c r="JG55" s="701">
        <f t="shared" si="8"/>
        <v>0</v>
      </c>
      <c r="JH55" s="697">
        <f t="shared" si="8"/>
        <v>26.798999999999999</v>
      </c>
      <c r="JI55" s="701">
        <f t="shared" si="8"/>
        <v>5.0439999999999996</v>
      </c>
      <c r="JJ55" s="697">
        <f t="shared" si="8"/>
        <v>5.0460000000000003</v>
      </c>
      <c r="JK55" s="698">
        <f t="shared" si="8"/>
        <v>-35.918999999999997</v>
      </c>
      <c r="JL55" s="701">
        <f t="shared" si="8"/>
        <v>3.28</v>
      </c>
      <c r="JM55" s="697">
        <f t="shared" si="8"/>
        <v>0</v>
      </c>
      <c r="JN55" s="701">
        <f t="shared" si="8"/>
        <v>-15.291</v>
      </c>
      <c r="JO55" s="696">
        <f t="shared" si="8"/>
        <v>-43.915999999999997</v>
      </c>
      <c r="JP55" s="702">
        <f t="shared" si="8"/>
        <v>-2.08</v>
      </c>
      <c r="JQ55" s="697">
        <f t="shared" si="8"/>
        <v>13.8</v>
      </c>
      <c r="JR55" s="700">
        <f t="shared" si="8"/>
        <v>43.628999999999998</v>
      </c>
      <c r="JS55" s="697">
        <f t="shared" si="8"/>
        <v>45.262999999999998</v>
      </c>
      <c r="JT55" s="698">
        <f t="shared" si="8"/>
        <v>1.431</v>
      </c>
      <c r="JU55" s="697">
        <f t="shared" si="8"/>
        <v>1.419</v>
      </c>
      <c r="JV55" s="697">
        <f t="shared" si="8"/>
        <v>45.012</v>
      </c>
      <c r="JW55" s="697">
        <f t="shared" si="8"/>
        <v>45.673999999999999</v>
      </c>
      <c r="JX55" s="697">
        <f t="shared" si="8"/>
        <v>45.835000000000001</v>
      </c>
      <c r="JY55" s="697">
        <f t="shared" si="8"/>
        <v>0</v>
      </c>
      <c r="JZ55" s="697">
        <f t="shared" si="8"/>
        <v>-55.5</v>
      </c>
      <c r="KA55" s="697">
        <f t="shared" si="8"/>
        <v>9.4169999999999998</v>
      </c>
      <c r="KB55" s="697">
        <f t="shared" si="8"/>
        <v>5.3</v>
      </c>
      <c r="KC55" s="697">
        <f t="shared" si="8"/>
        <v>0</v>
      </c>
      <c r="KD55" s="697">
        <f t="shared" si="8"/>
        <v>-11.836</v>
      </c>
      <c r="KE55" s="701">
        <f t="shared" si="8"/>
        <v>34.585999999999999</v>
      </c>
      <c r="KF55" s="697">
        <f t="shared" si="8"/>
        <v>1.1950000000000001</v>
      </c>
      <c r="KG55" s="697">
        <f t="shared" si="8"/>
        <v>-11.753</v>
      </c>
      <c r="KH55" s="697">
        <f t="shared" si="8"/>
        <v>-44.627000000000002</v>
      </c>
      <c r="KI55" s="697">
        <f t="shared" si="8"/>
        <v>-12.51</v>
      </c>
      <c r="KJ55" s="697">
        <f t="shared" si="8"/>
        <v>32.078000000000003</v>
      </c>
      <c r="KK55" s="691">
        <f t="shared" si="8"/>
        <v>0</v>
      </c>
      <c r="KL55" s="691">
        <f t="shared" si="8"/>
        <v>0</v>
      </c>
      <c r="KM55" s="691">
        <f t="shared" si="8"/>
        <v>0</v>
      </c>
      <c r="KN55" s="691">
        <f t="shared" si="8"/>
        <v>0</v>
      </c>
      <c r="KO55" s="691">
        <f t="shared" si="8"/>
        <v>0</v>
      </c>
      <c r="KP55" s="704">
        <f t="shared" si="8"/>
        <v>0</v>
      </c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</row>
    <row r="56" spans="1:353" ht="15.75" thickBot="1" x14ac:dyDescent="0.3">
      <c r="A56" s="694" t="s">
        <v>807</v>
      </c>
      <c r="B56" s="695">
        <f>+AVERAGE(B6:B53)</f>
        <v>0</v>
      </c>
      <c r="C56" s="696">
        <f t="shared" ref="C56:CB56" si="9">+AVERAGE(C6:C53)</f>
        <v>22.127645833333332</v>
      </c>
      <c r="D56" s="697">
        <f t="shared" si="9"/>
        <v>-44.296666666666653</v>
      </c>
      <c r="E56" s="698">
        <f t="shared" si="9"/>
        <v>10.981895833333335</v>
      </c>
      <c r="F56" s="695">
        <f t="shared" si="9"/>
        <v>23.970958333333332</v>
      </c>
      <c r="G56" s="696">
        <f t="shared" si="9"/>
        <v>8.2352195121951208</v>
      </c>
      <c r="H56" s="697">
        <f t="shared" si="9"/>
        <v>47.567583333333346</v>
      </c>
      <c r="I56" s="697">
        <f t="shared" si="9"/>
        <v>51.702874999999985</v>
      </c>
      <c r="J56" s="699">
        <f t="shared" si="9"/>
        <v>23.429333333333332</v>
      </c>
      <c r="K56" s="696">
        <f t="shared" si="9"/>
        <v>27.323249999999998</v>
      </c>
      <c r="L56" s="696">
        <f t="shared" si="9"/>
        <v>-9.3422708333333375</v>
      </c>
      <c r="M56" s="696">
        <f t="shared" si="9"/>
        <v>-30.367479166666673</v>
      </c>
      <c r="N56" s="696">
        <f t="shared" si="9"/>
        <v>26.124583333333323</v>
      </c>
      <c r="O56" s="696">
        <f t="shared" si="9"/>
        <v>4.4357142857142851</v>
      </c>
      <c r="P56" s="696">
        <f t="shared" si="9"/>
        <v>-25.941187499999998</v>
      </c>
      <c r="Q56" s="700">
        <f t="shared" si="9"/>
        <v>13.24952083333333</v>
      </c>
      <c r="R56" s="695">
        <f t="shared" si="9"/>
        <v>18.707934782608696</v>
      </c>
      <c r="S56" s="696">
        <f t="shared" si="9"/>
        <v>18.994781249999992</v>
      </c>
      <c r="T56" s="697">
        <f t="shared" si="9"/>
        <v>31.480336956521736</v>
      </c>
      <c r="U56" s="701">
        <f t="shared" si="9"/>
        <v>15.600000000000001</v>
      </c>
      <c r="V56" s="696">
        <f t="shared" si="9"/>
        <v>5.4830000000000005</v>
      </c>
      <c r="W56" s="702">
        <f t="shared" si="9"/>
        <v>7.2460000000000004</v>
      </c>
      <c r="X56" s="702" t="e">
        <f t="shared" si="9"/>
        <v>#DIV/0!</v>
      </c>
      <c r="Y56" s="697" t="e">
        <f t="shared" si="9"/>
        <v>#DIV/0!</v>
      </c>
      <c r="Z56" s="701">
        <f t="shared" si="9"/>
        <v>-56.766499999999972</v>
      </c>
      <c r="AA56" s="697">
        <f t="shared" si="9"/>
        <v>-56.757437499999988</v>
      </c>
      <c r="AB56" s="697" t="e">
        <f t="shared" si="9"/>
        <v>#DIV/0!</v>
      </c>
      <c r="AC56" s="697">
        <f t="shared" si="9"/>
        <v>9.3422708333333375</v>
      </c>
      <c r="AD56" s="697">
        <f t="shared" si="9"/>
        <v>29.058291666666662</v>
      </c>
      <c r="AE56" s="697">
        <f t="shared" si="9"/>
        <v>13.879</v>
      </c>
      <c r="AF56" s="697" t="e">
        <f t="shared" si="9"/>
        <v>#DIV/0!</v>
      </c>
      <c r="AG56" s="701">
        <f t="shared" si="9"/>
        <v>-40.682062500000008</v>
      </c>
      <c r="AH56" s="696">
        <f t="shared" si="9"/>
        <v>-40.863593750000014</v>
      </c>
      <c r="AI56" s="702">
        <f t="shared" si="9"/>
        <v>-73.809947916666673</v>
      </c>
      <c r="AJ56" s="698">
        <f t="shared" si="9"/>
        <v>40.75220833333335</v>
      </c>
      <c r="AK56" s="697">
        <f t="shared" si="9"/>
        <v>40.881937499999999</v>
      </c>
      <c r="AL56" s="701">
        <f t="shared" si="9"/>
        <v>13.889792682926831</v>
      </c>
      <c r="AM56" s="697">
        <f t="shared" si="9"/>
        <v>-6.4449791666666663</v>
      </c>
      <c r="AN56" s="701">
        <f t="shared" si="9"/>
        <v>60.065718750000009</v>
      </c>
      <c r="AO56" s="696">
        <f t="shared" si="9"/>
        <v>62.256531250000002</v>
      </c>
      <c r="AP56" s="702">
        <f t="shared" si="9"/>
        <v>43.289697916666661</v>
      </c>
      <c r="AQ56" s="701">
        <f t="shared" si="9"/>
        <v>-33.03313541666666</v>
      </c>
      <c r="AR56" s="696">
        <f t="shared" si="9"/>
        <v>-49.999468750000013</v>
      </c>
      <c r="AS56" s="696">
        <f t="shared" si="9"/>
        <v>12.525093750000002</v>
      </c>
      <c r="AT56" s="696">
        <f t="shared" si="9"/>
        <v>12.585020833333333</v>
      </c>
      <c r="AU56" s="696">
        <f t="shared" si="9"/>
        <v>52.708066666666674</v>
      </c>
      <c r="AV56" s="696">
        <f t="shared" si="9"/>
        <v>65.216718750000027</v>
      </c>
      <c r="AW56" s="702">
        <f t="shared" si="9"/>
        <v>-2.2065208333333328</v>
      </c>
      <c r="AX56" s="697">
        <f t="shared" si="9"/>
        <v>-2.9057916666666657</v>
      </c>
      <c r="AY56" s="697">
        <f t="shared" si="9"/>
        <v>-373.08802083333336</v>
      </c>
      <c r="AZ56" s="701">
        <f t="shared" si="9"/>
        <v>8.846166666666667</v>
      </c>
      <c r="BA56" s="697">
        <f t="shared" si="9"/>
        <v>8.9703541666666684</v>
      </c>
      <c r="BB56" s="697">
        <f t="shared" si="9"/>
        <v>-26.749604166666661</v>
      </c>
      <c r="BC56" s="701">
        <f t="shared" si="9"/>
        <v>-4.3603749999999994</v>
      </c>
      <c r="BD56" s="697">
        <f t="shared" si="9"/>
        <v>-6.6602500000000013</v>
      </c>
      <c r="BE56" s="701">
        <f t="shared" si="9"/>
        <v>36.366302083333331</v>
      </c>
      <c r="BF56" s="696">
        <f t="shared" si="9"/>
        <v>55.964114583333327</v>
      </c>
      <c r="BG56" s="696">
        <f t="shared" si="9"/>
        <v>-4.9558854166666677</v>
      </c>
      <c r="BH56" s="696" t="e">
        <f t="shared" si="9"/>
        <v>#DIV/0!</v>
      </c>
      <c r="BI56" s="702">
        <f t="shared" si="9"/>
        <v>-40.477854166666667</v>
      </c>
      <c r="BJ56" s="702">
        <f t="shared" si="9"/>
        <v>8.85</v>
      </c>
      <c r="BK56" s="702">
        <f t="shared" si="9"/>
        <v>4.7951184210526323</v>
      </c>
      <c r="BL56" s="702">
        <f t="shared" si="9"/>
        <v>3.1548372093023267</v>
      </c>
      <c r="BM56" s="702">
        <f t="shared" si="9"/>
        <v>415.32114583333322</v>
      </c>
      <c r="BN56" s="697">
        <f t="shared" si="9"/>
        <v>78.155958333333345</v>
      </c>
      <c r="BO56" s="697">
        <f t="shared" si="9"/>
        <v>78.293541666666684</v>
      </c>
      <c r="BP56" s="697">
        <f t="shared" si="9"/>
        <v>-584.21604166666691</v>
      </c>
      <c r="BQ56" s="697">
        <f t="shared" si="9"/>
        <v>437.828125</v>
      </c>
      <c r="BR56" s="697">
        <f t="shared" si="9"/>
        <v>81.33250000000001</v>
      </c>
      <c r="BS56" s="701">
        <f t="shared" si="9"/>
        <v>-8.7175624999999997</v>
      </c>
      <c r="BT56" s="696">
        <f t="shared" si="9"/>
        <v>2.6243333333333316</v>
      </c>
      <c r="BU56" s="696">
        <f t="shared" si="9"/>
        <v>61.108645833333348</v>
      </c>
      <c r="BV56" s="702">
        <f t="shared" si="9"/>
        <v>64.148645833333333</v>
      </c>
      <c r="BW56" s="695">
        <f t="shared" si="9"/>
        <v>-6.8233125000000001</v>
      </c>
      <c r="BX56" s="702">
        <f t="shared" si="9"/>
        <v>-6.7437083333333332</v>
      </c>
      <c r="BY56" s="697">
        <f t="shared" si="9"/>
        <v>62.145645833333333</v>
      </c>
      <c r="BZ56" s="701">
        <f t="shared" si="9"/>
        <v>62.861479166666648</v>
      </c>
      <c r="CA56" s="697">
        <f t="shared" si="9"/>
        <v>34.731395833333337</v>
      </c>
      <c r="CB56" s="701" t="e">
        <f t="shared" si="9"/>
        <v>#DIV/0!</v>
      </c>
      <c r="CC56" s="696">
        <f t="shared" ref="CC56:FI56" si="10">+AVERAGE(CC6:CC53)</f>
        <v>-81.228114583333337</v>
      </c>
      <c r="CD56" s="698">
        <f t="shared" si="10"/>
        <v>12.81927083333334</v>
      </c>
      <c r="CE56" s="698">
        <f t="shared" si="10"/>
        <v>-72.144000000000105</v>
      </c>
      <c r="CF56" s="696">
        <f t="shared" si="10"/>
        <v>17.889375000000015</v>
      </c>
      <c r="CG56" s="696">
        <f t="shared" si="10"/>
        <v>2.3425208333333329</v>
      </c>
      <c r="CH56" s="701">
        <f t="shared" si="10"/>
        <v>-3.1482916666666667</v>
      </c>
      <c r="CI56" s="697">
        <f t="shared" si="10"/>
        <v>-1.0011875000000001</v>
      </c>
      <c r="CJ56" s="701">
        <f t="shared" si="10"/>
        <v>5.2436250000000006</v>
      </c>
      <c r="CK56" s="696">
        <f t="shared" si="10"/>
        <v>173.78291666666669</v>
      </c>
      <c r="CL56" s="697">
        <f t="shared" si="10"/>
        <v>-17.812875000000005</v>
      </c>
      <c r="CM56" s="701">
        <f t="shared" si="10"/>
        <v>31.806476190476182</v>
      </c>
      <c r="CN56" s="696">
        <f t="shared" si="10"/>
        <v>45.274979166666668</v>
      </c>
      <c r="CO56" s="702">
        <f t="shared" si="10"/>
        <v>44.728437499999991</v>
      </c>
      <c r="CP56" s="701">
        <f t="shared" si="10"/>
        <v>-69.405541666666664</v>
      </c>
      <c r="CQ56" s="696">
        <f t="shared" si="10"/>
        <v>-68.741833333333346</v>
      </c>
      <c r="CR56" s="696">
        <f t="shared" si="10"/>
        <v>23.556466666666665</v>
      </c>
      <c r="CS56" s="696">
        <f t="shared" si="10"/>
        <v>1.0851250000000041</v>
      </c>
      <c r="CT56" s="702">
        <f t="shared" si="10"/>
        <v>27.487041666666659</v>
      </c>
      <c r="CU56" s="697">
        <f t="shared" si="10"/>
        <v>12.594062499999998</v>
      </c>
      <c r="CV56" s="697">
        <f t="shared" si="10"/>
        <v>-55.217750000000002</v>
      </c>
      <c r="CW56" s="697">
        <f t="shared" si="10"/>
        <v>-74.65695833333335</v>
      </c>
      <c r="CX56" s="701">
        <f t="shared" si="10"/>
        <v>44.406312500000013</v>
      </c>
      <c r="CY56" s="701">
        <f t="shared" si="10"/>
        <v>41.880291666666672</v>
      </c>
      <c r="CZ56" s="696">
        <f t="shared" si="10"/>
        <v>-33.421166666666664</v>
      </c>
      <c r="DA56" s="702">
        <f t="shared" si="10"/>
        <v>0.56743750000000004</v>
      </c>
      <c r="DB56" s="701">
        <f t="shared" si="10"/>
        <v>87.232604166666647</v>
      </c>
      <c r="DC56" s="701">
        <f t="shared" si="10"/>
        <v>86.298062499999972</v>
      </c>
      <c r="DD56" s="698">
        <f t="shared" si="10"/>
        <v>-204.50125</v>
      </c>
      <c r="DE56" s="701" t="e">
        <f t="shared" si="10"/>
        <v>#DIV/0!</v>
      </c>
      <c r="DF56" s="697" t="e">
        <f t="shared" si="10"/>
        <v>#DIV/0!</v>
      </c>
      <c r="DG56" s="701">
        <f t="shared" si="10"/>
        <v>1.3721666666666668</v>
      </c>
      <c r="DH56" s="697">
        <f t="shared" si="10"/>
        <v>-19.997437500000004</v>
      </c>
      <c r="DI56" s="701">
        <f t="shared" si="10"/>
        <v>1.9979999999999998</v>
      </c>
      <c r="DJ56" s="701">
        <f t="shared" si="10"/>
        <v>-92.120041666666694</v>
      </c>
      <c r="DK56" s="701">
        <f t="shared" si="10"/>
        <v>-92.240854166666679</v>
      </c>
      <c r="DL56" s="695">
        <f t="shared" si="10"/>
        <v>2.9777291666666663</v>
      </c>
      <c r="DM56" s="696">
        <f t="shared" si="10"/>
        <v>18.317145833333331</v>
      </c>
      <c r="DN56" s="701">
        <f t="shared" si="10"/>
        <v>-0.41618750000000038</v>
      </c>
      <c r="DO56" s="697">
        <f t="shared" si="10"/>
        <v>38.478750000000005</v>
      </c>
      <c r="DP56" s="701">
        <f t="shared" si="10"/>
        <v>56.112062499999986</v>
      </c>
      <c r="DQ56" s="696">
        <f t="shared" si="10"/>
        <v>73.259437500000018</v>
      </c>
      <c r="DR56" s="696">
        <f t="shared" si="10"/>
        <v>81.528937500000026</v>
      </c>
      <c r="DS56" s="696">
        <f t="shared" si="10"/>
        <v>55.65137499999998</v>
      </c>
      <c r="DT56" s="696">
        <f t="shared" si="10"/>
        <v>-16.64354166666666</v>
      </c>
      <c r="DU56" s="702">
        <f t="shared" si="10"/>
        <v>-11.786250000000003</v>
      </c>
      <c r="DV56" s="697">
        <f t="shared" si="10"/>
        <v>60.20750000000001</v>
      </c>
      <c r="DW56" s="697">
        <f t="shared" si="10"/>
        <v>202.83312500000002</v>
      </c>
      <c r="DX56" s="701">
        <f t="shared" si="10"/>
        <v>-19.483541666666664</v>
      </c>
      <c r="DY56" s="696">
        <f t="shared" si="10"/>
        <v>-19.665583333333334</v>
      </c>
      <c r="DZ56" s="696">
        <f t="shared" si="10"/>
        <v>113.69062499999997</v>
      </c>
      <c r="EA56" s="702">
        <f t="shared" si="10"/>
        <v>58.46618749999999</v>
      </c>
      <c r="EB56" s="702">
        <f t="shared" si="10"/>
        <v>203.61541666666665</v>
      </c>
      <c r="EC56" s="702">
        <f t="shared" si="10"/>
        <v>199.93125000000006</v>
      </c>
      <c r="ED56" s="697">
        <f t="shared" si="10"/>
        <v>38.259083333333336</v>
      </c>
      <c r="EE56" s="697">
        <f t="shared" si="10"/>
        <v>36.915979166666673</v>
      </c>
      <c r="EF56" s="697">
        <f t="shared" si="10"/>
        <v>292.77354166666674</v>
      </c>
      <c r="EG56" s="697">
        <f t="shared" si="10"/>
        <v>252.40239583333337</v>
      </c>
      <c r="EH56" s="697">
        <f t="shared" si="10"/>
        <v>243.84020833333332</v>
      </c>
      <c r="EI56" s="696">
        <f t="shared" si="10"/>
        <v>247.10187499999998</v>
      </c>
      <c r="EJ56" s="696">
        <f t="shared" si="10"/>
        <v>129.18208333333331</v>
      </c>
      <c r="EK56" s="702">
        <f t="shared" si="10"/>
        <v>115.37810416666669</v>
      </c>
      <c r="EL56" s="696">
        <f t="shared" si="10"/>
        <v>-22.688604166666668</v>
      </c>
      <c r="EM56" s="697">
        <f t="shared" si="10"/>
        <v>596.53541666666649</v>
      </c>
      <c r="EN56" s="697">
        <f t="shared" si="10"/>
        <v>456.79541666666665</v>
      </c>
      <c r="EO56" s="696" t="e">
        <f t="shared" si="10"/>
        <v>#DIV/0!</v>
      </c>
      <c r="EP56" s="701">
        <f t="shared" si="10"/>
        <v>-25.202437500000006</v>
      </c>
      <c r="EQ56" s="696">
        <f t="shared" si="10"/>
        <v>-23.074239130434787</v>
      </c>
      <c r="ER56" s="696">
        <f t="shared" si="10"/>
        <v>-47.426354166666663</v>
      </c>
      <c r="ES56" s="696">
        <f t="shared" si="10"/>
        <v>15.488479166666666</v>
      </c>
      <c r="ET56" s="696">
        <f t="shared" si="10"/>
        <v>14.442864583333332</v>
      </c>
      <c r="EU56" s="696">
        <f t="shared" si="10"/>
        <v>91.312739583333283</v>
      </c>
      <c r="EV56" s="696">
        <f t="shared" si="10"/>
        <v>-20.531416666666662</v>
      </c>
      <c r="EW56" s="696">
        <f t="shared" si="10"/>
        <v>-20.716166666666666</v>
      </c>
      <c r="EX56" s="702">
        <f t="shared" si="10"/>
        <v>-80.087250000000012</v>
      </c>
      <c r="EY56" s="701">
        <f t="shared" si="10"/>
        <v>-3.0157916666666664</v>
      </c>
      <c r="EZ56" s="701">
        <f t="shared" si="10"/>
        <v>-11.345750000000002</v>
      </c>
      <c r="FA56" s="697">
        <f t="shared" si="10"/>
        <v>56.694979166666677</v>
      </c>
      <c r="FB56" s="701">
        <f t="shared" si="10"/>
        <v>13.219875</v>
      </c>
      <c r="FC56" s="697">
        <f t="shared" si="10"/>
        <v>-25.394520833333342</v>
      </c>
      <c r="FD56" s="701">
        <f t="shared" si="10"/>
        <v>-33.935958333333325</v>
      </c>
      <c r="FE56" s="696">
        <f t="shared" si="10"/>
        <v>-33.326979166666668</v>
      </c>
      <c r="FF56" s="702">
        <f t="shared" si="10"/>
        <v>10.448583333333332</v>
      </c>
      <c r="FG56" s="701">
        <f t="shared" si="10"/>
        <v>-112.2805</v>
      </c>
      <c r="FH56" s="701" t="e">
        <f t="shared" si="10"/>
        <v>#DIV/0!</v>
      </c>
      <c r="FI56" s="695">
        <f t="shared" si="10"/>
        <v>20.579354166666661</v>
      </c>
      <c r="FJ56" s="696">
        <f t="shared" ref="FJ56:IK56" si="11">+AVERAGE(FJ6:FJ53)</f>
        <v>0</v>
      </c>
      <c r="FK56" s="697">
        <f t="shared" si="11"/>
        <v>0</v>
      </c>
      <c r="FL56" s="701">
        <f t="shared" si="11"/>
        <v>50.812999999999995</v>
      </c>
      <c r="FM56" s="696">
        <f t="shared" si="11"/>
        <v>51.320645833333337</v>
      </c>
      <c r="FN56" s="702">
        <f t="shared" si="11"/>
        <v>0</v>
      </c>
      <c r="FO56" s="701">
        <f t="shared" si="11"/>
        <v>6.1643645833333318</v>
      </c>
      <c r="FP56" s="701">
        <f t="shared" si="11"/>
        <v>6.213208333333335</v>
      </c>
      <c r="FQ56" s="701">
        <f t="shared" si="11"/>
        <v>-39.805187500000017</v>
      </c>
      <c r="FR56" s="701">
        <f t="shared" si="11"/>
        <v>-35.916291666666659</v>
      </c>
      <c r="FS56" s="701">
        <f t="shared" si="11"/>
        <v>-35.954604166666655</v>
      </c>
      <c r="FT56" s="701">
        <f t="shared" si="11"/>
        <v>-37.841625000000001</v>
      </c>
      <c r="FU56" s="697">
        <f t="shared" si="11"/>
        <v>-33.500875000000008</v>
      </c>
      <c r="FV56" s="701">
        <f t="shared" si="11"/>
        <v>-2.9239999999999999</v>
      </c>
      <c r="FW56" s="702" t="e">
        <f t="shared" si="11"/>
        <v>#DIV/0!</v>
      </c>
      <c r="FX56" s="697">
        <f t="shared" si="11"/>
        <v>9.3944375000000075</v>
      </c>
      <c r="FY56" s="701">
        <f t="shared" si="11"/>
        <v>1.0994999999999999</v>
      </c>
      <c r="FZ56" s="696">
        <f t="shared" si="11"/>
        <v>-3.2450000000000001</v>
      </c>
      <c r="GA56" s="702">
        <f t="shared" si="11"/>
        <v>15.492895833333327</v>
      </c>
      <c r="GB56" s="697">
        <f t="shared" si="11"/>
        <v>-4.2551956521739127</v>
      </c>
      <c r="GC56" s="697">
        <f t="shared" si="11"/>
        <v>5.9354999999999976</v>
      </c>
      <c r="GD56" s="697">
        <f t="shared" si="11"/>
        <v>-7.8197083333333319</v>
      </c>
      <c r="GE56" s="697">
        <f t="shared" si="11"/>
        <v>3.7136249999999991</v>
      </c>
      <c r="GF56" s="697">
        <f t="shared" si="11"/>
        <v>9.0948958333333341</v>
      </c>
      <c r="GG56" s="697">
        <f t="shared" si="11"/>
        <v>34.007729166666664</v>
      </c>
      <c r="GH56" s="697">
        <f t="shared" si="11"/>
        <v>34.549604166666661</v>
      </c>
      <c r="GI56" s="697">
        <f t="shared" si="11"/>
        <v>37.782520833333329</v>
      </c>
      <c r="GJ56" s="697">
        <f t="shared" si="11"/>
        <v>13.262608695652172</v>
      </c>
      <c r="GK56" s="697">
        <f t="shared" si="11"/>
        <v>77.228895833333354</v>
      </c>
      <c r="GL56" s="697">
        <f t="shared" si="11"/>
        <v>25.180916666666665</v>
      </c>
      <c r="GM56" s="697">
        <f t="shared" si="11"/>
        <v>-13.107999999999999</v>
      </c>
      <c r="GN56" s="697">
        <f t="shared" si="11"/>
        <v>1.4330208333333336</v>
      </c>
      <c r="GO56" s="697">
        <f t="shared" si="11"/>
        <v>-3.6333333333333333</v>
      </c>
      <c r="GP56" s="697">
        <f t="shared" si="11"/>
        <v>0</v>
      </c>
      <c r="GQ56" s="697">
        <f t="shared" si="11"/>
        <v>12.535666666666666</v>
      </c>
      <c r="GR56" s="697">
        <f t="shared" si="11"/>
        <v>6.313645833333335</v>
      </c>
      <c r="GS56" s="697">
        <f t="shared" si="11"/>
        <v>-14.069000000000001</v>
      </c>
      <c r="GT56" s="697">
        <f t="shared" si="11"/>
        <v>-26.679854166666672</v>
      </c>
      <c r="GU56" s="697">
        <f t="shared" si="11"/>
        <v>17.723458333333333</v>
      </c>
      <c r="GV56" s="705">
        <f t="shared" si="11"/>
        <v>41.857177083333326</v>
      </c>
      <c r="GW56" s="698">
        <f t="shared" si="11"/>
        <v>88.119291666666655</v>
      </c>
      <c r="GX56" s="697">
        <f t="shared" si="11"/>
        <v>49.351958333333336</v>
      </c>
      <c r="GY56" s="697">
        <f t="shared" si="11"/>
        <v>-122.72741666666673</v>
      </c>
      <c r="GZ56" s="697">
        <f t="shared" si="11"/>
        <v>-25.722239583333337</v>
      </c>
      <c r="HA56" s="701">
        <f t="shared" si="11"/>
        <v>33.742600000000003</v>
      </c>
      <c r="HB56" s="697">
        <f t="shared" si="11"/>
        <v>-42.508375000000008</v>
      </c>
      <c r="HC56" s="697">
        <f t="shared" si="11"/>
        <v>8.0293958333333322</v>
      </c>
      <c r="HD56" s="701">
        <f t="shared" si="11"/>
        <v>11.702354166666666</v>
      </c>
      <c r="HE56" s="697">
        <f t="shared" si="11"/>
        <v>11.403302083333335</v>
      </c>
      <c r="HF56" s="697">
        <f t="shared" si="11"/>
        <v>9.4964166666666667</v>
      </c>
      <c r="HG56" s="697">
        <f t="shared" si="11"/>
        <v>245.37979166666665</v>
      </c>
      <c r="HH56" s="697">
        <f t="shared" si="11"/>
        <v>248.60812500000006</v>
      </c>
      <c r="HI56" s="697">
        <f t="shared" si="11"/>
        <v>100.84972916666669</v>
      </c>
      <c r="HJ56" s="701">
        <f t="shared" si="11"/>
        <v>-100.83783333333334</v>
      </c>
      <c r="HK56" s="697">
        <f t="shared" si="11"/>
        <v>-261.45020833333342</v>
      </c>
      <c r="HL56" s="697">
        <f t="shared" si="11"/>
        <v>263.63729166666673</v>
      </c>
      <c r="HM56" s="697">
        <f t="shared" si="11"/>
        <v>468.25375000000003</v>
      </c>
      <c r="HN56" s="697">
        <f t="shared" si="11"/>
        <v>-233.37979166666665</v>
      </c>
      <c r="HO56" s="697">
        <f t="shared" si="11"/>
        <v>-232.98854166666669</v>
      </c>
      <c r="HP56" s="697">
        <f t="shared" si="11"/>
        <v>-10.694666666666668</v>
      </c>
      <c r="HQ56" s="697">
        <f t="shared" si="11"/>
        <v>0.37705208333333301</v>
      </c>
      <c r="HR56" s="697">
        <f t="shared" si="11"/>
        <v>80.346812499999984</v>
      </c>
      <c r="HS56" s="697">
        <f t="shared" si="11"/>
        <v>79.507729166666692</v>
      </c>
      <c r="HT56" s="701">
        <f t="shared" si="11"/>
        <v>-139.54291666666663</v>
      </c>
      <c r="HU56" s="697">
        <f t="shared" si="11"/>
        <v>-139.78562500000004</v>
      </c>
      <c r="HV56" s="701">
        <f t="shared" si="11"/>
        <v>46.296104166666673</v>
      </c>
      <c r="HW56" s="697">
        <f t="shared" si="11"/>
        <v>45.782229166666667</v>
      </c>
      <c r="HX56" s="701">
        <f t="shared" si="11"/>
        <v>-79.78272916666667</v>
      </c>
      <c r="HY56" s="697">
        <f t="shared" si="11"/>
        <v>-79.509229166666685</v>
      </c>
      <c r="HZ56" s="701">
        <f t="shared" si="11"/>
        <v>57.955791666666663</v>
      </c>
      <c r="IA56" s="697">
        <f t="shared" si="11"/>
        <v>57.954729166666681</v>
      </c>
      <c r="IB56" s="701">
        <f t="shared" si="11"/>
        <v>81.753750000000039</v>
      </c>
      <c r="IC56" s="697">
        <f t="shared" si="11"/>
        <v>82.018354166666725</v>
      </c>
      <c r="ID56" s="697">
        <f t="shared" si="11"/>
        <v>25.530437500000001</v>
      </c>
      <c r="IE56" s="697">
        <f t="shared" si="11"/>
        <v>22.854687500000008</v>
      </c>
      <c r="IF56" s="697">
        <f t="shared" si="11"/>
        <v>-363.38958333333335</v>
      </c>
      <c r="IG56" s="701">
        <f t="shared" si="11"/>
        <v>95.567875000000029</v>
      </c>
      <c r="IH56" s="697">
        <f t="shared" si="11"/>
        <v>95.222249999999988</v>
      </c>
      <c r="II56" s="701">
        <f t="shared" si="11"/>
        <v>12.026833333333327</v>
      </c>
      <c r="IJ56" s="697">
        <f t="shared" si="11"/>
        <v>48.082916666666677</v>
      </c>
      <c r="IK56" s="697">
        <f t="shared" si="11"/>
        <v>-44.4371875</v>
      </c>
      <c r="IL56" s="697">
        <f t="shared" ref="IL56:KJ56" si="12">+AVERAGE(IL6:IL53)</f>
        <v>-44.437145833333325</v>
      </c>
      <c r="IM56" s="697">
        <f t="shared" si="12"/>
        <v>1.1382142857142852</v>
      </c>
      <c r="IN56" s="697">
        <f t="shared" si="12"/>
        <v>1.4080625</v>
      </c>
      <c r="IO56" s="701">
        <f t="shared" si="12"/>
        <v>-461.13666666666671</v>
      </c>
      <c r="IP56" s="701">
        <f t="shared" si="12"/>
        <v>-426.75000000000017</v>
      </c>
      <c r="IQ56" s="701">
        <f t="shared" si="12"/>
        <v>469.07791666666657</v>
      </c>
      <c r="IR56" s="701">
        <f t="shared" si="12"/>
        <v>383.21875000000006</v>
      </c>
      <c r="IS56" s="701">
        <f t="shared" si="12"/>
        <v>-29.406833333333328</v>
      </c>
      <c r="IT56" s="696">
        <f t="shared" si="12"/>
        <v>-373.27770833333335</v>
      </c>
      <c r="IU56" s="696">
        <f t="shared" si="12"/>
        <v>372.68937499999998</v>
      </c>
      <c r="IV56" s="702">
        <f t="shared" si="12"/>
        <v>-100.28902083333332</v>
      </c>
      <c r="IW56" s="701">
        <f t="shared" si="12"/>
        <v>-263.28989583333333</v>
      </c>
      <c r="IX56" s="702">
        <f t="shared" si="12"/>
        <v>-369.5610416666666</v>
      </c>
      <c r="IY56" s="702">
        <f t="shared" si="12"/>
        <v>131.29145833333334</v>
      </c>
      <c r="IZ56" s="702">
        <f t="shared" si="12"/>
        <v>130.58374999999998</v>
      </c>
      <c r="JA56" s="702">
        <f t="shared" si="12"/>
        <v>103.0203125</v>
      </c>
      <c r="JB56" s="701">
        <f t="shared" si="12"/>
        <v>-456.50250000000005</v>
      </c>
      <c r="JC56" s="701">
        <f t="shared" si="12"/>
        <v>207.98687500000005</v>
      </c>
      <c r="JD56" s="701">
        <f t="shared" si="12"/>
        <v>-249.25083333333339</v>
      </c>
      <c r="JE56" s="701">
        <f t="shared" si="12"/>
        <v>250.07770833333336</v>
      </c>
      <c r="JF56" s="697">
        <f t="shared" si="12"/>
        <v>-4.8266250000000017</v>
      </c>
      <c r="JG56" s="701" t="e">
        <f t="shared" si="12"/>
        <v>#DIV/0!</v>
      </c>
      <c r="JH56" s="697">
        <f t="shared" si="12"/>
        <v>31.178020833333321</v>
      </c>
      <c r="JI56" s="701">
        <f t="shared" si="12"/>
        <v>6.4798658536585361</v>
      </c>
      <c r="JJ56" s="697">
        <f t="shared" si="12"/>
        <v>6.5044594594594596</v>
      </c>
      <c r="JK56" s="698">
        <f t="shared" si="12"/>
        <v>-30.42277083333332</v>
      </c>
      <c r="JL56" s="701">
        <f t="shared" si="12"/>
        <v>9.0499166666666628</v>
      </c>
      <c r="JM56" s="697" t="e">
        <f t="shared" si="12"/>
        <v>#DIV/0!</v>
      </c>
      <c r="JN56" s="701">
        <f t="shared" si="12"/>
        <v>-9.655916666666668</v>
      </c>
      <c r="JO56" s="696">
        <f t="shared" si="12"/>
        <v>-35.823833333333333</v>
      </c>
      <c r="JP56" s="702">
        <f t="shared" si="12"/>
        <v>2.5943333333333336</v>
      </c>
      <c r="JQ56" s="697">
        <f t="shared" si="12"/>
        <v>20.122520833333333</v>
      </c>
      <c r="JR56" s="706">
        <f t="shared" si="12"/>
        <v>47.825375000000001</v>
      </c>
      <c r="JS56" s="707">
        <f t="shared" si="12"/>
        <v>47.951437500000004</v>
      </c>
      <c r="JT56" s="698">
        <f t="shared" si="12"/>
        <v>9.6497391304347868</v>
      </c>
      <c r="JU56" s="697">
        <f t="shared" si="12"/>
        <v>9.613478260869563</v>
      </c>
      <c r="JV56" s="697">
        <f t="shared" si="12"/>
        <v>52.032010416666672</v>
      </c>
      <c r="JW56" s="697">
        <f t="shared" si="12"/>
        <v>51.835052083333331</v>
      </c>
      <c r="JX56" s="697">
        <f t="shared" si="12"/>
        <v>52.187489583333324</v>
      </c>
      <c r="JY56" s="697" t="e">
        <f t="shared" si="12"/>
        <v>#DIV/0!</v>
      </c>
      <c r="JZ56" s="697">
        <f t="shared" si="12"/>
        <v>-41.16425000000001</v>
      </c>
      <c r="KA56" s="697">
        <f t="shared" si="12"/>
        <v>19.159166666666668</v>
      </c>
      <c r="KB56" s="697">
        <f t="shared" si="12"/>
        <v>7.3587083333333334</v>
      </c>
      <c r="KC56" s="697" t="e">
        <f t="shared" si="12"/>
        <v>#DIV/0!</v>
      </c>
      <c r="KD56" s="697">
        <f t="shared" si="12"/>
        <v>2.8520312500000009</v>
      </c>
      <c r="KE56" s="701">
        <f t="shared" si="12"/>
        <v>40.279083333333325</v>
      </c>
      <c r="KF56" s="697">
        <f t="shared" si="12"/>
        <v>11.135437500000002</v>
      </c>
      <c r="KG56" s="697">
        <f t="shared" si="12"/>
        <v>3.0969166666666652</v>
      </c>
      <c r="KH56" s="697">
        <f t="shared" si="12"/>
        <v>-39.759458333333335</v>
      </c>
      <c r="KI56" s="697">
        <f t="shared" si="12"/>
        <v>-1.3811041666666668</v>
      </c>
      <c r="KJ56" s="697">
        <f t="shared" si="12"/>
        <v>40.255541666666666</v>
      </c>
      <c r="KK56" s="691"/>
      <c r="KL56" s="691"/>
      <c r="KM56" s="691"/>
      <c r="KN56" s="691"/>
      <c r="KO56" s="691"/>
      <c r="KP56" s="704" t="e">
        <f>+AVERAGE(KP6:KP53)</f>
        <v>#DIV/0!</v>
      </c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</row>
    <row r="57" spans="1:353" ht="22.5" x14ac:dyDescent="0.25">
      <c r="A57" s="708" t="s">
        <v>1155</v>
      </c>
      <c r="B57" s="708" t="s">
        <v>137</v>
      </c>
      <c r="C57" s="709" t="s">
        <v>137</v>
      </c>
      <c r="D57" s="709" t="s">
        <v>137</v>
      </c>
      <c r="E57" s="709" t="s">
        <v>137</v>
      </c>
      <c r="F57" s="709" t="s">
        <v>137</v>
      </c>
      <c r="G57" s="709" t="s">
        <v>137</v>
      </c>
      <c r="H57" s="709" t="s">
        <v>137</v>
      </c>
      <c r="I57" s="709" t="s">
        <v>137</v>
      </c>
      <c r="J57" s="709" t="s">
        <v>137</v>
      </c>
      <c r="K57" s="709" t="s">
        <v>137</v>
      </c>
      <c r="L57" s="709" t="s">
        <v>137</v>
      </c>
      <c r="M57" s="709" t="s">
        <v>137</v>
      </c>
      <c r="N57" s="709" t="s">
        <v>137</v>
      </c>
      <c r="O57" s="709" t="s">
        <v>170</v>
      </c>
      <c r="P57" s="709" t="s">
        <v>137</v>
      </c>
      <c r="Q57" s="709" t="s">
        <v>137</v>
      </c>
      <c r="R57" s="709" t="s">
        <v>137</v>
      </c>
      <c r="S57" s="709" t="s">
        <v>137</v>
      </c>
      <c r="T57" s="709" t="s">
        <v>137</v>
      </c>
      <c r="U57" s="709" t="s">
        <v>137</v>
      </c>
      <c r="V57" s="709" t="s">
        <v>137</v>
      </c>
      <c r="W57" s="709" t="s">
        <v>137</v>
      </c>
      <c r="X57" s="709" t="s">
        <v>137</v>
      </c>
      <c r="Y57" s="709" t="s">
        <v>137</v>
      </c>
      <c r="Z57" s="709" t="s">
        <v>137</v>
      </c>
      <c r="AA57" s="709" t="s">
        <v>137</v>
      </c>
      <c r="AB57" s="709" t="s">
        <v>137</v>
      </c>
      <c r="AC57" s="709" t="s">
        <v>137</v>
      </c>
      <c r="AD57" s="709" t="s">
        <v>137</v>
      </c>
      <c r="AE57" s="709" t="s">
        <v>137</v>
      </c>
      <c r="AF57" s="709" t="s">
        <v>137</v>
      </c>
      <c r="AG57" s="709" t="s">
        <v>137</v>
      </c>
      <c r="AH57" s="709" t="s">
        <v>137</v>
      </c>
      <c r="AI57" s="709" t="s">
        <v>137</v>
      </c>
      <c r="AJ57" s="709" t="s">
        <v>137</v>
      </c>
      <c r="AK57" s="709" t="s">
        <v>137</v>
      </c>
      <c r="AL57" s="709" t="s">
        <v>137</v>
      </c>
      <c r="AM57" s="709" t="s">
        <v>137</v>
      </c>
      <c r="AN57" s="709" t="s">
        <v>137</v>
      </c>
      <c r="AO57" s="709" t="s">
        <v>137</v>
      </c>
      <c r="AP57" s="709" t="s">
        <v>137</v>
      </c>
      <c r="AQ57" s="709" t="s">
        <v>137</v>
      </c>
      <c r="AR57" s="709" t="s">
        <v>137</v>
      </c>
      <c r="AS57" s="709" t="s">
        <v>137</v>
      </c>
      <c r="AT57" s="709" t="s">
        <v>137</v>
      </c>
      <c r="AU57" s="709" t="s">
        <v>137</v>
      </c>
      <c r="AV57" s="709" t="s">
        <v>137</v>
      </c>
      <c r="AW57" s="709" t="s">
        <v>137</v>
      </c>
      <c r="AX57" s="709" t="s">
        <v>137</v>
      </c>
      <c r="AY57" s="709" t="s">
        <v>137</v>
      </c>
      <c r="AZ57" s="709" t="s">
        <v>170</v>
      </c>
      <c r="BA57" s="709" t="s">
        <v>170</v>
      </c>
      <c r="BB57" s="709" t="s">
        <v>170</v>
      </c>
      <c r="BC57" s="709" t="s">
        <v>170</v>
      </c>
      <c r="BD57" s="709" t="s">
        <v>170</v>
      </c>
      <c r="BE57" s="709" t="s">
        <v>170</v>
      </c>
      <c r="BF57" s="709" t="s">
        <v>170</v>
      </c>
      <c r="BG57" s="709" t="s">
        <v>170</v>
      </c>
      <c r="BH57" s="709" t="s">
        <v>170</v>
      </c>
      <c r="BI57" s="709" t="s">
        <v>170</v>
      </c>
      <c r="BJ57" s="709" t="s">
        <v>170</v>
      </c>
      <c r="BK57" s="709" t="s">
        <v>170</v>
      </c>
      <c r="BL57" s="709" t="s">
        <v>170</v>
      </c>
      <c r="BM57" s="709" t="s">
        <v>170</v>
      </c>
      <c r="BN57" s="709" t="s">
        <v>170</v>
      </c>
      <c r="BO57" s="709" t="s">
        <v>170</v>
      </c>
      <c r="BP57" s="709" t="s">
        <v>170</v>
      </c>
      <c r="BQ57" s="709" t="s">
        <v>170</v>
      </c>
      <c r="BR57" s="709" t="s">
        <v>170</v>
      </c>
      <c r="BS57" s="709" t="s">
        <v>170</v>
      </c>
      <c r="BT57" s="709" t="s">
        <v>170</v>
      </c>
      <c r="BU57" s="709" t="s">
        <v>170</v>
      </c>
      <c r="BV57" s="709" t="s">
        <v>170</v>
      </c>
      <c r="BW57" s="709" t="s">
        <v>170</v>
      </c>
      <c r="BX57" s="709" t="s">
        <v>170</v>
      </c>
      <c r="BY57" s="709" t="s">
        <v>170</v>
      </c>
      <c r="BZ57" s="709" t="s">
        <v>170</v>
      </c>
      <c r="CA57" s="709" t="s">
        <v>170</v>
      </c>
      <c r="CB57" s="709" t="s">
        <v>170</v>
      </c>
      <c r="CC57" s="709" t="s">
        <v>170</v>
      </c>
      <c r="CD57" s="709" t="s">
        <v>170</v>
      </c>
      <c r="CE57" s="709" t="s">
        <v>170</v>
      </c>
      <c r="CF57" s="709" t="s">
        <v>170</v>
      </c>
      <c r="CG57" s="709" t="s">
        <v>170</v>
      </c>
      <c r="CH57" s="709" t="s">
        <v>170</v>
      </c>
      <c r="CI57" s="709" t="s">
        <v>170</v>
      </c>
      <c r="CJ57" s="709" t="s">
        <v>170</v>
      </c>
      <c r="CK57" s="709" t="s">
        <v>170</v>
      </c>
      <c r="CL57" s="709" t="s">
        <v>170</v>
      </c>
      <c r="CM57" s="709" t="s">
        <v>170</v>
      </c>
      <c r="CN57" s="709" t="s">
        <v>170</v>
      </c>
      <c r="CO57" s="709" t="s">
        <v>170</v>
      </c>
      <c r="CP57" s="709" t="s">
        <v>170</v>
      </c>
      <c r="CQ57" s="709" t="s">
        <v>170</v>
      </c>
      <c r="CR57" s="709" t="s">
        <v>170</v>
      </c>
      <c r="CS57" s="709" t="s">
        <v>170</v>
      </c>
      <c r="CT57" s="709" t="s">
        <v>170</v>
      </c>
      <c r="CU57" s="709" t="s">
        <v>170</v>
      </c>
      <c r="CV57" s="709" t="s">
        <v>170</v>
      </c>
      <c r="CW57" s="709" t="s">
        <v>170</v>
      </c>
      <c r="CX57" s="709" t="s">
        <v>170</v>
      </c>
      <c r="CY57" s="709" t="s">
        <v>170</v>
      </c>
      <c r="CZ57" s="709" t="s">
        <v>170</v>
      </c>
      <c r="DA57" s="709" t="s">
        <v>170</v>
      </c>
      <c r="DB57" s="709" t="s">
        <v>170</v>
      </c>
      <c r="DC57" s="709" t="s">
        <v>170</v>
      </c>
      <c r="DD57" s="709" t="s">
        <v>170</v>
      </c>
      <c r="DE57" s="709" t="s">
        <v>170</v>
      </c>
      <c r="DF57" s="709" t="s">
        <v>170</v>
      </c>
      <c r="DG57" s="709" t="s">
        <v>170</v>
      </c>
      <c r="DH57" s="709" t="s">
        <v>170</v>
      </c>
      <c r="DI57" s="709" t="s">
        <v>170</v>
      </c>
      <c r="DJ57" s="709" t="s">
        <v>170</v>
      </c>
      <c r="DK57" s="709" t="s">
        <v>170</v>
      </c>
      <c r="DL57" s="709" t="s">
        <v>170</v>
      </c>
      <c r="DM57" s="709" t="s">
        <v>170</v>
      </c>
      <c r="DN57" s="709" t="s">
        <v>170</v>
      </c>
      <c r="DO57" s="709" t="s">
        <v>170</v>
      </c>
      <c r="DP57" s="709" t="s">
        <v>170</v>
      </c>
      <c r="DQ57" s="709" t="s">
        <v>170</v>
      </c>
      <c r="DR57" s="709" t="s">
        <v>170</v>
      </c>
      <c r="DS57" s="709" t="s">
        <v>170</v>
      </c>
      <c r="DT57" s="709" t="s">
        <v>170</v>
      </c>
      <c r="DU57" s="709" t="s">
        <v>170</v>
      </c>
      <c r="DV57" s="709" t="s">
        <v>170</v>
      </c>
      <c r="DW57" s="709" t="s">
        <v>170</v>
      </c>
      <c r="DX57" s="709" t="s">
        <v>170</v>
      </c>
      <c r="DY57" s="709" t="s">
        <v>170</v>
      </c>
      <c r="DZ57" s="709" t="s">
        <v>170</v>
      </c>
      <c r="EA57" s="709" t="s">
        <v>170</v>
      </c>
      <c r="EB57" s="709" t="s">
        <v>170</v>
      </c>
      <c r="EC57" s="709" t="s">
        <v>170</v>
      </c>
      <c r="ED57" s="709" t="s">
        <v>170</v>
      </c>
      <c r="EE57" s="709" t="s">
        <v>170</v>
      </c>
      <c r="EF57" s="709" t="s">
        <v>170</v>
      </c>
      <c r="EG57" s="709" t="s">
        <v>170</v>
      </c>
      <c r="EH57" s="709" t="s">
        <v>170</v>
      </c>
      <c r="EI57" s="709" t="s">
        <v>170</v>
      </c>
      <c r="EJ57" s="709" t="s">
        <v>170</v>
      </c>
      <c r="EK57" s="709" t="s">
        <v>170</v>
      </c>
      <c r="EL57" s="709" t="s">
        <v>170</v>
      </c>
      <c r="EM57" s="709" t="s">
        <v>170</v>
      </c>
      <c r="EN57" s="709" t="s">
        <v>170</v>
      </c>
      <c r="EO57" s="709" t="s">
        <v>170</v>
      </c>
      <c r="EP57" s="709" t="s">
        <v>170</v>
      </c>
      <c r="EQ57" s="709" t="s">
        <v>170</v>
      </c>
      <c r="ER57" s="709" t="s">
        <v>170</v>
      </c>
      <c r="ES57" s="709" t="s">
        <v>170</v>
      </c>
      <c r="ET57" s="709" t="s">
        <v>170</v>
      </c>
      <c r="EU57" s="709" t="s">
        <v>170</v>
      </c>
      <c r="EV57" s="709" t="s">
        <v>170</v>
      </c>
      <c r="EW57" s="709" t="s">
        <v>170</v>
      </c>
      <c r="EX57" s="709" t="s">
        <v>170</v>
      </c>
      <c r="EY57" s="709" t="s">
        <v>170</v>
      </c>
      <c r="EZ57" s="709" t="s">
        <v>170</v>
      </c>
      <c r="FA57" s="709" t="s">
        <v>170</v>
      </c>
      <c r="FB57" s="709" t="s">
        <v>170</v>
      </c>
      <c r="FC57" s="709" t="s">
        <v>170</v>
      </c>
      <c r="FD57" s="709" t="s">
        <v>170</v>
      </c>
      <c r="FE57" s="709" t="s">
        <v>170</v>
      </c>
      <c r="FF57" s="709" t="s">
        <v>170</v>
      </c>
      <c r="FG57" s="709" t="s">
        <v>170</v>
      </c>
      <c r="FH57" s="709" t="s">
        <v>170</v>
      </c>
      <c r="FI57" s="709" t="s">
        <v>170</v>
      </c>
      <c r="FJ57" s="709" t="s">
        <v>170</v>
      </c>
      <c r="FK57" s="709" t="s">
        <v>170</v>
      </c>
      <c r="FL57" s="709" t="s">
        <v>170</v>
      </c>
      <c r="FM57" s="709" t="s">
        <v>170</v>
      </c>
      <c r="FN57" s="709" t="s">
        <v>170</v>
      </c>
      <c r="FO57" s="709" t="s">
        <v>170</v>
      </c>
      <c r="FP57" s="709" t="s">
        <v>170</v>
      </c>
      <c r="FQ57" s="709" t="s">
        <v>170</v>
      </c>
      <c r="FR57" s="709" t="s">
        <v>170</v>
      </c>
      <c r="FS57" s="709" t="s">
        <v>170</v>
      </c>
      <c r="FT57" s="709" t="s">
        <v>170</v>
      </c>
      <c r="FU57" s="709" t="s">
        <v>170</v>
      </c>
      <c r="FV57" s="709" t="s">
        <v>170</v>
      </c>
      <c r="FW57" s="709" t="s">
        <v>170</v>
      </c>
      <c r="FX57" s="709" t="s">
        <v>170</v>
      </c>
      <c r="FY57" s="709" t="s">
        <v>170</v>
      </c>
      <c r="FZ57" s="709" t="s">
        <v>170</v>
      </c>
      <c r="GA57" s="709" t="s">
        <v>170</v>
      </c>
      <c r="GB57" s="709" t="s">
        <v>170</v>
      </c>
      <c r="GC57" s="709" t="s">
        <v>170</v>
      </c>
      <c r="GD57" s="709" t="s">
        <v>170</v>
      </c>
      <c r="GE57" s="709" t="s">
        <v>170</v>
      </c>
      <c r="GF57" s="709" t="s">
        <v>170</v>
      </c>
      <c r="GG57" s="709" t="s">
        <v>170</v>
      </c>
      <c r="GH57" s="709" t="s">
        <v>170</v>
      </c>
      <c r="GI57" s="709" t="s">
        <v>170</v>
      </c>
      <c r="GJ57" s="709" t="s">
        <v>170</v>
      </c>
      <c r="GK57" s="709" t="s">
        <v>170</v>
      </c>
      <c r="GL57" s="709" t="s">
        <v>170</v>
      </c>
      <c r="GM57" s="709" t="s">
        <v>170</v>
      </c>
      <c r="GN57" s="709" t="s">
        <v>170</v>
      </c>
      <c r="GO57" s="709" t="s">
        <v>170</v>
      </c>
      <c r="GP57" s="709" t="s">
        <v>170</v>
      </c>
      <c r="GQ57" s="709" t="s">
        <v>170</v>
      </c>
      <c r="GR57" s="709" t="s">
        <v>170</v>
      </c>
      <c r="GS57" s="709" t="s">
        <v>170</v>
      </c>
      <c r="GT57" s="709" t="s">
        <v>170</v>
      </c>
      <c r="GU57" s="709" t="s">
        <v>170</v>
      </c>
      <c r="GV57" s="709" t="s">
        <v>170</v>
      </c>
      <c r="GW57" s="708" t="s">
        <v>170</v>
      </c>
      <c r="GX57" s="709" t="s">
        <v>170</v>
      </c>
      <c r="GY57" s="709" t="s">
        <v>170</v>
      </c>
      <c r="GZ57" s="709" t="s">
        <v>170</v>
      </c>
      <c r="HA57" s="709" t="s">
        <v>170</v>
      </c>
      <c r="HB57" s="709" t="s">
        <v>170</v>
      </c>
      <c r="HC57" s="709" t="s">
        <v>170</v>
      </c>
      <c r="HD57" s="709" t="s">
        <v>170</v>
      </c>
      <c r="HE57" s="709" t="s">
        <v>170</v>
      </c>
      <c r="HF57" s="709" t="s">
        <v>170</v>
      </c>
      <c r="HG57" s="709" t="s">
        <v>170</v>
      </c>
      <c r="HH57" s="709" t="s">
        <v>170</v>
      </c>
      <c r="HI57" s="709" t="s">
        <v>170</v>
      </c>
      <c r="HJ57" s="709" t="s">
        <v>170</v>
      </c>
      <c r="HK57" s="709" t="s">
        <v>171</v>
      </c>
      <c r="HL57" s="709" t="s">
        <v>171</v>
      </c>
      <c r="HM57" s="709" t="s">
        <v>171</v>
      </c>
      <c r="HN57" s="709" t="s">
        <v>171</v>
      </c>
      <c r="HO57" s="709" t="s">
        <v>171</v>
      </c>
      <c r="HP57" s="709" t="s">
        <v>171</v>
      </c>
      <c r="HQ57" s="709" t="s">
        <v>171</v>
      </c>
      <c r="HR57" s="709" t="s">
        <v>171</v>
      </c>
      <c r="HS57" s="709" t="s">
        <v>171</v>
      </c>
      <c r="HT57" s="709" t="s">
        <v>171</v>
      </c>
      <c r="HU57" s="709" t="s">
        <v>171</v>
      </c>
      <c r="HV57" s="709" t="s">
        <v>171</v>
      </c>
      <c r="HW57" s="709" t="s">
        <v>171</v>
      </c>
      <c r="HX57" s="709" t="s">
        <v>171</v>
      </c>
      <c r="HY57" s="709" t="s">
        <v>171</v>
      </c>
      <c r="HZ57" s="709" t="s">
        <v>171</v>
      </c>
      <c r="IA57" s="709" t="s">
        <v>171</v>
      </c>
      <c r="IB57" s="709" t="s">
        <v>171</v>
      </c>
      <c r="IC57" s="709" t="s">
        <v>171</v>
      </c>
      <c r="ID57" s="709" t="s">
        <v>171</v>
      </c>
      <c r="IE57" s="709" t="s">
        <v>171</v>
      </c>
      <c r="IF57" s="709" t="s">
        <v>171</v>
      </c>
      <c r="IG57" s="709" t="s">
        <v>171</v>
      </c>
      <c r="IH57" s="709" t="s">
        <v>171</v>
      </c>
      <c r="II57" s="709" t="s">
        <v>171</v>
      </c>
      <c r="IJ57" s="709" t="s">
        <v>171</v>
      </c>
      <c r="IK57" s="709" t="s">
        <v>171</v>
      </c>
      <c r="IL57" s="709" t="s">
        <v>171</v>
      </c>
      <c r="IM57" s="709" t="s">
        <v>171</v>
      </c>
      <c r="IN57" s="709" t="s">
        <v>171</v>
      </c>
      <c r="IO57" s="709" t="s">
        <v>171</v>
      </c>
      <c r="IP57" s="709" t="s">
        <v>171</v>
      </c>
      <c r="IQ57" s="709" t="s">
        <v>171</v>
      </c>
      <c r="IR57" s="709" t="s">
        <v>171</v>
      </c>
      <c r="IS57" s="709" t="s">
        <v>171</v>
      </c>
      <c r="IT57" s="709" t="s">
        <v>171</v>
      </c>
      <c r="IU57" s="709" t="s">
        <v>171</v>
      </c>
      <c r="IV57" s="709" t="s">
        <v>171</v>
      </c>
      <c r="IW57" s="709" t="s">
        <v>171</v>
      </c>
      <c r="IX57" s="709" t="s">
        <v>171</v>
      </c>
      <c r="IY57" s="709" t="s">
        <v>171</v>
      </c>
      <c r="IZ57" s="709" t="s">
        <v>171</v>
      </c>
      <c r="JA57" s="709" t="s">
        <v>171</v>
      </c>
      <c r="JB57" s="709" t="s">
        <v>171</v>
      </c>
      <c r="JC57" s="709" t="s">
        <v>171</v>
      </c>
      <c r="JD57" s="709" t="s">
        <v>171</v>
      </c>
      <c r="JE57" s="709" t="s">
        <v>171</v>
      </c>
      <c r="JF57" s="709" t="s">
        <v>171</v>
      </c>
      <c r="JG57" s="709" t="s">
        <v>171</v>
      </c>
      <c r="JH57" s="709" t="s">
        <v>171</v>
      </c>
      <c r="JI57" s="709" t="s">
        <v>171</v>
      </c>
      <c r="JJ57" s="709" t="s">
        <v>171</v>
      </c>
      <c r="JK57" s="708" t="s">
        <v>171</v>
      </c>
      <c r="JL57" s="709" t="s">
        <v>171</v>
      </c>
      <c r="JM57" s="709" t="s">
        <v>171</v>
      </c>
      <c r="JN57" s="709" t="s">
        <v>171</v>
      </c>
      <c r="JO57" s="709" t="s">
        <v>171</v>
      </c>
      <c r="JP57" s="709" t="s">
        <v>171</v>
      </c>
      <c r="JQ57" s="709" t="s">
        <v>171</v>
      </c>
      <c r="JR57" s="709" t="s">
        <v>171</v>
      </c>
      <c r="JS57" s="709" t="s">
        <v>171</v>
      </c>
      <c r="JT57" s="709" t="s">
        <v>171</v>
      </c>
      <c r="JU57" s="709" t="s">
        <v>171</v>
      </c>
      <c r="JV57" s="709" t="s">
        <v>171</v>
      </c>
      <c r="JW57" s="709" t="s">
        <v>171</v>
      </c>
      <c r="JX57" s="709" t="s">
        <v>171</v>
      </c>
      <c r="JY57" s="709" t="s">
        <v>171</v>
      </c>
      <c r="JZ57" s="709" t="s">
        <v>171</v>
      </c>
      <c r="KA57" s="709" t="s">
        <v>171</v>
      </c>
      <c r="KB57" s="710" t="s">
        <v>171</v>
      </c>
      <c r="KC57" s="710" t="s">
        <v>171</v>
      </c>
      <c r="KD57" s="711" t="s">
        <v>171</v>
      </c>
      <c r="KE57" s="709" t="s">
        <v>171</v>
      </c>
      <c r="KF57" s="709" t="s">
        <v>171</v>
      </c>
      <c r="KG57" s="709" t="s">
        <v>171</v>
      </c>
      <c r="KH57" s="709" t="s">
        <v>171</v>
      </c>
      <c r="KI57" s="709" t="s">
        <v>171</v>
      </c>
      <c r="KJ57" s="709" t="s">
        <v>171</v>
      </c>
      <c r="KK57" s="712"/>
      <c r="KL57" s="712"/>
      <c r="KM57" s="712"/>
      <c r="KN57" s="712"/>
      <c r="KO57" s="712"/>
      <c r="KP57" s="693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</row>
    <row r="58" spans="1:353" ht="22.5" customHeight="1" x14ac:dyDescent="0.25">
      <c r="A58" s="708" t="s">
        <v>302</v>
      </c>
      <c r="B58" s="935" t="s">
        <v>1156</v>
      </c>
      <c r="C58" s="936"/>
      <c r="D58" s="936"/>
      <c r="E58" s="936"/>
      <c r="F58" s="936"/>
      <c r="G58" s="936"/>
      <c r="H58" s="936"/>
      <c r="I58" s="936"/>
      <c r="J58" s="936"/>
      <c r="K58" s="937"/>
      <c r="L58" s="935" t="s">
        <v>1157</v>
      </c>
      <c r="M58" s="936"/>
      <c r="N58" s="937"/>
      <c r="O58" s="935" t="s">
        <v>1157</v>
      </c>
      <c r="P58" s="937"/>
      <c r="Q58" s="709" t="s">
        <v>1158</v>
      </c>
      <c r="R58" s="935" t="s">
        <v>1156</v>
      </c>
      <c r="S58" s="936"/>
      <c r="T58" s="937"/>
      <c r="U58" s="935" t="s">
        <v>722</v>
      </c>
      <c r="V58" s="936"/>
      <c r="W58" s="937"/>
      <c r="X58" s="709" t="s">
        <v>1159</v>
      </c>
      <c r="Y58" s="709" t="s">
        <v>1156</v>
      </c>
      <c r="Z58" s="935" t="s">
        <v>1160</v>
      </c>
      <c r="AA58" s="937"/>
      <c r="AB58" s="709" t="s">
        <v>1156</v>
      </c>
      <c r="AC58" s="935" t="s">
        <v>1157</v>
      </c>
      <c r="AD58" s="937"/>
      <c r="AE58" s="935" t="s">
        <v>1161</v>
      </c>
      <c r="AF58" s="937"/>
      <c r="AG58" s="935" t="s">
        <v>1160</v>
      </c>
      <c r="AH58" s="936"/>
      <c r="AI58" s="937"/>
      <c r="AJ58" s="935" t="s">
        <v>1160</v>
      </c>
      <c r="AK58" s="937"/>
      <c r="AL58" s="935" t="s">
        <v>1162</v>
      </c>
      <c r="AM58" s="937"/>
      <c r="AN58" s="935" t="s">
        <v>1156</v>
      </c>
      <c r="AO58" s="936"/>
      <c r="AP58" s="937"/>
      <c r="AQ58" s="935" t="s">
        <v>1156</v>
      </c>
      <c r="AR58" s="936"/>
      <c r="AS58" s="936"/>
      <c r="AT58" s="936"/>
      <c r="AU58" s="936"/>
      <c r="AV58" s="936"/>
      <c r="AW58" s="937"/>
      <c r="AX58" s="709" t="s">
        <v>1162</v>
      </c>
      <c r="AY58" s="709" t="s">
        <v>1158</v>
      </c>
      <c r="AZ58" s="935" t="s">
        <v>1163</v>
      </c>
      <c r="BA58" s="937"/>
      <c r="BB58" s="710" t="s">
        <v>1163</v>
      </c>
      <c r="BC58" s="935" t="s">
        <v>94</v>
      </c>
      <c r="BD58" s="937"/>
      <c r="BE58" s="935" t="s">
        <v>1156</v>
      </c>
      <c r="BF58" s="936"/>
      <c r="BG58" s="936"/>
      <c r="BH58" s="936"/>
      <c r="BI58" s="937"/>
      <c r="BJ58" s="935" t="s">
        <v>1156</v>
      </c>
      <c r="BK58" s="936"/>
      <c r="BL58" s="937"/>
      <c r="BM58" s="935" t="s">
        <v>1158</v>
      </c>
      <c r="BN58" s="936"/>
      <c r="BO58" s="936"/>
      <c r="BP58" s="936"/>
      <c r="BQ58" s="936"/>
      <c r="BR58" s="937"/>
      <c r="BS58" s="935" t="s">
        <v>1164</v>
      </c>
      <c r="BT58" s="936"/>
      <c r="BU58" s="936"/>
      <c r="BV58" s="937"/>
      <c r="BW58" s="935" t="s">
        <v>1156</v>
      </c>
      <c r="BX58" s="937"/>
      <c r="BY58" s="935" t="s">
        <v>15</v>
      </c>
      <c r="BZ58" s="936"/>
      <c r="CA58" s="937"/>
      <c r="CB58" s="935" t="s">
        <v>1156</v>
      </c>
      <c r="CC58" s="936"/>
      <c r="CD58" s="936"/>
      <c r="CE58" s="937"/>
      <c r="CF58" s="935" t="s">
        <v>1163</v>
      </c>
      <c r="CG58" s="937"/>
      <c r="CH58" s="935" t="s">
        <v>1164</v>
      </c>
      <c r="CI58" s="936"/>
      <c r="CJ58" s="936"/>
      <c r="CK58" s="936"/>
      <c r="CL58" s="937"/>
      <c r="CM58" s="935" t="s">
        <v>1156</v>
      </c>
      <c r="CN58" s="936"/>
      <c r="CO58" s="937"/>
      <c r="CP58" s="935" t="s">
        <v>1156</v>
      </c>
      <c r="CQ58" s="936"/>
      <c r="CR58" s="936"/>
      <c r="CS58" s="936"/>
      <c r="CT58" s="937"/>
      <c r="CU58" s="709" t="s">
        <v>15</v>
      </c>
      <c r="CV58" s="935" t="s">
        <v>1164</v>
      </c>
      <c r="CW58" s="937"/>
      <c r="CX58" s="935" t="s">
        <v>329</v>
      </c>
      <c r="CY58" s="936"/>
      <c r="CZ58" s="936"/>
      <c r="DA58" s="937"/>
      <c r="DB58" s="935" t="s">
        <v>1156</v>
      </c>
      <c r="DC58" s="936"/>
      <c r="DD58" s="937"/>
      <c r="DE58" s="935" t="s">
        <v>1164</v>
      </c>
      <c r="DF58" s="937"/>
      <c r="DG58" s="935" t="s">
        <v>329</v>
      </c>
      <c r="DH58" s="937"/>
      <c r="DI58" s="935" t="s">
        <v>750</v>
      </c>
      <c r="DJ58" s="936"/>
      <c r="DK58" s="937"/>
      <c r="DL58" s="935" t="s">
        <v>329</v>
      </c>
      <c r="DM58" s="936"/>
      <c r="DN58" s="936"/>
      <c r="DO58" s="936"/>
      <c r="DP58" s="936"/>
      <c r="DQ58" s="936"/>
      <c r="DR58" s="936"/>
      <c r="DS58" s="936"/>
      <c r="DT58" s="936"/>
      <c r="DU58" s="936"/>
      <c r="DV58" s="936"/>
      <c r="DW58" s="936"/>
      <c r="DX58" s="936"/>
      <c r="DY58" s="936"/>
      <c r="DZ58" s="936"/>
      <c r="EA58" s="937"/>
      <c r="EB58" s="935" t="s">
        <v>1156</v>
      </c>
      <c r="EC58" s="936"/>
      <c r="ED58" s="936"/>
      <c r="EE58" s="936"/>
      <c r="EF58" s="936"/>
      <c r="EG58" s="936"/>
      <c r="EH58" s="936"/>
      <c r="EI58" s="937"/>
      <c r="EJ58" s="935" t="s">
        <v>1158</v>
      </c>
      <c r="EK58" s="937"/>
      <c r="EL58" s="709" t="s">
        <v>1165</v>
      </c>
      <c r="EM58" s="713" t="s">
        <v>1158</v>
      </c>
      <c r="EN58" s="710" t="s">
        <v>1166</v>
      </c>
      <c r="EO58" s="710" t="s">
        <v>34</v>
      </c>
      <c r="EP58" s="935" t="s">
        <v>1156</v>
      </c>
      <c r="EQ58" s="936"/>
      <c r="ER58" s="936"/>
      <c r="ES58" s="936"/>
      <c r="ET58" s="936"/>
      <c r="EU58" s="936"/>
      <c r="EV58" s="936"/>
      <c r="EW58" s="936"/>
      <c r="EX58" s="937"/>
      <c r="EY58" s="935" t="s">
        <v>737</v>
      </c>
      <c r="EZ58" s="936"/>
      <c r="FA58" s="937"/>
      <c r="FB58" s="936" t="s">
        <v>1167</v>
      </c>
      <c r="FC58" s="937"/>
      <c r="FD58" s="935" t="s">
        <v>1156</v>
      </c>
      <c r="FE58" s="936"/>
      <c r="FF58" s="937"/>
      <c r="FG58" s="935" t="s">
        <v>1156</v>
      </c>
      <c r="FH58" s="936"/>
      <c r="FI58" s="936"/>
      <c r="FJ58" s="936"/>
      <c r="FK58" s="937"/>
      <c r="FL58" s="935" t="s">
        <v>753</v>
      </c>
      <c r="FM58" s="936"/>
      <c r="FN58" s="937"/>
      <c r="FO58" s="935" t="s">
        <v>1156</v>
      </c>
      <c r="FP58" s="936"/>
      <c r="FQ58" s="936"/>
      <c r="FR58" s="936"/>
      <c r="FS58" s="936"/>
      <c r="FT58" s="937"/>
      <c r="FU58" s="709" t="s">
        <v>1168</v>
      </c>
      <c r="FV58" s="935" t="s">
        <v>94</v>
      </c>
      <c r="FW58" s="936"/>
      <c r="FX58" s="936"/>
      <c r="FY58" s="936"/>
      <c r="FZ58" s="936"/>
      <c r="GA58" s="937"/>
      <c r="GB58" s="709" t="s">
        <v>1168</v>
      </c>
      <c r="GC58" s="935" t="s">
        <v>1169</v>
      </c>
      <c r="GD58" s="936"/>
      <c r="GE58" s="936"/>
      <c r="GF58" s="937"/>
      <c r="GG58" s="709" t="s">
        <v>1160</v>
      </c>
      <c r="GH58" s="709" t="s">
        <v>1168</v>
      </c>
      <c r="GI58" s="709" t="s">
        <v>1158</v>
      </c>
      <c r="GJ58" s="709" t="s">
        <v>94</v>
      </c>
      <c r="GK58" s="709" t="s">
        <v>1168</v>
      </c>
      <c r="GL58" s="709" t="s">
        <v>1160</v>
      </c>
      <c r="GM58" s="709" t="s">
        <v>1156</v>
      </c>
      <c r="GN58" s="709" t="s">
        <v>1170</v>
      </c>
      <c r="GO58" s="709" t="s">
        <v>1156</v>
      </c>
      <c r="GP58" s="709" t="s">
        <v>1156</v>
      </c>
      <c r="GQ58" s="935" t="s">
        <v>1171</v>
      </c>
      <c r="GR58" s="937"/>
      <c r="GS58" s="709" t="s">
        <v>94</v>
      </c>
      <c r="GT58" s="935" t="s">
        <v>1156</v>
      </c>
      <c r="GU58" s="936"/>
      <c r="GV58" s="937"/>
      <c r="GW58" s="935" t="s">
        <v>751</v>
      </c>
      <c r="GX58" s="937"/>
      <c r="GY58" s="709" t="s">
        <v>1168</v>
      </c>
      <c r="GZ58" s="709" t="s">
        <v>1168</v>
      </c>
      <c r="HA58" s="709" t="s">
        <v>1156</v>
      </c>
      <c r="HB58" s="709" t="s">
        <v>1170</v>
      </c>
      <c r="HC58" s="709" t="s">
        <v>94</v>
      </c>
      <c r="HD58" s="935" t="s">
        <v>1156</v>
      </c>
      <c r="HE58" s="937"/>
      <c r="HF58" s="709" t="s">
        <v>94</v>
      </c>
      <c r="HG58" s="935" t="s">
        <v>1158</v>
      </c>
      <c r="HH58" s="937"/>
      <c r="HI58" s="935" t="s">
        <v>345</v>
      </c>
      <c r="HJ58" s="937"/>
      <c r="HK58" s="935" t="s">
        <v>1158</v>
      </c>
      <c r="HL58" s="936"/>
      <c r="HM58" s="936"/>
      <c r="HN58" s="936"/>
      <c r="HO58" s="936"/>
      <c r="HP58" s="936"/>
      <c r="HQ58" s="937"/>
      <c r="HR58" s="935" t="s">
        <v>1172</v>
      </c>
      <c r="HS58" s="937"/>
      <c r="HT58" s="935" t="s">
        <v>1158</v>
      </c>
      <c r="HU58" s="937"/>
      <c r="HV58" s="935" t="s">
        <v>1173</v>
      </c>
      <c r="HW58" s="937"/>
      <c r="HX58" s="935" t="s">
        <v>1158</v>
      </c>
      <c r="HY58" s="937"/>
      <c r="HZ58" s="935" t="s">
        <v>96</v>
      </c>
      <c r="IA58" s="937"/>
      <c r="IB58" s="935" t="s">
        <v>1174</v>
      </c>
      <c r="IC58" s="937"/>
      <c r="ID58" s="709" t="s">
        <v>96</v>
      </c>
      <c r="IE58" s="709" t="s">
        <v>1175</v>
      </c>
      <c r="IF58" s="709" t="s">
        <v>1166</v>
      </c>
      <c r="IG58" s="935" t="s">
        <v>36</v>
      </c>
      <c r="IH58" s="937"/>
      <c r="II58" s="935" t="s">
        <v>1173</v>
      </c>
      <c r="IJ58" s="936"/>
      <c r="IK58" s="936"/>
      <c r="IL58" s="937"/>
      <c r="IM58" s="935" t="s">
        <v>36</v>
      </c>
      <c r="IN58" s="937"/>
      <c r="IO58" s="709" t="s">
        <v>1158</v>
      </c>
      <c r="IP58" s="714" t="s">
        <v>1166</v>
      </c>
      <c r="IQ58" s="709" t="s">
        <v>1158</v>
      </c>
      <c r="IR58" s="935" t="s">
        <v>1166</v>
      </c>
      <c r="IS58" s="936"/>
      <c r="IT58" s="936"/>
      <c r="IU58" s="936"/>
      <c r="IV58" s="937"/>
      <c r="IW58" s="709" t="s">
        <v>1158</v>
      </c>
      <c r="IX58" s="935" t="s">
        <v>96</v>
      </c>
      <c r="IY58" s="936"/>
      <c r="IZ58" s="937"/>
      <c r="JA58" s="714" t="s">
        <v>1166</v>
      </c>
      <c r="JB58" s="709" t="s">
        <v>1158</v>
      </c>
      <c r="JC58" s="709" t="s">
        <v>1158</v>
      </c>
      <c r="JD58" s="709" t="s">
        <v>1158</v>
      </c>
      <c r="JE58" s="709" t="s">
        <v>1158</v>
      </c>
      <c r="JF58" s="709" t="s">
        <v>1156</v>
      </c>
      <c r="JG58" s="709" t="s">
        <v>1176</v>
      </c>
      <c r="JH58" s="709" t="s">
        <v>1156</v>
      </c>
      <c r="JI58" s="935" t="s">
        <v>38</v>
      </c>
      <c r="JJ58" s="937"/>
      <c r="JK58" s="935" t="s">
        <v>1156</v>
      </c>
      <c r="JL58" s="936"/>
      <c r="JM58" s="937"/>
      <c r="JN58" s="935" t="s">
        <v>1156</v>
      </c>
      <c r="JO58" s="936"/>
      <c r="JP58" s="937"/>
      <c r="JQ58" s="709" t="s">
        <v>1174</v>
      </c>
      <c r="JR58" s="935" t="s">
        <v>1177</v>
      </c>
      <c r="JS58" s="937"/>
      <c r="JT58" s="935" t="s">
        <v>32</v>
      </c>
      <c r="JU58" s="937"/>
      <c r="JV58" s="935" t="s">
        <v>1178</v>
      </c>
      <c r="JW58" s="936"/>
      <c r="JX58" s="937"/>
      <c r="JY58" s="709" t="s">
        <v>1156</v>
      </c>
      <c r="JZ58" s="709" t="s">
        <v>1173</v>
      </c>
      <c r="KA58" s="709" t="s">
        <v>40</v>
      </c>
      <c r="KB58" s="935" t="s">
        <v>1179</v>
      </c>
      <c r="KC58" s="937"/>
      <c r="KD58" s="935" t="s">
        <v>1158</v>
      </c>
      <c r="KE58" s="936"/>
      <c r="KF58" s="936"/>
      <c r="KG58" s="936"/>
      <c r="KH58" s="936"/>
      <c r="KI58" s="936"/>
      <c r="KJ58" s="937"/>
      <c r="KK58" s="712"/>
      <c r="KL58" s="712"/>
      <c r="KM58" s="712"/>
      <c r="KN58" s="712"/>
      <c r="KO58" s="712"/>
      <c r="KP58" s="59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</row>
    <row r="59" spans="1:353" ht="15" x14ac:dyDescent="0.25"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</row>
    <row r="60" spans="1:353" ht="15" x14ac:dyDescent="0.25"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</row>
    <row r="61" spans="1:353" ht="15" x14ac:dyDescent="0.25"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</row>
    <row r="62" spans="1:353" ht="15.75" x14ac:dyDescent="0.25">
      <c r="B62" s="516" t="s">
        <v>791</v>
      </c>
      <c r="C62" s="520"/>
      <c r="D62" s="520"/>
      <c r="E62" s="520"/>
      <c r="K62" s="551" t="s">
        <v>1180</v>
      </c>
      <c r="L62" s="551"/>
      <c r="M62" s="551"/>
      <c r="N62" s="551"/>
      <c r="O62" s="551"/>
      <c r="P62" s="551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</row>
    <row r="63" spans="1:353" ht="15.75" x14ac:dyDescent="0.25">
      <c r="B63" s="516" t="s">
        <v>1181</v>
      </c>
      <c r="C63" s="520"/>
      <c r="D63" s="520"/>
      <c r="E63" s="520"/>
      <c r="K63" s="551" t="s">
        <v>1182</v>
      </c>
      <c r="L63" s="551"/>
      <c r="M63" s="551"/>
      <c r="N63" s="551"/>
      <c r="O63" s="551"/>
      <c r="P63" s="551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</row>
    <row r="64" spans="1:353" ht="17.25" customHeight="1" x14ac:dyDescent="0.25">
      <c r="B64" s="516"/>
      <c r="C64" s="520"/>
      <c r="D64" s="520"/>
      <c r="E64" s="520"/>
      <c r="K64" s="551" t="s">
        <v>1183</v>
      </c>
      <c r="L64" s="551"/>
      <c r="M64" s="551"/>
      <c r="N64" s="551"/>
      <c r="O64" s="551"/>
      <c r="P64" s="551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</row>
    <row r="65" spans="1:353" ht="15" x14ac:dyDescent="0.25">
      <c r="A65" s="149"/>
      <c r="B65" s="715"/>
      <c r="C65" s="716" t="s">
        <v>521</v>
      </c>
      <c r="D65" s="518"/>
      <c r="E65" s="520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</row>
    <row r="66" spans="1:353" ht="15" hidden="1" x14ac:dyDescent="0.25">
      <c r="A66" s="149"/>
      <c r="B66" s="519"/>
      <c r="C66" s="519"/>
      <c r="D66" s="519"/>
      <c r="E66" s="520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</row>
    <row r="67" spans="1:353" ht="15" x14ac:dyDescent="0.25">
      <c r="A67" s="149"/>
      <c r="B67" s="517"/>
      <c r="C67" s="716" t="s">
        <v>810</v>
      </c>
      <c r="D67" s="518"/>
      <c r="E67" s="520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</row>
    <row r="68" spans="1:353" ht="16.5" customHeight="1" x14ac:dyDescent="0.25">
      <c r="A68" s="149"/>
      <c r="B68" s="717"/>
      <c r="C68" s="718" t="s">
        <v>1184</v>
      </c>
      <c r="D68" s="719"/>
      <c r="E68" s="719"/>
      <c r="F68" s="719"/>
      <c r="G68" s="719"/>
      <c r="H68" s="719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</row>
    <row r="69" spans="1:353" ht="15" x14ac:dyDescent="0.25">
      <c r="A69" s="149"/>
      <c r="C69" s="519"/>
      <c r="D69" s="519"/>
      <c r="E69" s="520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</row>
    <row r="70" spans="1:353" ht="15" x14ac:dyDescent="0.25">
      <c r="A70" s="149"/>
      <c r="C70" s="519"/>
      <c r="D70" s="519"/>
      <c r="E70" s="52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</row>
    <row r="71" spans="1:353" ht="15" x14ac:dyDescent="0.25">
      <c r="A71" s="149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</row>
    <row r="72" spans="1:353" ht="15" x14ac:dyDescent="0.25">
      <c r="A72" s="149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</row>
    <row r="73" spans="1:353" ht="15" x14ac:dyDescent="0.25">
      <c r="A73" s="149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</row>
    <row r="74" spans="1:353" ht="15" x14ac:dyDescent="0.25">
      <c r="A74" s="149"/>
      <c r="B74" s="720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</row>
    <row r="75" spans="1:353" ht="15" x14ac:dyDescent="0.25">
      <c r="A75" s="149"/>
      <c r="B75" s="720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</row>
    <row r="76" spans="1:353" ht="15" x14ac:dyDescent="0.25">
      <c r="A76" s="149"/>
      <c r="B76" s="720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</row>
    <row r="77" spans="1:353" ht="15" x14ac:dyDescent="0.25">
      <c r="A77" s="149"/>
      <c r="B77" s="720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</row>
    <row r="78" spans="1:353" ht="15" x14ac:dyDescent="0.25">
      <c r="A78" s="149"/>
      <c r="B78" s="720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</row>
    <row r="79" spans="1:353" ht="15" x14ac:dyDescent="0.25">
      <c r="A79" s="149"/>
      <c r="B79" s="720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</row>
    <row r="80" spans="1:353" ht="15" x14ac:dyDescent="0.25">
      <c r="A80" s="149"/>
      <c r="B80" s="72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</row>
    <row r="81" spans="1:353" ht="15" x14ac:dyDescent="0.25">
      <c r="A81" s="149"/>
      <c r="B81" s="720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</row>
    <row r="82" spans="1:353" ht="15" x14ac:dyDescent="0.25">
      <c r="A82" s="149"/>
      <c r="B82" s="720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</row>
    <row r="83" spans="1:353" ht="15" x14ac:dyDescent="0.25">
      <c r="A83" s="149"/>
      <c r="B83" s="720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</row>
    <row r="84" spans="1:353" ht="15" x14ac:dyDescent="0.25">
      <c r="A84" s="149"/>
      <c r="B84" s="720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</row>
    <row r="85" spans="1:353" ht="15" x14ac:dyDescent="0.25">
      <c r="A85" s="149"/>
      <c r="B85" s="720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</row>
    <row r="86" spans="1:353" ht="15" x14ac:dyDescent="0.25">
      <c r="A86" s="149"/>
      <c r="B86" s="720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</row>
    <row r="87" spans="1:353" ht="15" x14ac:dyDescent="0.25">
      <c r="A87" s="149"/>
      <c r="B87" s="720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</row>
    <row r="88" spans="1:353" ht="15" x14ac:dyDescent="0.25">
      <c r="A88" s="149"/>
      <c r="B88" s="720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</row>
    <row r="89" spans="1:353" ht="15" x14ac:dyDescent="0.25">
      <c r="A89" s="149"/>
      <c r="B89" s="720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</row>
    <row r="90" spans="1:353" ht="15" x14ac:dyDescent="0.25">
      <c r="A90" s="149"/>
      <c r="B90" s="72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</row>
    <row r="91" spans="1:353" ht="15" x14ac:dyDescent="0.25">
      <c r="A91" s="149"/>
      <c r="B91" s="720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</row>
    <row r="92" spans="1:353" ht="15" x14ac:dyDescent="0.25">
      <c r="A92" s="149"/>
      <c r="B92" s="720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</row>
    <row r="93" spans="1:353" ht="15" x14ac:dyDescent="0.25">
      <c r="A93" s="149"/>
      <c r="B93" s="720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</row>
    <row r="94" spans="1:353" ht="15" x14ac:dyDescent="0.25">
      <c r="A94" s="149"/>
      <c r="B94" s="720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</row>
    <row r="95" spans="1:353" ht="15" x14ac:dyDescent="0.25">
      <c r="A95" s="149"/>
      <c r="B95" s="720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</row>
    <row r="96" spans="1:353" ht="15" x14ac:dyDescent="0.25">
      <c r="A96" s="149"/>
      <c r="B96" s="720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</row>
    <row r="97" spans="1:353" ht="15" x14ac:dyDescent="0.25">
      <c r="A97" s="149"/>
      <c r="B97" s="720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</row>
    <row r="98" spans="1:353" ht="15" x14ac:dyDescent="0.25">
      <c r="A98" s="149"/>
      <c r="B98" s="720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</row>
    <row r="99" spans="1:353" ht="15" x14ac:dyDescent="0.25">
      <c r="A99" s="149"/>
      <c r="B99" s="720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</row>
    <row r="100" spans="1:353" ht="15" x14ac:dyDescent="0.25">
      <c r="A100" s="149"/>
      <c r="B100" s="72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</row>
    <row r="101" spans="1:353" x14ac:dyDescent="0.2">
      <c r="A101" s="149"/>
      <c r="B101" s="720"/>
    </row>
    <row r="102" spans="1:353" x14ac:dyDescent="0.2">
      <c r="A102" s="149"/>
      <c r="B102" s="720"/>
    </row>
    <row r="103" spans="1:353" x14ac:dyDescent="0.2">
      <c r="A103" s="149"/>
      <c r="B103" s="720"/>
    </row>
    <row r="104" spans="1:353" x14ac:dyDescent="0.2">
      <c r="A104" s="149"/>
      <c r="B104" s="720"/>
    </row>
    <row r="105" spans="1:353" x14ac:dyDescent="0.2">
      <c r="A105" s="149"/>
      <c r="B105" s="720"/>
    </row>
    <row r="106" spans="1:353" x14ac:dyDescent="0.2">
      <c r="A106" s="149"/>
      <c r="B106" s="720"/>
    </row>
    <row r="107" spans="1:353" x14ac:dyDescent="0.2">
      <c r="A107" s="149"/>
      <c r="B107" s="720"/>
    </row>
    <row r="108" spans="1:353" x14ac:dyDescent="0.2">
      <c r="A108" s="149"/>
      <c r="B108" s="720"/>
    </row>
    <row r="109" spans="1:353" x14ac:dyDescent="0.2">
      <c r="A109" s="149"/>
      <c r="B109" s="720"/>
    </row>
    <row r="110" spans="1:353" x14ac:dyDescent="0.2">
      <c r="A110" s="149"/>
      <c r="B110" s="720"/>
    </row>
    <row r="111" spans="1:353" x14ac:dyDescent="0.2">
      <c r="A111" s="149"/>
      <c r="B111" s="720"/>
    </row>
    <row r="112" spans="1:353" x14ac:dyDescent="0.2">
      <c r="A112" s="149"/>
      <c r="B112" s="720"/>
    </row>
    <row r="113" spans="1:2" x14ac:dyDescent="0.2">
      <c r="A113" s="149"/>
      <c r="B113" s="720"/>
    </row>
    <row r="114" spans="1:2" x14ac:dyDescent="0.2">
      <c r="A114" s="149"/>
      <c r="B114" s="720"/>
    </row>
    <row r="115" spans="1:2" x14ac:dyDescent="0.2">
      <c r="A115" s="149"/>
      <c r="B115" s="720"/>
    </row>
    <row r="116" spans="1:2" x14ac:dyDescent="0.2">
      <c r="A116" s="149"/>
      <c r="B116" s="720"/>
    </row>
    <row r="117" spans="1:2" x14ac:dyDescent="0.2">
      <c r="A117" s="149"/>
      <c r="B117" s="720"/>
    </row>
    <row r="118" spans="1:2" x14ac:dyDescent="0.2">
      <c r="A118" s="149"/>
      <c r="B118" s="720"/>
    </row>
    <row r="119" spans="1:2" x14ac:dyDescent="0.2">
      <c r="A119" s="149"/>
      <c r="B119" s="720"/>
    </row>
    <row r="120" spans="1:2" x14ac:dyDescent="0.2">
      <c r="A120" s="149"/>
      <c r="B120" s="720"/>
    </row>
    <row r="121" spans="1:2" x14ac:dyDescent="0.2">
      <c r="A121" s="149"/>
      <c r="B121" s="720"/>
    </row>
    <row r="122" spans="1:2" x14ac:dyDescent="0.2">
      <c r="A122" s="149"/>
      <c r="B122" s="720"/>
    </row>
  </sheetData>
  <mergeCells count="155">
    <mergeCell ref="R4:T4"/>
    <mergeCell ref="U4:W4"/>
    <mergeCell ref="Z4:AA4"/>
    <mergeCell ref="AG4:AI4"/>
    <mergeCell ref="AJ4:AK4"/>
    <mergeCell ref="AL4:AM4"/>
    <mergeCell ref="A1:D1"/>
    <mergeCell ref="B4:D4"/>
    <mergeCell ref="F4:H4"/>
    <mergeCell ref="I4:K4"/>
    <mergeCell ref="M4:N4"/>
    <mergeCell ref="O4:P4"/>
    <mergeCell ref="BM4:BO4"/>
    <mergeCell ref="BP4:BQ4"/>
    <mergeCell ref="BS4:BV4"/>
    <mergeCell ref="BW4:BX4"/>
    <mergeCell ref="BY4:CA4"/>
    <mergeCell ref="CB4:CE4"/>
    <mergeCell ref="AN4:AP4"/>
    <mergeCell ref="AQ4:AW4"/>
    <mergeCell ref="AZ4:BA4"/>
    <mergeCell ref="BB4:BD4"/>
    <mergeCell ref="BE4:BI4"/>
    <mergeCell ref="BK4:BL4"/>
    <mergeCell ref="CX4:DA4"/>
    <mergeCell ref="DB4:DD4"/>
    <mergeCell ref="DE4:DF4"/>
    <mergeCell ref="DG4:DH4"/>
    <mergeCell ref="DJ4:DK4"/>
    <mergeCell ref="DL4:DN4"/>
    <mergeCell ref="CF4:CG4"/>
    <mergeCell ref="CH4:CI4"/>
    <mergeCell ref="CJ4:CK4"/>
    <mergeCell ref="CM4:CO4"/>
    <mergeCell ref="CP4:CT4"/>
    <mergeCell ref="CV4:CW4"/>
    <mergeCell ref="EO4:EX4"/>
    <mergeCell ref="EY4:FA4"/>
    <mergeCell ref="FB4:FC4"/>
    <mergeCell ref="FD4:FF4"/>
    <mergeCell ref="FG4:FH4"/>
    <mergeCell ref="FI4:FK4"/>
    <mergeCell ref="DP4:DU4"/>
    <mergeCell ref="DX4:EA4"/>
    <mergeCell ref="EB4:EE4"/>
    <mergeCell ref="EF4:EI4"/>
    <mergeCell ref="EJ4:EK4"/>
    <mergeCell ref="EM4:EN4"/>
    <mergeCell ref="GH4:GI4"/>
    <mergeCell ref="GN4:GP4"/>
    <mergeCell ref="GQ4:GR4"/>
    <mergeCell ref="GW4:GX4"/>
    <mergeCell ref="HA4:HB4"/>
    <mergeCell ref="HD4:HE4"/>
    <mergeCell ref="FL4:FN4"/>
    <mergeCell ref="FO4:FQ4"/>
    <mergeCell ref="FR4:FT4"/>
    <mergeCell ref="FV4:FW4"/>
    <mergeCell ref="FY4:GA4"/>
    <mergeCell ref="GC4:GF4"/>
    <mergeCell ref="IB4:IC4"/>
    <mergeCell ref="IG4:IH4"/>
    <mergeCell ref="II4:IN4"/>
    <mergeCell ref="IO4:IS4"/>
    <mergeCell ref="HG4:HH4"/>
    <mergeCell ref="HJ4:HL4"/>
    <mergeCell ref="HN4:HQ4"/>
    <mergeCell ref="HR4:HS4"/>
    <mergeCell ref="HT4:HU4"/>
    <mergeCell ref="HV4:HW4"/>
    <mergeCell ref="KH4:KJ4"/>
    <mergeCell ref="B58:K58"/>
    <mergeCell ref="L58:N58"/>
    <mergeCell ref="O58:P58"/>
    <mergeCell ref="R58:T58"/>
    <mergeCell ref="U58:W58"/>
    <mergeCell ref="Z58:AA58"/>
    <mergeCell ref="AC58:AD58"/>
    <mergeCell ref="AE58:AF58"/>
    <mergeCell ref="AG58:AI58"/>
    <mergeCell ref="JK4:JM4"/>
    <mergeCell ref="JN4:JP4"/>
    <mergeCell ref="JR4:JS4"/>
    <mergeCell ref="JT4:JU4"/>
    <mergeCell ref="JV4:JX4"/>
    <mergeCell ref="KE4:KG4"/>
    <mergeCell ref="IT4:IU4"/>
    <mergeCell ref="IV4:IW4"/>
    <mergeCell ref="IX4:JA4"/>
    <mergeCell ref="JB4:JE4"/>
    <mergeCell ref="JG4:JH4"/>
    <mergeCell ref="JI4:JJ4"/>
    <mergeCell ref="HX4:HY4"/>
    <mergeCell ref="HZ4:IA4"/>
    <mergeCell ref="BE58:BI58"/>
    <mergeCell ref="BJ58:BL58"/>
    <mergeCell ref="BM58:BR58"/>
    <mergeCell ref="BS58:BV58"/>
    <mergeCell ref="BW58:BX58"/>
    <mergeCell ref="BY58:CA58"/>
    <mergeCell ref="AJ58:AK58"/>
    <mergeCell ref="AL58:AM58"/>
    <mergeCell ref="AN58:AP58"/>
    <mergeCell ref="AQ58:AW58"/>
    <mergeCell ref="AZ58:BA58"/>
    <mergeCell ref="BC58:BD58"/>
    <mergeCell ref="CX58:DA58"/>
    <mergeCell ref="DB58:DD58"/>
    <mergeCell ref="DE58:DF58"/>
    <mergeCell ref="DG58:DH58"/>
    <mergeCell ref="DI58:DK58"/>
    <mergeCell ref="DL58:EA58"/>
    <mergeCell ref="CB58:CE58"/>
    <mergeCell ref="CF58:CG58"/>
    <mergeCell ref="CH58:CL58"/>
    <mergeCell ref="CM58:CO58"/>
    <mergeCell ref="CP58:CT58"/>
    <mergeCell ref="CV58:CW58"/>
    <mergeCell ref="FG58:FK58"/>
    <mergeCell ref="FL58:FN58"/>
    <mergeCell ref="FO58:FT58"/>
    <mergeCell ref="FV58:GA58"/>
    <mergeCell ref="GC58:GF58"/>
    <mergeCell ref="GQ58:GR58"/>
    <mergeCell ref="EB58:EI58"/>
    <mergeCell ref="EJ58:EK58"/>
    <mergeCell ref="EP58:EX58"/>
    <mergeCell ref="EY58:FA58"/>
    <mergeCell ref="FB58:FC58"/>
    <mergeCell ref="FD58:FF58"/>
    <mergeCell ref="HR58:HS58"/>
    <mergeCell ref="HT58:HU58"/>
    <mergeCell ref="HV58:HW58"/>
    <mergeCell ref="HX58:HY58"/>
    <mergeCell ref="HZ58:IA58"/>
    <mergeCell ref="IB58:IC58"/>
    <mergeCell ref="GT58:GV58"/>
    <mergeCell ref="GW58:GX58"/>
    <mergeCell ref="HD58:HE58"/>
    <mergeCell ref="HG58:HH58"/>
    <mergeCell ref="HI58:HJ58"/>
    <mergeCell ref="HK58:HQ58"/>
    <mergeCell ref="KD58:KJ58"/>
    <mergeCell ref="JK58:JM58"/>
    <mergeCell ref="JN58:JP58"/>
    <mergeCell ref="JR58:JS58"/>
    <mergeCell ref="JT58:JU58"/>
    <mergeCell ref="JV58:JX58"/>
    <mergeCell ref="KB58:KC58"/>
    <mergeCell ref="IG58:IH58"/>
    <mergeCell ref="II58:IL58"/>
    <mergeCell ref="IM58:IN58"/>
    <mergeCell ref="IR58:IV58"/>
    <mergeCell ref="IX58:IZ58"/>
    <mergeCell ref="JI58:JJ58"/>
  </mergeCells>
  <conditionalFormatting sqref="B6:B53">
    <cfRule type="cellIs" dxfId="10" priority="2" operator="greaterThan">
      <formula>0</formula>
    </cfRule>
    <cfRule type="cellIs" dxfId="9" priority="6" operator="lessThan">
      <formula>0</formula>
    </cfRule>
  </conditionalFormatting>
  <conditionalFormatting sqref="B2:KD2">
    <cfRule type="cellIs" dxfId="8" priority="8" operator="lessThan">
      <formula>0</formula>
    </cfRule>
  </conditionalFormatting>
  <conditionalFormatting sqref="B6:KO53">
    <cfRule type="containsBlanks" dxfId="7" priority="7">
      <formula>LEN(TRIM(B6))=0</formula>
    </cfRule>
  </conditionalFormatting>
  <conditionalFormatting sqref="EO6:EO53">
    <cfRule type="containsBlanks" dxfId="6" priority="1">
      <formula>LEN(TRIM(EO6))=0</formula>
    </cfRule>
  </conditionalFormatting>
  <conditionalFormatting sqref="FV2:HH2">
    <cfRule type="cellIs" dxfId="5" priority="11" operator="lessThan">
      <formula>0</formula>
    </cfRule>
  </conditionalFormatting>
  <conditionalFormatting sqref="GR2">
    <cfRule type="cellIs" dxfId="4" priority="9" operator="equal">
      <formula>-1</formula>
    </cfRule>
    <cfRule type="cellIs" dxfId="3" priority="10" operator="equal">
      <formula>-1</formula>
    </cfRule>
  </conditionalFormatting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6768F-6A96-479A-8200-62A84709D971}">
  <dimension ref="A1:CM70"/>
  <sheetViews>
    <sheetView showGridLines="0" zoomScale="55" zoomScaleNormal="55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F1"/>
    </sheetView>
  </sheetViews>
  <sheetFormatPr baseColWidth="10" defaultColWidth="7.5703125" defaultRowHeight="11.25" x14ac:dyDescent="0.2"/>
  <cols>
    <col min="1" max="1" width="12.42578125" style="148" customWidth="1"/>
    <col min="2" max="6" width="20.5703125" style="149" customWidth="1"/>
    <col min="7" max="7" width="18.85546875" style="148" customWidth="1"/>
    <col min="8" max="9" width="18.85546875" style="149" customWidth="1"/>
    <col min="10" max="11" width="21.28515625" style="149" customWidth="1"/>
    <col min="12" max="12" width="18.85546875" style="149" customWidth="1"/>
    <col min="13" max="13" width="19.42578125" style="149" customWidth="1"/>
    <col min="14" max="18" width="15.5703125" style="149" customWidth="1"/>
    <col min="19" max="29" width="7.5703125" style="149"/>
    <col min="30" max="39" width="10.140625" style="149" customWidth="1"/>
    <col min="40" max="16384" width="7.5703125" style="149"/>
  </cols>
  <sheetData>
    <row r="1" spans="1:91" ht="123.75" customHeight="1" x14ac:dyDescent="0.35">
      <c r="A1" s="917">
        <v>45218</v>
      </c>
      <c r="B1" s="917"/>
      <c r="C1" s="917"/>
      <c r="D1" s="917"/>
      <c r="E1" s="917"/>
      <c r="F1" s="917"/>
      <c r="G1" s="149"/>
      <c r="J1" s="85"/>
      <c r="K1" s="85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150"/>
      <c r="CK1" s="150"/>
      <c r="CL1" s="150"/>
      <c r="CM1" s="150"/>
    </row>
    <row r="2" spans="1:91" s="148" customFormat="1" ht="25.5" x14ac:dyDescent="0.35">
      <c r="A2" s="721"/>
      <c r="B2" s="722">
        <v>4264</v>
      </c>
      <c r="C2" s="722">
        <v>4268</v>
      </c>
      <c r="D2" s="722">
        <v>366</v>
      </c>
      <c r="E2" s="722">
        <v>1343</v>
      </c>
      <c r="F2" s="722">
        <v>5067</v>
      </c>
      <c r="G2" s="721">
        <v>8000</v>
      </c>
      <c r="H2" s="723">
        <v>2177</v>
      </c>
      <c r="I2" s="723">
        <v>2179</v>
      </c>
      <c r="J2" s="556">
        <v>24789</v>
      </c>
      <c r="K2" s="556">
        <v>5582</v>
      </c>
      <c r="L2" s="148">
        <v>5000</v>
      </c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  <c r="BP2" s="150"/>
      <c r="BQ2" s="150"/>
      <c r="BR2" s="150"/>
      <c r="BS2" s="150"/>
      <c r="BT2" s="150"/>
      <c r="BU2" s="150"/>
      <c r="BV2" s="150"/>
      <c r="BW2" s="150"/>
      <c r="BX2" s="150"/>
      <c r="BY2" s="150"/>
      <c r="BZ2" s="150"/>
      <c r="CA2" s="150"/>
      <c r="CB2" s="150"/>
      <c r="CC2" s="150"/>
      <c r="CD2" s="150"/>
      <c r="CE2" s="150"/>
      <c r="CF2" s="150"/>
      <c r="CG2" s="150"/>
      <c r="CH2" s="150"/>
      <c r="CI2" s="150"/>
      <c r="CJ2" s="150"/>
      <c r="CK2" s="150"/>
      <c r="CL2" s="150"/>
      <c r="CM2" s="150"/>
    </row>
    <row r="3" spans="1:91" ht="23.25" x14ac:dyDescent="0.35">
      <c r="A3" s="942" t="s">
        <v>1185</v>
      </c>
      <c r="B3" s="942"/>
      <c r="C3" s="942"/>
      <c r="D3" s="942"/>
      <c r="E3" s="942"/>
      <c r="F3" s="942"/>
      <c r="G3" s="942"/>
      <c r="H3" s="942"/>
      <c r="I3" s="942"/>
      <c r="J3" s="942"/>
      <c r="K3" s="942"/>
      <c r="L3" s="942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  <c r="AO3" s="150"/>
      <c r="AP3" s="150"/>
      <c r="AQ3" s="150"/>
      <c r="AR3" s="150"/>
      <c r="AS3" s="150"/>
      <c r="AT3" s="150"/>
      <c r="AU3" s="150"/>
      <c r="AV3" s="150"/>
      <c r="AW3" s="150"/>
      <c r="AX3" s="150"/>
      <c r="AY3" s="150"/>
      <c r="AZ3" s="150"/>
      <c r="BA3" s="150"/>
      <c r="BB3" s="150"/>
      <c r="BC3" s="150"/>
      <c r="BD3" s="150"/>
      <c r="BE3" s="150"/>
      <c r="BF3" s="150"/>
      <c r="BG3" s="150"/>
      <c r="BH3" s="150"/>
      <c r="BI3" s="150"/>
      <c r="BJ3" s="150"/>
      <c r="BK3" s="150"/>
      <c r="BL3" s="150"/>
      <c r="BM3" s="150"/>
      <c r="BN3" s="150"/>
      <c r="BO3" s="150"/>
      <c r="BP3" s="150"/>
      <c r="BQ3" s="150"/>
      <c r="BR3" s="150"/>
      <c r="BS3" s="150"/>
      <c r="BT3" s="150"/>
      <c r="BU3" s="150"/>
      <c r="BV3" s="150"/>
      <c r="BW3" s="150"/>
      <c r="BX3" s="150"/>
      <c r="BY3" s="150"/>
      <c r="BZ3" s="150"/>
      <c r="CA3" s="150"/>
      <c r="CB3" s="150"/>
      <c r="CC3" s="150"/>
      <c r="CD3" s="150"/>
      <c r="CE3" s="150"/>
      <c r="CF3" s="150"/>
      <c r="CG3" s="150"/>
      <c r="CH3" s="150"/>
      <c r="CI3" s="150"/>
      <c r="CJ3" s="150"/>
      <c r="CK3" s="150"/>
      <c r="CL3" s="150"/>
      <c r="CM3" s="150"/>
    </row>
    <row r="4" spans="1:91" ht="27" customHeight="1" x14ac:dyDescent="0.2">
      <c r="A4" s="724" t="s">
        <v>812</v>
      </c>
      <c r="B4" s="943" t="s">
        <v>1186</v>
      </c>
      <c r="C4" s="943"/>
      <c r="D4" s="943"/>
      <c r="E4" s="943"/>
      <c r="F4" s="943"/>
      <c r="G4" s="943"/>
      <c r="H4" s="943" t="s">
        <v>1187</v>
      </c>
      <c r="I4" s="943"/>
      <c r="J4" s="943"/>
      <c r="K4" s="943"/>
      <c r="L4" s="943"/>
      <c r="N4" s="725"/>
      <c r="O4" s="725"/>
      <c r="P4" s="725"/>
      <c r="Q4" s="725"/>
      <c r="R4" s="725"/>
      <c r="AC4" s="150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</row>
    <row r="5" spans="1:91" ht="31.5" customHeight="1" x14ac:dyDescent="0.2">
      <c r="A5" s="726" t="s">
        <v>175</v>
      </c>
      <c r="B5" s="727" t="s">
        <v>1188</v>
      </c>
      <c r="C5" s="727" t="s">
        <v>1189</v>
      </c>
      <c r="D5" s="727" t="s">
        <v>1190</v>
      </c>
      <c r="E5" s="727" t="s">
        <v>1191</v>
      </c>
      <c r="F5" s="727" t="s">
        <v>1192</v>
      </c>
      <c r="G5" s="724" t="s">
        <v>206</v>
      </c>
      <c r="H5" s="727" t="s">
        <v>1193</v>
      </c>
      <c r="I5" s="727" t="s">
        <v>1194</v>
      </c>
      <c r="J5" s="727" t="s">
        <v>1195</v>
      </c>
      <c r="K5" s="727" t="s">
        <v>1196</v>
      </c>
      <c r="L5" s="724" t="s">
        <v>206</v>
      </c>
      <c r="M5" s="728" t="s">
        <v>1197</v>
      </c>
      <c r="N5" s="729"/>
      <c r="O5" s="729"/>
      <c r="P5" s="729"/>
      <c r="Q5" s="729"/>
      <c r="R5" s="729"/>
      <c r="S5" s="89"/>
      <c r="T5" s="89"/>
      <c r="U5" s="89"/>
      <c r="V5" s="89"/>
      <c r="W5" s="60"/>
      <c r="X5" s="60"/>
      <c r="Y5" s="60"/>
      <c r="Z5" s="60"/>
      <c r="AA5" s="60"/>
      <c r="AB5" s="60"/>
      <c r="AC5" s="36"/>
      <c r="AD5" s="86" t="s">
        <v>1198</v>
      </c>
      <c r="AE5" s="86" t="s">
        <v>1199</v>
      </c>
      <c r="AF5" s="86" t="s">
        <v>1200</v>
      </c>
      <c r="AG5" s="86" t="s">
        <v>1201</v>
      </c>
      <c r="AH5" s="86" t="s">
        <v>1202</v>
      </c>
      <c r="AI5" s="86" t="s">
        <v>1203</v>
      </c>
      <c r="AJ5" s="86" t="s">
        <v>1204</v>
      </c>
      <c r="AK5" s="86" t="s">
        <v>1205</v>
      </c>
      <c r="AL5" s="86" t="s">
        <v>1206</v>
      </c>
      <c r="AM5" s="730" t="s">
        <v>1207</v>
      </c>
      <c r="AN5" s="148" t="s">
        <v>1208</v>
      </c>
      <c r="AO5" s="148" t="s">
        <v>1209</v>
      </c>
      <c r="AP5" s="148" t="s">
        <v>1210</v>
      </c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</row>
    <row r="6" spans="1:91" ht="15.75" x14ac:dyDescent="0.25">
      <c r="A6" s="731">
        <v>2.0833333333333332E-2</v>
      </c>
      <c r="B6" s="582">
        <v>28.818999999999999</v>
      </c>
      <c r="C6" s="578">
        <v>29.068999999999999</v>
      </c>
      <c r="D6" s="582">
        <v>0</v>
      </c>
      <c r="E6" s="582">
        <v>47.567</v>
      </c>
      <c r="F6" s="579">
        <v>341.15</v>
      </c>
      <c r="G6" s="579">
        <v>446.60499999999996</v>
      </c>
      <c r="H6" s="582">
        <v>249.07</v>
      </c>
      <c r="I6" s="579">
        <v>256.27</v>
      </c>
      <c r="J6" s="579">
        <v>491.88</v>
      </c>
      <c r="K6" s="579">
        <v>402.42</v>
      </c>
      <c r="L6" s="579">
        <v>1399.64</v>
      </c>
      <c r="M6" s="60">
        <v>1373.43</v>
      </c>
      <c r="N6" s="732"/>
      <c r="O6" s="733"/>
      <c r="P6" s="733"/>
      <c r="Q6" s="733"/>
      <c r="R6" s="733"/>
      <c r="S6" s="89"/>
      <c r="T6" s="89"/>
      <c r="U6" s="89"/>
      <c r="V6" s="89"/>
      <c r="W6" s="60"/>
      <c r="X6" s="60"/>
      <c r="Y6" s="60"/>
      <c r="Z6" s="60"/>
      <c r="AA6" s="60"/>
      <c r="AB6" s="60"/>
      <c r="AC6" s="36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148"/>
      <c r="AO6" s="148"/>
      <c r="AP6" s="148"/>
      <c r="AQ6" s="150"/>
      <c r="AR6" s="150"/>
      <c r="AS6" s="150"/>
      <c r="AT6" s="150"/>
      <c r="AU6" s="150"/>
      <c r="AV6" s="150"/>
      <c r="AW6" s="150"/>
      <c r="AX6" s="150"/>
      <c r="AY6" s="150"/>
      <c r="AZ6" s="150"/>
      <c r="BA6" s="150"/>
      <c r="BB6" s="150"/>
      <c r="BC6" s="150"/>
      <c r="BD6" s="150"/>
      <c r="BE6" s="150"/>
      <c r="BF6" s="150"/>
      <c r="BG6" s="150"/>
      <c r="BH6" s="150"/>
      <c r="BI6" s="150"/>
      <c r="BJ6" s="150"/>
      <c r="BK6" s="150"/>
      <c r="BL6" s="150"/>
      <c r="BM6" s="150"/>
      <c r="BN6" s="150"/>
      <c r="BO6" s="150"/>
      <c r="BP6" s="150"/>
      <c r="BQ6" s="150"/>
      <c r="BR6" s="150"/>
      <c r="BS6" s="150"/>
      <c r="BT6" s="150"/>
      <c r="BU6" s="150"/>
      <c r="BV6" s="150"/>
      <c r="BW6" s="150"/>
      <c r="BX6" s="150"/>
      <c r="BY6" s="150"/>
      <c r="BZ6" s="150"/>
      <c r="CA6" s="150"/>
      <c r="CB6" s="150"/>
      <c r="CC6" s="150"/>
      <c r="CD6" s="150"/>
      <c r="CE6" s="150"/>
      <c r="CF6" s="150"/>
      <c r="CG6" s="150"/>
      <c r="CH6" s="150"/>
      <c r="CI6" s="150"/>
      <c r="CJ6" s="150"/>
      <c r="CK6" s="150"/>
      <c r="CL6" s="150"/>
      <c r="CM6" s="150"/>
    </row>
    <row r="7" spans="1:91" ht="15.75" x14ac:dyDescent="0.25">
      <c r="A7" s="734">
        <v>4.1666666666666664E-2</v>
      </c>
      <c r="B7" s="604">
        <v>29.728999999999999</v>
      </c>
      <c r="C7" s="600">
        <v>29.09</v>
      </c>
      <c r="D7" s="604">
        <v>0</v>
      </c>
      <c r="E7" s="604">
        <v>44.795000000000002</v>
      </c>
      <c r="F7" s="601">
        <v>337.26</v>
      </c>
      <c r="G7" s="601">
        <v>440.87400000000002</v>
      </c>
      <c r="H7" s="604">
        <v>250.34</v>
      </c>
      <c r="I7" s="601">
        <v>258.05</v>
      </c>
      <c r="J7" s="601">
        <v>492.69</v>
      </c>
      <c r="K7" s="601">
        <v>403.82</v>
      </c>
      <c r="L7" s="601">
        <v>1404.8999999999999</v>
      </c>
      <c r="M7" s="60">
        <v>1373.82</v>
      </c>
      <c r="N7" s="733"/>
      <c r="O7" s="733"/>
      <c r="P7" s="733"/>
      <c r="Q7" s="733"/>
      <c r="R7" s="733"/>
      <c r="S7" s="89"/>
      <c r="T7" s="89"/>
      <c r="U7" s="89"/>
      <c r="V7" s="89"/>
      <c r="W7" s="60"/>
      <c r="X7" s="60"/>
      <c r="Y7" s="60"/>
      <c r="Z7" s="60"/>
      <c r="AA7" s="60"/>
      <c r="AB7" s="60"/>
      <c r="AC7" s="36"/>
      <c r="AD7" s="59">
        <v>1315</v>
      </c>
      <c r="AE7" s="59">
        <v>1280</v>
      </c>
      <c r="AF7" s="59">
        <v>1240</v>
      </c>
      <c r="AG7" s="59">
        <v>860</v>
      </c>
      <c r="AH7" s="59">
        <v>900</v>
      </c>
      <c r="AI7" s="59">
        <v>980</v>
      </c>
      <c r="AJ7" s="59">
        <v>945</v>
      </c>
      <c r="AK7" s="59">
        <v>1310</v>
      </c>
      <c r="AL7" s="59">
        <v>1265</v>
      </c>
      <c r="AM7" s="59">
        <v>1180</v>
      </c>
      <c r="AN7" s="148">
        <v>1200</v>
      </c>
      <c r="AO7" s="148">
        <v>1270</v>
      </c>
      <c r="AP7" s="148">
        <v>1270</v>
      </c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</row>
    <row r="8" spans="1:91" ht="15.75" x14ac:dyDescent="0.25">
      <c r="A8" s="734">
        <v>6.25E-2</v>
      </c>
      <c r="B8" s="604">
        <v>35.130000000000003</v>
      </c>
      <c r="C8" s="600">
        <v>35.33</v>
      </c>
      <c r="D8" s="604">
        <v>0</v>
      </c>
      <c r="E8" s="604">
        <v>47.625999999999998</v>
      </c>
      <c r="F8" s="601">
        <v>372.08</v>
      </c>
      <c r="G8" s="601">
        <v>490.166</v>
      </c>
      <c r="H8" s="604">
        <v>257.77999999999997</v>
      </c>
      <c r="I8" s="601">
        <v>263.66000000000003</v>
      </c>
      <c r="J8" s="601">
        <v>495.17</v>
      </c>
      <c r="K8" s="601">
        <v>407.71</v>
      </c>
      <c r="L8" s="601">
        <v>1424.3200000000002</v>
      </c>
      <c r="M8" s="60">
        <v>1394</v>
      </c>
      <c r="N8" s="733"/>
      <c r="O8" s="733"/>
      <c r="P8" s="733"/>
      <c r="Q8" s="733"/>
      <c r="R8" s="733"/>
      <c r="S8" s="89"/>
      <c r="T8" s="89"/>
      <c r="U8" s="89"/>
      <c r="V8" s="89"/>
      <c r="W8" s="60"/>
      <c r="X8" s="60"/>
      <c r="Y8" s="60"/>
      <c r="Z8" s="60"/>
      <c r="AA8" s="60"/>
      <c r="AB8" s="60"/>
      <c r="AC8" s="36"/>
      <c r="AD8" s="59">
        <v>1315</v>
      </c>
      <c r="AE8" s="59">
        <v>1280</v>
      </c>
      <c r="AF8" s="59">
        <v>1240</v>
      </c>
      <c r="AG8" s="59">
        <v>860</v>
      </c>
      <c r="AH8" s="59">
        <v>900</v>
      </c>
      <c r="AI8" s="59">
        <v>980</v>
      </c>
      <c r="AJ8" s="59">
        <v>945</v>
      </c>
      <c r="AK8" s="59">
        <v>1310</v>
      </c>
      <c r="AL8" s="59">
        <v>1265</v>
      </c>
      <c r="AM8" s="59">
        <v>1180</v>
      </c>
      <c r="AN8" s="148">
        <v>1200</v>
      </c>
      <c r="AO8" s="148">
        <v>1270</v>
      </c>
      <c r="AP8" s="148">
        <v>1270</v>
      </c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0"/>
      <c r="CA8" s="150"/>
      <c r="CB8" s="150"/>
      <c r="CC8" s="150"/>
      <c r="CD8" s="150"/>
      <c r="CE8" s="150"/>
      <c r="CF8" s="150"/>
      <c r="CG8" s="150"/>
      <c r="CH8" s="150"/>
      <c r="CI8" s="150"/>
      <c r="CJ8" s="150"/>
      <c r="CK8" s="150"/>
      <c r="CL8" s="150"/>
      <c r="CM8" s="150"/>
    </row>
    <row r="9" spans="1:91" ht="15.75" x14ac:dyDescent="0.25">
      <c r="A9" s="734">
        <v>8.3333333333333329E-2</v>
      </c>
      <c r="B9" s="604">
        <v>33.798999999999999</v>
      </c>
      <c r="C9" s="600">
        <v>33.639000000000003</v>
      </c>
      <c r="D9" s="604">
        <v>0</v>
      </c>
      <c r="E9" s="604">
        <v>44.411000000000001</v>
      </c>
      <c r="F9" s="601">
        <v>352</v>
      </c>
      <c r="G9" s="601">
        <v>463.84899999999999</v>
      </c>
      <c r="H9" s="604">
        <v>250.94</v>
      </c>
      <c r="I9" s="601">
        <v>253.74</v>
      </c>
      <c r="J9" s="601">
        <v>481.94</v>
      </c>
      <c r="K9" s="601">
        <v>397.56</v>
      </c>
      <c r="L9" s="601">
        <v>1384.18</v>
      </c>
      <c r="M9" s="60">
        <v>1413.25</v>
      </c>
      <c r="N9" s="733"/>
      <c r="O9" s="733"/>
      <c r="P9" s="733"/>
      <c r="Q9" s="733"/>
      <c r="R9" s="733"/>
      <c r="S9" s="89"/>
      <c r="T9" s="89"/>
      <c r="U9" s="89"/>
      <c r="V9" s="89"/>
      <c r="W9" s="60"/>
      <c r="X9" s="60"/>
      <c r="Y9" s="60"/>
      <c r="Z9" s="60"/>
      <c r="AA9" s="60"/>
      <c r="AB9" s="60"/>
      <c r="AC9" s="36"/>
      <c r="AD9" s="59">
        <v>1315</v>
      </c>
      <c r="AE9" s="59">
        <v>1280</v>
      </c>
      <c r="AF9" s="59">
        <v>1240</v>
      </c>
      <c r="AG9" s="59">
        <v>860</v>
      </c>
      <c r="AH9" s="59">
        <v>900</v>
      </c>
      <c r="AI9" s="59">
        <v>980</v>
      </c>
      <c r="AJ9" s="59">
        <v>945</v>
      </c>
      <c r="AK9" s="59">
        <v>1310</v>
      </c>
      <c r="AL9" s="59">
        <v>1265</v>
      </c>
      <c r="AM9" s="59">
        <v>1180</v>
      </c>
      <c r="AN9" s="148">
        <v>1200</v>
      </c>
      <c r="AO9" s="148">
        <v>1270</v>
      </c>
      <c r="AP9" s="148">
        <v>1270</v>
      </c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  <c r="BI9" s="150"/>
      <c r="BJ9" s="150"/>
      <c r="BK9" s="150"/>
      <c r="BL9" s="150"/>
      <c r="BM9" s="150"/>
      <c r="BN9" s="150"/>
      <c r="BO9" s="150"/>
      <c r="BP9" s="150"/>
      <c r="BQ9" s="150"/>
      <c r="BR9" s="150"/>
      <c r="BS9" s="150"/>
      <c r="BT9" s="150"/>
      <c r="BU9" s="150"/>
      <c r="BV9" s="150"/>
      <c r="BW9" s="150"/>
      <c r="BX9" s="150"/>
      <c r="BY9" s="150"/>
      <c r="BZ9" s="150"/>
      <c r="CA9" s="150"/>
      <c r="CB9" s="150"/>
      <c r="CC9" s="150"/>
      <c r="CD9" s="150"/>
      <c r="CE9" s="150"/>
      <c r="CF9" s="150"/>
      <c r="CG9" s="150"/>
      <c r="CH9" s="150"/>
      <c r="CI9" s="150"/>
      <c r="CJ9" s="150"/>
      <c r="CK9" s="150"/>
      <c r="CL9" s="150"/>
      <c r="CM9" s="150"/>
    </row>
    <row r="10" spans="1:91" ht="15.75" x14ac:dyDescent="0.25">
      <c r="A10" s="734">
        <v>0.10416666666666667</v>
      </c>
      <c r="B10" s="604">
        <v>37.959000000000003</v>
      </c>
      <c r="C10" s="600">
        <v>40.658999999999999</v>
      </c>
      <c r="D10" s="604">
        <v>0</v>
      </c>
      <c r="E10" s="604">
        <v>51.103000000000002</v>
      </c>
      <c r="F10" s="601">
        <v>376.56</v>
      </c>
      <c r="G10" s="601">
        <v>506.28100000000001</v>
      </c>
      <c r="H10" s="604">
        <v>246.64</v>
      </c>
      <c r="I10" s="601">
        <v>251.82</v>
      </c>
      <c r="J10" s="601">
        <v>483.76</v>
      </c>
      <c r="K10" s="601">
        <v>394.93</v>
      </c>
      <c r="L10" s="601">
        <v>1377.15</v>
      </c>
      <c r="M10" s="60">
        <v>1424.59</v>
      </c>
      <c r="N10" s="733"/>
      <c r="O10" s="733"/>
      <c r="P10" s="733"/>
      <c r="Q10" s="733"/>
      <c r="R10" s="733"/>
      <c r="S10" s="89"/>
      <c r="T10" s="89"/>
      <c r="U10" s="89"/>
      <c r="V10" s="89"/>
      <c r="W10" s="60"/>
      <c r="X10" s="60"/>
      <c r="Y10" s="60"/>
      <c r="Z10" s="60"/>
      <c r="AA10" s="60"/>
      <c r="AB10" s="60"/>
      <c r="AC10" s="36"/>
      <c r="AD10" s="59">
        <v>1315</v>
      </c>
      <c r="AE10" s="59">
        <v>1280</v>
      </c>
      <c r="AF10" s="59">
        <v>1240</v>
      </c>
      <c r="AG10" s="59">
        <v>860</v>
      </c>
      <c r="AH10" s="59">
        <v>900</v>
      </c>
      <c r="AI10" s="59">
        <v>980</v>
      </c>
      <c r="AJ10" s="59">
        <v>945</v>
      </c>
      <c r="AK10" s="59">
        <v>1310</v>
      </c>
      <c r="AL10" s="59">
        <v>1265</v>
      </c>
      <c r="AM10" s="59">
        <v>1180</v>
      </c>
      <c r="AN10" s="148">
        <v>1200</v>
      </c>
      <c r="AO10" s="148">
        <v>1270</v>
      </c>
      <c r="AP10" s="148">
        <v>1270</v>
      </c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  <c r="BI10" s="150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0"/>
      <c r="BW10" s="150"/>
      <c r="BX10" s="150"/>
      <c r="BY10" s="150"/>
      <c r="BZ10" s="150"/>
      <c r="CA10" s="150"/>
      <c r="CB10" s="150"/>
      <c r="CC10" s="150"/>
      <c r="CD10" s="150"/>
      <c r="CE10" s="150"/>
      <c r="CF10" s="150"/>
      <c r="CG10" s="150"/>
      <c r="CH10" s="150"/>
      <c r="CI10" s="150"/>
      <c r="CJ10" s="150"/>
      <c r="CK10" s="150"/>
      <c r="CL10" s="150"/>
      <c r="CM10" s="150"/>
    </row>
    <row r="11" spans="1:91" ht="15.75" x14ac:dyDescent="0.25">
      <c r="A11" s="734">
        <v>0.125</v>
      </c>
      <c r="B11" s="604">
        <v>33.478999999999999</v>
      </c>
      <c r="C11" s="600">
        <v>33.918999999999997</v>
      </c>
      <c r="D11" s="604">
        <v>0</v>
      </c>
      <c r="E11" s="604">
        <v>49.884999999999998</v>
      </c>
      <c r="F11" s="601">
        <v>340.64</v>
      </c>
      <c r="G11" s="601">
        <v>457.923</v>
      </c>
      <c r="H11" s="604">
        <v>235.72</v>
      </c>
      <c r="I11" s="601">
        <v>238.96</v>
      </c>
      <c r="J11" s="601">
        <v>491.72</v>
      </c>
      <c r="K11" s="601">
        <v>401.78</v>
      </c>
      <c r="L11" s="601">
        <v>1368.18</v>
      </c>
      <c r="M11" s="60">
        <v>1432.57</v>
      </c>
      <c r="N11" s="733"/>
      <c r="O11" s="733"/>
      <c r="P11" s="733"/>
      <c r="Q11" s="733"/>
      <c r="R11" s="733"/>
      <c r="S11" s="89"/>
      <c r="T11" s="89"/>
      <c r="U11" s="89"/>
      <c r="V11" s="89"/>
      <c r="W11" s="60"/>
      <c r="X11" s="60"/>
      <c r="Y11" s="60"/>
      <c r="Z11" s="60"/>
      <c r="AA11" s="60"/>
      <c r="AB11" s="60"/>
      <c r="AC11" s="36"/>
      <c r="AD11" s="59">
        <v>1315</v>
      </c>
      <c r="AE11" s="59">
        <v>1280</v>
      </c>
      <c r="AF11" s="59">
        <v>1240</v>
      </c>
      <c r="AG11" s="59">
        <v>860</v>
      </c>
      <c r="AH11" s="59">
        <v>900</v>
      </c>
      <c r="AI11" s="59">
        <v>980</v>
      </c>
      <c r="AJ11" s="59">
        <v>945</v>
      </c>
      <c r="AK11" s="59">
        <v>1310</v>
      </c>
      <c r="AL11" s="59">
        <v>1265</v>
      </c>
      <c r="AM11" s="59">
        <v>1180</v>
      </c>
      <c r="AN11" s="148">
        <v>1200</v>
      </c>
      <c r="AO11" s="148">
        <v>1270</v>
      </c>
      <c r="AP11" s="148">
        <v>1270</v>
      </c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0"/>
      <c r="CA11" s="150"/>
      <c r="CB11" s="150"/>
      <c r="CC11" s="150"/>
      <c r="CD11" s="150"/>
      <c r="CE11" s="150"/>
      <c r="CF11" s="150"/>
      <c r="CG11" s="150"/>
      <c r="CH11" s="150"/>
      <c r="CI11" s="150"/>
      <c r="CJ11" s="150"/>
      <c r="CK11" s="150"/>
      <c r="CL11" s="150"/>
      <c r="CM11" s="150"/>
    </row>
    <row r="12" spans="1:91" ht="15.75" x14ac:dyDescent="0.25">
      <c r="A12" s="734">
        <v>0.14583333333333334</v>
      </c>
      <c r="B12" s="604">
        <v>32.75</v>
      </c>
      <c r="C12" s="600">
        <v>32.819000000000003</v>
      </c>
      <c r="D12" s="604">
        <v>0</v>
      </c>
      <c r="E12" s="604">
        <v>49.491</v>
      </c>
      <c r="F12" s="601">
        <v>335.9</v>
      </c>
      <c r="G12" s="601">
        <v>450.96</v>
      </c>
      <c r="H12" s="604">
        <v>238.08</v>
      </c>
      <c r="I12" s="601">
        <v>240.96</v>
      </c>
      <c r="J12" s="601">
        <v>492.28</v>
      </c>
      <c r="K12" s="601">
        <v>402.02</v>
      </c>
      <c r="L12" s="601">
        <v>1373.34</v>
      </c>
      <c r="M12" s="60">
        <v>1436.41</v>
      </c>
      <c r="N12" s="733"/>
      <c r="O12" s="733"/>
      <c r="P12" s="733"/>
      <c r="Q12" s="733"/>
      <c r="R12" s="733"/>
      <c r="S12" s="89"/>
      <c r="T12" s="89"/>
      <c r="U12" s="89"/>
      <c r="V12" s="89"/>
      <c r="W12" s="60"/>
      <c r="X12" s="60"/>
      <c r="Y12" s="60"/>
      <c r="Z12" s="60"/>
      <c r="AA12" s="60"/>
      <c r="AB12" s="60"/>
      <c r="AC12" s="36"/>
      <c r="AD12" s="59">
        <v>1315</v>
      </c>
      <c r="AE12" s="59">
        <v>1280</v>
      </c>
      <c r="AF12" s="59">
        <v>1240</v>
      </c>
      <c r="AG12" s="59">
        <v>860</v>
      </c>
      <c r="AH12" s="59">
        <v>900</v>
      </c>
      <c r="AI12" s="59">
        <v>980</v>
      </c>
      <c r="AJ12" s="59">
        <v>945</v>
      </c>
      <c r="AK12" s="59">
        <v>1310</v>
      </c>
      <c r="AL12" s="59">
        <v>1265</v>
      </c>
      <c r="AM12" s="59">
        <v>1180</v>
      </c>
      <c r="AN12" s="148">
        <v>1200</v>
      </c>
      <c r="AO12" s="148">
        <v>1270</v>
      </c>
      <c r="AP12" s="148">
        <v>1270</v>
      </c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  <c r="BI12" s="150"/>
      <c r="BJ12" s="150"/>
      <c r="BK12" s="150"/>
      <c r="BL12" s="150"/>
      <c r="BM12" s="150"/>
      <c r="BN12" s="150"/>
      <c r="BO12" s="150"/>
      <c r="BP12" s="150"/>
      <c r="BQ12" s="150"/>
      <c r="BR12" s="150"/>
      <c r="BS12" s="150"/>
      <c r="BT12" s="150"/>
      <c r="BU12" s="150"/>
      <c r="BV12" s="150"/>
      <c r="BW12" s="150"/>
      <c r="BX12" s="150"/>
      <c r="BY12" s="150"/>
      <c r="BZ12" s="150"/>
      <c r="CA12" s="150"/>
      <c r="CB12" s="150"/>
      <c r="CC12" s="150"/>
      <c r="CD12" s="150"/>
      <c r="CE12" s="150"/>
      <c r="CF12" s="150"/>
      <c r="CG12" s="150"/>
      <c r="CH12" s="150"/>
      <c r="CI12" s="150"/>
      <c r="CJ12" s="150"/>
      <c r="CK12" s="150"/>
      <c r="CL12" s="150"/>
      <c r="CM12" s="150"/>
    </row>
    <row r="13" spans="1:91" ht="15.75" x14ac:dyDescent="0.25">
      <c r="A13" s="735">
        <v>0.16666666666666666</v>
      </c>
      <c r="B13" s="622">
        <v>34.74</v>
      </c>
      <c r="C13" s="618">
        <v>34.509</v>
      </c>
      <c r="D13" s="622">
        <v>0</v>
      </c>
      <c r="E13" s="622">
        <v>48.216000000000001</v>
      </c>
      <c r="F13" s="619">
        <v>355.07</v>
      </c>
      <c r="G13" s="619">
        <v>472.53499999999997</v>
      </c>
      <c r="H13" s="622">
        <v>241.36</v>
      </c>
      <c r="I13" s="619">
        <v>241.57</v>
      </c>
      <c r="J13" s="619">
        <v>510.51</v>
      </c>
      <c r="K13" s="619">
        <v>412.91</v>
      </c>
      <c r="L13" s="619">
        <v>1406.3500000000001</v>
      </c>
      <c r="M13" s="60">
        <v>1435.23</v>
      </c>
      <c r="N13" s="733"/>
      <c r="O13" s="733"/>
      <c r="P13" s="733"/>
      <c r="Q13" s="733"/>
      <c r="R13" s="733"/>
      <c r="S13" s="89"/>
      <c r="T13" s="89"/>
      <c r="U13" s="89"/>
      <c r="V13" s="89"/>
      <c r="W13" s="60"/>
      <c r="X13" s="60"/>
      <c r="Y13" s="60"/>
      <c r="Z13" s="60"/>
      <c r="AA13" s="60"/>
      <c r="AB13" s="60"/>
      <c r="AC13" s="36"/>
      <c r="AD13" s="59">
        <v>1315</v>
      </c>
      <c r="AE13" s="59">
        <v>1280</v>
      </c>
      <c r="AF13" s="59">
        <v>1240</v>
      </c>
      <c r="AG13" s="59">
        <v>860</v>
      </c>
      <c r="AH13" s="59">
        <v>900</v>
      </c>
      <c r="AI13" s="59">
        <v>980</v>
      </c>
      <c r="AJ13" s="59">
        <v>945</v>
      </c>
      <c r="AK13" s="59">
        <v>1310</v>
      </c>
      <c r="AL13" s="59">
        <v>1265</v>
      </c>
      <c r="AM13" s="59">
        <v>1180</v>
      </c>
      <c r="AN13" s="148">
        <v>1200</v>
      </c>
      <c r="AO13" s="148">
        <v>1270</v>
      </c>
      <c r="AP13" s="148">
        <v>1270</v>
      </c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50"/>
      <c r="BB13" s="150"/>
      <c r="BC13" s="150"/>
      <c r="BD13" s="150"/>
      <c r="BE13" s="150"/>
      <c r="BF13" s="150"/>
      <c r="BG13" s="150"/>
      <c r="BH13" s="150"/>
      <c r="BI13" s="150"/>
      <c r="BJ13" s="150"/>
      <c r="BK13" s="150"/>
      <c r="BL13" s="150"/>
      <c r="BM13" s="150"/>
      <c r="BN13" s="150"/>
      <c r="BO13" s="150"/>
      <c r="BP13" s="150"/>
      <c r="BQ13" s="150"/>
      <c r="BR13" s="150"/>
      <c r="BS13" s="150"/>
      <c r="BT13" s="150"/>
      <c r="BU13" s="150"/>
      <c r="BV13" s="150"/>
      <c r="BW13" s="150"/>
      <c r="BX13" s="150"/>
      <c r="BY13" s="150"/>
      <c r="BZ13" s="150"/>
      <c r="CA13" s="150"/>
      <c r="CB13" s="150"/>
      <c r="CC13" s="150"/>
      <c r="CD13" s="150"/>
      <c r="CE13" s="150"/>
      <c r="CF13" s="150"/>
      <c r="CG13" s="150"/>
      <c r="CH13" s="150"/>
      <c r="CI13" s="150"/>
      <c r="CJ13" s="150"/>
      <c r="CK13" s="150"/>
      <c r="CL13" s="150"/>
      <c r="CM13" s="150"/>
    </row>
    <row r="14" spans="1:91" ht="15.75" x14ac:dyDescent="0.25">
      <c r="A14" s="736">
        <v>0.1875</v>
      </c>
      <c r="B14" s="640">
        <v>30.59</v>
      </c>
      <c r="C14" s="636">
        <v>30.77</v>
      </c>
      <c r="D14" s="640">
        <v>0</v>
      </c>
      <c r="E14" s="640">
        <v>50.045000000000002</v>
      </c>
      <c r="F14" s="637">
        <v>327.91</v>
      </c>
      <c r="G14" s="637">
        <v>439.31500000000005</v>
      </c>
      <c r="H14" s="640">
        <v>236.05</v>
      </c>
      <c r="I14" s="637">
        <v>237.38</v>
      </c>
      <c r="J14" s="637">
        <v>505.54</v>
      </c>
      <c r="K14" s="637">
        <v>412.81</v>
      </c>
      <c r="L14" s="637">
        <v>1391.78</v>
      </c>
      <c r="M14" s="60">
        <v>1444.3400000000001</v>
      </c>
      <c r="N14" s="733"/>
      <c r="O14" s="733"/>
      <c r="P14" s="733"/>
      <c r="Q14" s="733"/>
      <c r="R14" s="733"/>
      <c r="S14" s="89"/>
      <c r="T14" s="89"/>
      <c r="U14" s="89"/>
      <c r="V14" s="89"/>
      <c r="W14" s="60"/>
      <c r="X14" s="60"/>
      <c r="Y14" s="60"/>
      <c r="Z14" s="60"/>
      <c r="AA14" s="60"/>
      <c r="AB14" s="60"/>
      <c r="AC14" s="36"/>
      <c r="AD14" s="59">
        <v>1315</v>
      </c>
      <c r="AE14" s="59">
        <v>1280</v>
      </c>
      <c r="AF14" s="59">
        <v>1240</v>
      </c>
      <c r="AG14" s="59">
        <v>860</v>
      </c>
      <c r="AH14" s="59">
        <v>900</v>
      </c>
      <c r="AI14" s="59">
        <v>980</v>
      </c>
      <c r="AJ14" s="59">
        <v>945</v>
      </c>
      <c r="AK14" s="59">
        <v>1310</v>
      </c>
      <c r="AL14" s="59">
        <v>1265</v>
      </c>
      <c r="AM14" s="59">
        <v>1180</v>
      </c>
      <c r="AN14" s="148">
        <v>1200</v>
      </c>
      <c r="AO14" s="148">
        <v>1270</v>
      </c>
      <c r="AP14" s="148">
        <v>1270</v>
      </c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  <c r="BI14" s="150"/>
      <c r="BJ14" s="150"/>
      <c r="BK14" s="150"/>
      <c r="BL14" s="150"/>
      <c r="BM14" s="150"/>
      <c r="BN14" s="150"/>
      <c r="BO14" s="150"/>
      <c r="BP14" s="150"/>
      <c r="BQ14" s="150"/>
      <c r="BR14" s="150"/>
      <c r="BS14" s="150"/>
      <c r="BT14" s="150"/>
      <c r="BU14" s="150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  <c r="CF14" s="150"/>
      <c r="CG14" s="150"/>
      <c r="CH14" s="150"/>
      <c r="CI14" s="150"/>
      <c r="CJ14" s="150"/>
      <c r="CK14" s="150"/>
      <c r="CL14" s="150"/>
      <c r="CM14" s="150"/>
    </row>
    <row r="15" spans="1:91" ht="15.75" x14ac:dyDescent="0.25">
      <c r="A15" s="734">
        <v>0.20833333333333334</v>
      </c>
      <c r="B15" s="604">
        <v>34.098999999999997</v>
      </c>
      <c r="C15" s="600">
        <v>34.29</v>
      </c>
      <c r="D15" s="604">
        <v>0</v>
      </c>
      <c r="E15" s="604">
        <v>51.7</v>
      </c>
      <c r="F15" s="601">
        <v>344.97</v>
      </c>
      <c r="G15" s="601">
        <v>465.05900000000003</v>
      </c>
      <c r="H15" s="604">
        <v>239.12</v>
      </c>
      <c r="I15" s="601">
        <v>239.88</v>
      </c>
      <c r="J15" s="601">
        <v>517.4</v>
      </c>
      <c r="K15" s="601">
        <v>421.58</v>
      </c>
      <c r="L15" s="601">
        <v>1417.98</v>
      </c>
      <c r="M15" s="60">
        <v>1427.7400000000002</v>
      </c>
      <c r="N15" s="733"/>
      <c r="O15" s="733"/>
      <c r="P15" s="733"/>
      <c r="Q15" s="733"/>
      <c r="R15" s="733"/>
      <c r="S15" s="89"/>
      <c r="T15" s="89"/>
      <c r="U15" s="89"/>
      <c r="V15" s="89"/>
      <c r="W15" s="60"/>
      <c r="X15" s="60"/>
      <c r="Y15" s="60"/>
      <c r="Z15" s="60"/>
      <c r="AA15" s="60"/>
      <c r="AB15" s="60"/>
      <c r="AC15" s="36"/>
      <c r="AD15" s="59">
        <v>1315</v>
      </c>
      <c r="AE15" s="59">
        <v>1280</v>
      </c>
      <c r="AF15" s="59">
        <v>1240</v>
      </c>
      <c r="AG15" s="59">
        <v>860</v>
      </c>
      <c r="AH15" s="59">
        <v>900</v>
      </c>
      <c r="AI15" s="59">
        <v>980</v>
      </c>
      <c r="AJ15" s="59">
        <v>945</v>
      </c>
      <c r="AK15" s="59">
        <v>1310</v>
      </c>
      <c r="AL15" s="59">
        <v>1265</v>
      </c>
      <c r="AM15" s="59">
        <v>1180</v>
      </c>
      <c r="AN15" s="148">
        <v>1200</v>
      </c>
      <c r="AO15" s="148">
        <v>1270</v>
      </c>
      <c r="AP15" s="148">
        <v>1270</v>
      </c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  <c r="BI15" s="150"/>
      <c r="BJ15" s="150"/>
      <c r="BK15" s="150"/>
      <c r="BL15" s="150"/>
      <c r="BM15" s="150"/>
      <c r="BN15" s="150"/>
      <c r="BO15" s="150"/>
      <c r="BP15" s="150"/>
      <c r="BQ15" s="150"/>
      <c r="BR15" s="150"/>
      <c r="BS15" s="150"/>
      <c r="BT15" s="150"/>
      <c r="BU15" s="150"/>
      <c r="BV15" s="150"/>
      <c r="BW15" s="150"/>
      <c r="BX15" s="150"/>
      <c r="BY15" s="150"/>
      <c r="BZ15" s="150"/>
      <c r="CA15" s="150"/>
      <c r="CB15" s="150"/>
      <c r="CC15" s="150"/>
      <c r="CD15" s="150"/>
      <c r="CE15" s="150"/>
      <c r="CF15" s="150"/>
      <c r="CG15" s="150"/>
      <c r="CH15" s="150"/>
      <c r="CI15" s="150"/>
      <c r="CJ15" s="150"/>
      <c r="CK15" s="150"/>
      <c r="CL15" s="150"/>
      <c r="CM15" s="150"/>
    </row>
    <row r="16" spans="1:91" ht="15.75" x14ac:dyDescent="0.25">
      <c r="A16" s="734">
        <v>0.22916666666666666</v>
      </c>
      <c r="B16" s="604">
        <v>45.06</v>
      </c>
      <c r="C16" s="600">
        <v>44.81</v>
      </c>
      <c r="D16" s="604">
        <v>0</v>
      </c>
      <c r="E16" s="604">
        <v>57.274999999999999</v>
      </c>
      <c r="F16" s="601">
        <v>325.66000000000003</v>
      </c>
      <c r="G16" s="601">
        <v>472.80500000000006</v>
      </c>
      <c r="H16" s="604">
        <v>231.52</v>
      </c>
      <c r="I16" s="601">
        <v>236.1</v>
      </c>
      <c r="J16" s="601">
        <v>508.89</v>
      </c>
      <c r="K16" s="601">
        <v>406.05</v>
      </c>
      <c r="L16" s="601">
        <v>1382.56</v>
      </c>
      <c r="M16" s="60">
        <v>1365.48</v>
      </c>
      <c r="N16" s="733"/>
      <c r="O16" s="733"/>
      <c r="P16" s="733"/>
      <c r="Q16" s="733"/>
      <c r="R16" s="733"/>
      <c r="S16" s="89"/>
      <c r="T16" s="89"/>
      <c r="U16" s="89"/>
      <c r="V16" s="89"/>
      <c r="W16" s="60"/>
      <c r="X16" s="60"/>
      <c r="Y16" s="60"/>
      <c r="Z16" s="60"/>
      <c r="AA16" s="60"/>
      <c r="AB16" s="60"/>
      <c r="AC16" s="36"/>
      <c r="AD16" s="59">
        <v>1315</v>
      </c>
      <c r="AE16" s="59">
        <v>1280</v>
      </c>
      <c r="AF16" s="59">
        <v>1240</v>
      </c>
      <c r="AG16" s="59">
        <v>860</v>
      </c>
      <c r="AH16" s="59">
        <v>900</v>
      </c>
      <c r="AI16" s="59">
        <v>980</v>
      </c>
      <c r="AJ16" s="59">
        <v>945</v>
      </c>
      <c r="AK16" s="59">
        <v>1310</v>
      </c>
      <c r="AL16" s="59">
        <v>1265</v>
      </c>
      <c r="AM16" s="59">
        <v>1180</v>
      </c>
      <c r="AN16" s="148">
        <v>1200</v>
      </c>
      <c r="AO16" s="148">
        <v>1270</v>
      </c>
      <c r="AP16" s="148">
        <v>1270</v>
      </c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50"/>
      <c r="BB16" s="150"/>
      <c r="BC16" s="150"/>
      <c r="BD16" s="150"/>
      <c r="BE16" s="150"/>
      <c r="BF16" s="150"/>
      <c r="BG16" s="150"/>
      <c r="BH16" s="150"/>
      <c r="BI16" s="150"/>
      <c r="BJ16" s="150"/>
      <c r="BK16" s="150"/>
      <c r="BL16" s="150"/>
      <c r="BM16" s="150"/>
      <c r="BN16" s="150"/>
      <c r="BO16" s="150"/>
      <c r="BP16" s="150"/>
      <c r="BQ16" s="150"/>
      <c r="BR16" s="150"/>
      <c r="BS16" s="150"/>
      <c r="BT16" s="150"/>
      <c r="BU16" s="150"/>
      <c r="BV16" s="150"/>
      <c r="BW16" s="150"/>
      <c r="BX16" s="150"/>
      <c r="BY16" s="150"/>
      <c r="BZ16" s="150"/>
      <c r="CA16" s="150"/>
      <c r="CB16" s="150"/>
      <c r="CC16" s="150"/>
      <c r="CD16" s="150"/>
      <c r="CE16" s="150"/>
      <c r="CF16" s="150"/>
      <c r="CG16" s="150"/>
      <c r="CH16" s="150"/>
      <c r="CI16" s="150"/>
      <c r="CJ16" s="150"/>
      <c r="CK16" s="150"/>
      <c r="CL16" s="150"/>
      <c r="CM16" s="150"/>
    </row>
    <row r="17" spans="1:91" ht="15.75" x14ac:dyDescent="0.25">
      <c r="A17" s="734">
        <v>0.25</v>
      </c>
      <c r="B17" s="604">
        <v>32.24</v>
      </c>
      <c r="C17" s="600">
        <v>32.348999999999997</v>
      </c>
      <c r="D17" s="604">
        <v>0</v>
      </c>
      <c r="E17" s="604">
        <v>55.354999999999997</v>
      </c>
      <c r="F17" s="601">
        <v>345.09</v>
      </c>
      <c r="G17" s="601">
        <v>465.03399999999999</v>
      </c>
      <c r="H17" s="604">
        <v>234.38</v>
      </c>
      <c r="I17" s="601">
        <v>233.97</v>
      </c>
      <c r="J17" s="601">
        <v>474.79</v>
      </c>
      <c r="K17" s="601">
        <v>389.78</v>
      </c>
      <c r="L17" s="601">
        <v>1332.92</v>
      </c>
      <c r="M17" s="60">
        <v>1333.33</v>
      </c>
      <c r="N17" s="733"/>
      <c r="O17" s="733"/>
      <c r="P17" s="733"/>
      <c r="Q17" s="733"/>
      <c r="R17" s="733"/>
      <c r="S17" s="89"/>
      <c r="T17" s="89"/>
      <c r="U17" s="89"/>
      <c r="V17" s="89"/>
      <c r="W17" s="60"/>
      <c r="X17" s="60"/>
      <c r="Y17" s="60"/>
      <c r="Z17" s="60"/>
      <c r="AA17" s="60"/>
      <c r="AB17" s="60"/>
      <c r="AC17" s="36"/>
      <c r="AD17" s="59">
        <v>1315</v>
      </c>
      <c r="AE17" s="59">
        <v>1280</v>
      </c>
      <c r="AF17" s="59">
        <v>1240</v>
      </c>
      <c r="AG17" s="59">
        <v>860</v>
      </c>
      <c r="AH17" s="59">
        <v>900</v>
      </c>
      <c r="AI17" s="59">
        <v>980</v>
      </c>
      <c r="AJ17" s="59">
        <v>945</v>
      </c>
      <c r="AK17" s="59">
        <v>1310</v>
      </c>
      <c r="AL17" s="59">
        <v>1265</v>
      </c>
      <c r="AM17" s="59">
        <v>1180</v>
      </c>
      <c r="AN17" s="148">
        <v>1200</v>
      </c>
      <c r="AO17" s="148">
        <v>1270</v>
      </c>
      <c r="AP17" s="148">
        <v>1270</v>
      </c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  <c r="BI17" s="150"/>
      <c r="BJ17" s="150"/>
      <c r="BK17" s="150"/>
      <c r="BL17" s="150"/>
      <c r="BM17" s="150"/>
      <c r="BN17" s="150"/>
      <c r="BO17" s="150"/>
      <c r="BP17" s="150"/>
      <c r="BQ17" s="150"/>
      <c r="BR17" s="150"/>
      <c r="BS17" s="150"/>
      <c r="BT17" s="150"/>
      <c r="BU17" s="150"/>
      <c r="BV17" s="150"/>
      <c r="BW17" s="150"/>
      <c r="BX17" s="150"/>
      <c r="BY17" s="150"/>
      <c r="BZ17" s="150"/>
      <c r="CA17" s="150"/>
      <c r="CB17" s="150"/>
      <c r="CC17" s="150"/>
      <c r="CD17" s="150"/>
      <c r="CE17" s="150"/>
      <c r="CF17" s="150"/>
      <c r="CG17" s="150"/>
      <c r="CH17" s="150"/>
      <c r="CI17" s="150"/>
      <c r="CJ17" s="150"/>
      <c r="CK17" s="150"/>
      <c r="CL17" s="150"/>
      <c r="CM17" s="150"/>
    </row>
    <row r="18" spans="1:91" ht="15.75" x14ac:dyDescent="0.25">
      <c r="A18" s="734">
        <v>0.27083333333333331</v>
      </c>
      <c r="B18" s="604">
        <v>39.83</v>
      </c>
      <c r="C18" s="600">
        <v>40</v>
      </c>
      <c r="D18" s="604">
        <v>0</v>
      </c>
      <c r="E18" s="604">
        <v>58.94</v>
      </c>
      <c r="F18" s="601">
        <v>340.63</v>
      </c>
      <c r="G18" s="601">
        <v>479.4</v>
      </c>
      <c r="H18" s="604">
        <v>244.15</v>
      </c>
      <c r="I18" s="601">
        <v>245.21</v>
      </c>
      <c r="J18" s="601">
        <v>483.8</v>
      </c>
      <c r="K18" s="601">
        <v>396.94</v>
      </c>
      <c r="L18" s="601">
        <v>1370.1000000000001</v>
      </c>
      <c r="M18" s="60">
        <v>1283.31</v>
      </c>
      <c r="N18" s="733"/>
      <c r="O18" s="733"/>
      <c r="P18" s="733"/>
      <c r="Q18" s="733"/>
      <c r="R18" s="733"/>
      <c r="S18" s="89"/>
      <c r="T18" s="89"/>
      <c r="U18" s="89"/>
      <c r="V18" s="89"/>
      <c r="W18" s="60"/>
      <c r="X18" s="60"/>
      <c r="Y18" s="60"/>
      <c r="Z18" s="60"/>
      <c r="AA18" s="60"/>
      <c r="AB18" s="60"/>
      <c r="AC18" s="36"/>
      <c r="AD18" s="59">
        <v>1315</v>
      </c>
      <c r="AE18" s="59">
        <v>1280</v>
      </c>
      <c r="AF18" s="59">
        <v>1240</v>
      </c>
      <c r="AG18" s="59">
        <v>860</v>
      </c>
      <c r="AH18" s="59">
        <v>900</v>
      </c>
      <c r="AI18" s="59">
        <v>980</v>
      </c>
      <c r="AJ18" s="59">
        <v>945</v>
      </c>
      <c r="AK18" s="59">
        <v>1310</v>
      </c>
      <c r="AL18" s="59">
        <v>1265</v>
      </c>
      <c r="AM18" s="59">
        <v>1180</v>
      </c>
      <c r="AN18" s="148">
        <v>1200</v>
      </c>
      <c r="AO18" s="148">
        <v>1270</v>
      </c>
      <c r="AP18" s="148">
        <v>1270</v>
      </c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  <c r="BI18" s="150"/>
      <c r="BJ18" s="150"/>
      <c r="BK18" s="150"/>
      <c r="BL18" s="150"/>
      <c r="BM18" s="150"/>
      <c r="BN18" s="150"/>
      <c r="BO18" s="150"/>
      <c r="BP18" s="150"/>
      <c r="BQ18" s="150"/>
      <c r="BR18" s="150"/>
      <c r="BS18" s="150"/>
      <c r="BT18" s="150"/>
      <c r="BU18" s="150"/>
      <c r="BV18" s="150"/>
      <c r="BW18" s="150"/>
      <c r="BX18" s="150"/>
      <c r="BY18" s="150"/>
      <c r="BZ18" s="150"/>
      <c r="CA18" s="150"/>
      <c r="CB18" s="150"/>
      <c r="CC18" s="150"/>
      <c r="CD18" s="150"/>
      <c r="CE18" s="150"/>
      <c r="CF18" s="150"/>
      <c r="CG18" s="150"/>
      <c r="CH18" s="150"/>
      <c r="CI18" s="150"/>
      <c r="CJ18" s="150"/>
      <c r="CK18" s="150"/>
      <c r="CL18" s="150"/>
      <c r="CM18" s="150"/>
    </row>
    <row r="19" spans="1:91" ht="15.75" x14ac:dyDescent="0.25">
      <c r="A19" s="734">
        <v>0.29166666666666669</v>
      </c>
      <c r="B19" s="604">
        <v>42.728999999999999</v>
      </c>
      <c r="C19" s="600">
        <v>42.83</v>
      </c>
      <c r="D19" s="604">
        <v>0</v>
      </c>
      <c r="E19" s="604">
        <v>64.44</v>
      </c>
      <c r="F19" s="601">
        <v>371.31</v>
      </c>
      <c r="G19" s="601">
        <v>521.30899999999997</v>
      </c>
      <c r="H19" s="604">
        <v>246.01</v>
      </c>
      <c r="I19" s="601">
        <v>249.9</v>
      </c>
      <c r="J19" s="601">
        <v>485.3</v>
      </c>
      <c r="K19" s="601">
        <v>394.84</v>
      </c>
      <c r="L19" s="601">
        <v>1376.05</v>
      </c>
      <c r="M19" s="60">
        <v>1218.8</v>
      </c>
      <c r="N19" s="733"/>
      <c r="O19" s="733"/>
      <c r="P19" s="733"/>
      <c r="Q19" s="733"/>
      <c r="R19" s="733"/>
      <c r="S19" s="89"/>
      <c r="T19" s="89"/>
      <c r="U19" s="89"/>
      <c r="V19" s="89"/>
      <c r="W19" s="60"/>
      <c r="X19" s="60"/>
      <c r="Y19" s="60"/>
      <c r="Z19" s="60"/>
      <c r="AA19" s="60"/>
      <c r="AB19" s="60"/>
      <c r="AC19" s="36"/>
      <c r="AD19" s="59">
        <v>1315</v>
      </c>
      <c r="AE19" s="59">
        <v>1280</v>
      </c>
      <c r="AF19" s="59">
        <v>1240</v>
      </c>
      <c r="AG19" s="59">
        <v>860</v>
      </c>
      <c r="AH19" s="59">
        <v>900</v>
      </c>
      <c r="AI19" s="59">
        <v>980</v>
      </c>
      <c r="AJ19" s="59">
        <v>945</v>
      </c>
      <c r="AK19" s="59">
        <v>1310</v>
      </c>
      <c r="AL19" s="59">
        <v>1265</v>
      </c>
      <c r="AM19" s="59">
        <v>1180</v>
      </c>
      <c r="AN19" s="148">
        <v>1200</v>
      </c>
      <c r="AO19" s="148">
        <v>1270</v>
      </c>
      <c r="AP19" s="148">
        <v>1270</v>
      </c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  <c r="BI19" s="150"/>
      <c r="BJ19" s="150"/>
      <c r="BK19" s="150"/>
      <c r="BL19" s="150"/>
      <c r="BM19" s="150"/>
      <c r="BN19" s="150"/>
      <c r="BO19" s="150"/>
      <c r="BP19" s="150"/>
      <c r="BQ19" s="150"/>
      <c r="BR19" s="150"/>
      <c r="BS19" s="150"/>
      <c r="BT19" s="150"/>
      <c r="BU19" s="150"/>
      <c r="BV19" s="150"/>
      <c r="BW19" s="150"/>
      <c r="BX19" s="150"/>
      <c r="BY19" s="150"/>
      <c r="BZ19" s="150"/>
      <c r="CA19" s="150"/>
      <c r="CB19" s="150"/>
      <c r="CC19" s="150"/>
      <c r="CD19" s="150"/>
      <c r="CE19" s="150"/>
      <c r="CF19" s="150"/>
      <c r="CG19" s="150"/>
      <c r="CH19" s="150"/>
      <c r="CI19" s="150"/>
      <c r="CJ19" s="150"/>
      <c r="CK19" s="150"/>
      <c r="CL19" s="150"/>
      <c r="CM19" s="150"/>
    </row>
    <row r="20" spans="1:91" ht="15.75" x14ac:dyDescent="0.25">
      <c r="A20" s="734">
        <v>0.3125</v>
      </c>
      <c r="B20" s="604">
        <v>47.11</v>
      </c>
      <c r="C20" s="600">
        <v>47.22</v>
      </c>
      <c r="D20" s="604">
        <v>0</v>
      </c>
      <c r="E20" s="604">
        <v>65.117999999999995</v>
      </c>
      <c r="F20" s="601">
        <v>402.31</v>
      </c>
      <c r="G20" s="601">
        <v>561.75800000000004</v>
      </c>
      <c r="H20" s="604">
        <v>239.17</v>
      </c>
      <c r="I20" s="601">
        <v>240.79</v>
      </c>
      <c r="J20" s="601">
        <v>443.12</v>
      </c>
      <c r="K20" s="601">
        <v>369.52</v>
      </c>
      <c r="L20" s="601">
        <v>1292.5999999999999</v>
      </c>
      <c r="M20" s="60">
        <v>1151.23</v>
      </c>
      <c r="N20" s="733"/>
      <c r="O20" s="733"/>
      <c r="P20" s="733"/>
      <c r="Q20" s="733"/>
      <c r="R20" s="733"/>
      <c r="S20" s="89"/>
      <c r="T20" s="89"/>
      <c r="U20" s="89"/>
      <c r="V20" s="89"/>
      <c r="W20" s="60"/>
      <c r="X20" s="60"/>
      <c r="Y20" s="60"/>
      <c r="Z20" s="60"/>
      <c r="AA20" s="60"/>
      <c r="AB20" s="60"/>
      <c r="AC20" s="36"/>
      <c r="AD20" s="59">
        <v>1315</v>
      </c>
      <c r="AE20" s="59">
        <v>1280</v>
      </c>
      <c r="AF20" s="59">
        <v>1240</v>
      </c>
      <c r="AG20" s="59">
        <v>860</v>
      </c>
      <c r="AH20" s="59">
        <v>900</v>
      </c>
      <c r="AI20" s="59">
        <v>980</v>
      </c>
      <c r="AJ20" s="59">
        <v>945</v>
      </c>
      <c r="AK20" s="59">
        <v>1310</v>
      </c>
      <c r="AL20" s="59">
        <v>1265</v>
      </c>
      <c r="AM20" s="59">
        <v>1180</v>
      </c>
      <c r="AN20" s="148">
        <v>1200</v>
      </c>
      <c r="AO20" s="148">
        <v>1270</v>
      </c>
      <c r="AP20" s="148">
        <v>1270</v>
      </c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  <c r="BI20" s="150"/>
      <c r="BJ20" s="150"/>
      <c r="BK20" s="150"/>
      <c r="BL20" s="150"/>
      <c r="BM20" s="150"/>
      <c r="BN20" s="150"/>
      <c r="BO20" s="150"/>
      <c r="BP20" s="150"/>
      <c r="BQ20" s="150"/>
      <c r="BR20" s="150"/>
      <c r="BS20" s="150"/>
      <c r="BT20" s="150"/>
      <c r="BU20" s="150"/>
      <c r="BV20" s="150"/>
      <c r="BW20" s="150"/>
      <c r="BX20" s="150"/>
      <c r="BY20" s="150"/>
      <c r="BZ20" s="150"/>
      <c r="CA20" s="150"/>
      <c r="CB20" s="150"/>
      <c r="CC20" s="150"/>
      <c r="CD20" s="150"/>
      <c r="CE20" s="150"/>
      <c r="CF20" s="150"/>
      <c r="CG20" s="150"/>
      <c r="CH20" s="150"/>
      <c r="CI20" s="150"/>
      <c r="CJ20" s="150"/>
      <c r="CK20" s="150"/>
      <c r="CL20" s="150"/>
      <c r="CM20" s="150"/>
    </row>
    <row r="21" spans="1:91" ht="15.75" x14ac:dyDescent="0.25">
      <c r="A21" s="737">
        <v>0.33333333333333331</v>
      </c>
      <c r="B21" s="654">
        <v>43.24</v>
      </c>
      <c r="C21" s="650">
        <v>43.439</v>
      </c>
      <c r="D21" s="654">
        <v>45.704999999999998</v>
      </c>
      <c r="E21" s="654">
        <v>44.898000000000003</v>
      </c>
      <c r="F21" s="651">
        <v>412.15</v>
      </c>
      <c r="G21" s="651">
        <v>589.43200000000002</v>
      </c>
      <c r="H21" s="654">
        <v>227.94</v>
      </c>
      <c r="I21" s="651">
        <v>226.35</v>
      </c>
      <c r="J21" s="651">
        <v>433.36</v>
      </c>
      <c r="K21" s="651">
        <v>354.06</v>
      </c>
      <c r="L21" s="651">
        <v>1241.71</v>
      </c>
      <c r="M21" s="60">
        <v>1122.49</v>
      </c>
      <c r="N21" s="733"/>
      <c r="O21" s="733"/>
      <c r="P21" s="733"/>
      <c r="Q21" s="733"/>
      <c r="R21" s="733"/>
      <c r="S21" s="89"/>
      <c r="T21" s="89"/>
      <c r="U21" s="89"/>
      <c r="V21" s="89"/>
      <c r="W21" s="60"/>
      <c r="X21" s="60"/>
      <c r="Y21" s="60"/>
      <c r="Z21" s="60"/>
      <c r="AA21" s="60"/>
      <c r="AB21" s="60"/>
      <c r="AC21" s="36"/>
      <c r="AD21" s="59">
        <v>1315</v>
      </c>
      <c r="AE21" s="59">
        <v>1280</v>
      </c>
      <c r="AF21" s="59">
        <v>1240</v>
      </c>
      <c r="AG21" s="59">
        <v>860</v>
      </c>
      <c r="AH21" s="59">
        <v>900</v>
      </c>
      <c r="AI21" s="59">
        <v>980</v>
      </c>
      <c r="AJ21" s="59">
        <v>945</v>
      </c>
      <c r="AK21" s="59">
        <v>1310</v>
      </c>
      <c r="AL21" s="59">
        <v>1265</v>
      </c>
      <c r="AM21" s="59">
        <v>1180</v>
      </c>
      <c r="AN21" s="148">
        <v>1200</v>
      </c>
      <c r="AO21" s="148">
        <v>1270</v>
      </c>
      <c r="AP21" s="148">
        <v>1270</v>
      </c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  <c r="BI21" s="150"/>
      <c r="BJ21" s="150"/>
      <c r="BK21" s="150"/>
      <c r="BL21" s="150"/>
      <c r="BM21" s="150"/>
      <c r="BN21" s="150"/>
      <c r="BO21" s="150"/>
      <c r="BP21" s="150"/>
      <c r="BQ21" s="150"/>
      <c r="BR21" s="150"/>
      <c r="BS21" s="150"/>
      <c r="BT21" s="150"/>
      <c r="BU21" s="150"/>
      <c r="BV21" s="150"/>
      <c r="BW21" s="150"/>
      <c r="BX21" s="150"/>
      <c r="BY21" s="150"/>
      <c r="BZ21" s="150"/>
      <c r="CA21" s="150"/>
      <c r="CB21" s="150"/>
      <c r="CC21" s="150"/>
      <c r="CD21" s="150"/>
      <c r="CE21" s="150"/>
      <c r="CF21" s="150"/>
      <c r="CG21" s="150"/>
      <c r="CH21" s="150"/>
      <c r="CI21" s="150"/>
      <c r="CJ21" s="150"/>
      <c r="CK21" s="150"/>
      <c r="CL21" s="150"/>
      <c r="CM21" s="150"/>
    </row>
    <row r="22" spans="1:91" ht="15.75" x14ac:dyDescent="0.25">
      <c r="A22" s="731">
        <v>0.35416666666666669</v>
      </c>
      <c r="B22" s="582">
        <v>40.598999999999997</v>
      </c>
      <c r="C22" s="578">
        <v>40.709000000000003</v>
      </c>
      <c r="D22" s="582">
        <v>52.774000000000001</v>
      </c>
      <c r="E22" s="582">
        <v>51.076000000000001</v>
      </c>
      <c r="F22" s="579">
        <v>424.84</v>
      </c>
      <c r="G22" s="579">
        <v>609.99799999999993</v>
      </c>
      <c r="H22" s="582">
        <v>215.39</v>
      </c>
      <c r="I22" s="579">
        <v>215.92</v>
      </c>
      <c r="J22" s="579">
        <v>395.27</v>
      </c>
      <c r="K22" s="579">
        <v>320.74</v>
      </c>
      <c r="L22" s="579">
        <v>1147.32</v>
      </c>
      <c r="M22" s="60">
        <v>1121.28</v>
      </c>
      <c r="N22" s="733"/>
      <c r="O22" s="733"/>
      <c r="P22" s="733"/>
      <c r="Q22" s="733"/>
      <c r="R22" s="733"/>
      <c r="S22" s="89"/>
      <c r="T22" s="89"/>
      <c r="U22" s="89"/>
      <c r="V22" s="89"/>
      <c r="W22" s="60"/>
      <c r="X22" s="60"/>
      <c r="Y22" s="60"/>
      <c r="Z22" s="60"/>
      <c r="AA22" s="60"/>
      <c r="AB22" s="60"/>
      <c r="AC22" s="36"/>
      <c r="AD22" s="59"/>
      <c r="AE22" s="59">
        <v>1205</v>
      </c>
      <c r="AF22" s="59"/>
      <c r="AG22" s="59">
        <v>960</v>
      </c>
      <c r="AH22" s="59">
        <v>1005</v>
      </c>
      <c r="AI22" s="59">
        <v>990</v>
      </c>
      <c r="AJ22" s="59">
        <v>960</v>
      </c>
      <c r="AK22" s="59">
        <v>1285</v>
      </c>
      <c r="AL22" s="59">
        <v>1290</v>
      </c>
      <c r="AM22" s="59"/>
      <c r="AN22" s="148">
        <v>1290</v>
      </c>
      <c r="AO22" s="148"/>
      <c r="AP22" s="148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  <c r="BI22" s="150"/>
      <c r="BJ22" s="150"/>
      <c r="BK22" s="150"/>
      <c r="BL22" s="150"/>
      <c r="BM22" s="150"/>
      <c r="BN22" s="150"/>
      <c r="BO22" s="150"/>
      <c r="BP22" s="150"/>
      <c r="BQ22" s="150"/>
      <c r="BR22" s="150"/>
      <c r="BS22" s="150"/>
      <c r="BT22" s="150"/>
      <c r="BU22" s="150"/>
      <c r="BV22" s="150"/>
      <c r="BW22" s="150"/>
      <c r="BX22" s="150"/>
      <c r="BY22" s="150"/>
      <c r="BZ22" s="150"/>
      <c r="CA22" s="150"/>
      <c r="CB22" s="150"/>
      <c r="CC22" s="150"/>
      <c r="CD22" s="150"/>
      <c r="CE22" s="150"/>
      <c r="CF22" s="150"/>
      <c r="CG22" s="150"/>
      <c r="CH22" s="150"/>
      <c r="CI22" s="150"/>
      <c r="CJ22" s="150"/>
      <c r="CK22" s="150"/>
      <c r="CL22" s="150"/>
      <c r="CM22" s="150"/>
    </row>
    <row r="23" spans="1:91" ht="15.75" x14ac:dyDescent="0.25">
      <c r="A23" s="734">
        <v>0.375</v>
      </c>
      <c r="B23" s="604">
        <v>49.209000000000003</v>
      </c>
      <c r="C23" s="600">
        <v>49.348999999999997</v>
      </c>
      <c r="D23" s="604">
        <v>56.133000000000003</v>
      </c>
      <c r="E23" s="604">
        <v>54.892000000000003</v>
      </c>
      <c r="F23" s="601">
        <v>401.19</v>
      </c>
      <c r="G23" s="601">
        <v>610.77300000000002</v>
      </c>
      <c r="H23" s="604">
        <v>221.33</v>
      </c>
      <c r="I23" s="601">
        <v>220.74</v>
      </c>
      <c r="J23" s="601">
        <v>388.33</v>
      </c>
      <c r="K23" s="601">
        <v>317.13</v>
      </c>
      <c r="L23" s="601">
        <v>1147.5300000000002</v>
      </c>
      <c r="M23" s="60">
        <v>1112.56</v>
      </c>
      <c r="N23" s="733"/>
      <c r="O23" s="733"/>
      <c r="P23" s="733"/>
      <c r="Q23" s="733"/>
      <c r="R23" s="733"/>
      <c r="S23" s="89"/>
      <c r="T23" s="89"/>
      <c r="U23" s="89"/>
      <c r="V23" s="89"/>
      <c r="W23" s="60"/>
      <c r="X23" s="60"/>
      <c r="Y23" s="60"/>
      <c r="Z23" s="60"/>
      <c r="AA23" s="60"/>
      <c r="AB23" s="60"/>
      <c r="AC23" s="36"/>
      <c r="AD23" s="59"/>
      <c r="AE23" s="59">
        <v>1205</v>
      </c>
      <c r="AF23" s="59"/>
      <c r="AG23" s="59">
        <v>960</v>
      </c>
      <c r="AH23" s="59">
        <v>1005</v>
      </c>
      <c r="AI23" s="59">
        <v>990</v>
      </c>
      <c r="AJ23" s="59">
        <v>960</v>
      </c>
      <c r="AK23" s="59">
        <v>1285</v>
      </c>
      <c r="AL23" s="59">
        <v>1290</v>
      </c>
      <c r="AM23" s="59"/>
      <c r="AN23" s="148">
        <v>1290</v>
      </c>
      <c r="AO23" s="148"/>
      <c r="AP23" s="148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  <c r="BI23" s="150"/>
      <c r="BJ23" s="150"/>
      <c r="BK23" s="150"/>
      <c r="BL23" s="150"/>
      <c r="BM23" s="150"/>
      <c r="BN23" s="150"/>
      <c r="BO23" s="150"/>
      <c r="BP23" s="150"/>
      <c r="BQ23" s="150"/>
      <c r="BR23" s="150"/>
      <c r="BS23" s="150"/>
      <c r="BT23" s="150"/>
      <c r="BU23" s="150"/>
      <c r="BV23" s="150"/>
      <c r="BW23" s="150"/>
      <c r="BX23" s="150"/>
      <c r="BY23" s="150"/>
      <c r="BZ23" s="150"/>
      <c r="CA23" s="150"/>
      <c r="CB23" s="150"/>
      <c r="CC23" s="150"/>
      <c r="CD23" s="150"/>
      <c r="CE23" s="150"/>
      <c r="CF23" s="150"/>
      <c r="CG23" s="150"/>
      <c r="CH23" s="150"/>
      <c r="CI23" s="150"/>
      <c r="CJ23" s="150"/>
      <c r="CK23" s="150"/>
      <c r="CL23" s="150"/>
      <c r="CM23" s="150"/>
    </row>
    <row r="24" spans="1:91" ht="15.75" x14ac:dyDescent="0.25">
      <c r="A24" s="734">
        <v>0.39583333333333331</v>
      </c>
      <c r="B24" s="604">
        <v>48.418999999999997</v>
      </c>
      <c r="C24" s="600">
        <v>48.619</v>
      </c>
      <c r="D24" s="604">
        <v>54.21</v>
      </c>
      <c r="E24" s="604">
        <v>52.95</v>
      </c>
      <c r="F24" s="601">
        <v>385.04</v>
      </c>
      <c r="G24" s="601">
        <v>589.23800000000006</v>
      </c>
      <c r="H24" s="604">
        <v>221.12</v>
      </c>
      <c r="I24" s="601">
        <v>221.46</v>
      </c>
      <c r="J24" s="601">
        <v>374.13</v>
      </c>
      <c r="K24" s="601">
        <v>303.02999999999997</v>
      </c>
      <c r="L24" s="601">
        <v>1119.74</v>
      </c>
      <c r="M24" s="60">
        <v>1090.4099999999999</v>
      </c>
      <c r="N24" s="733"/>
      <c r="O24" s="733"/>
      <c r="P24" s="733"/>
      <c r="Q24" s="733"/>
      <c r="R24" s="733"/>
      <c r="S24" s="89"/>
      <c r="T24" s="89"/>
      <c r="U24" s="89"/>
      <c r="V24" s="89"/>
      <c r="W24" s="60"/>
      <c r="X24" s="60"/>
      <c r="Y24" s="60"/>
      <c r="Z24" s="60"/>
      <c r="AA24" s="60"/>
      <c r="AB24" s="60"/>
      <c r="AC24" s="36"/>
      <c r="AD24" s="59"/>
      <c r="AE24" s="59">
        <v>1205</v>
      </c>
      <c r="AF24" s="59"/>
      <c r="AG24" s="59">
        <v>960</v>
      </c>
      <c r="AH24" s="59">
        <v>1005</v>
      </c>
      <c r="AI24" s="59">
        <v>990</v>
      </c>
      <c r="AJ24" s="59">
        <v>960</v>
      </c>
      <c r="AK24" s="59">
        <v>1285</v>
      </c>
      <c r="AL24" s="59">
        <v>1290</v>
      </c>
      <c r="AM24" s="59"/>
      <c r="AN24" s="148">
        <v>1290</v>
      </c>
      <c r="AO24" s="148"/>
      <c r="AP24" s="148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  <c r="BI24" s="150"/>
      <c r="BJ24" s="150"/>
      <c r="BK24" s="150"/>
      <c r="BL24" s="150"/>
      <c r="BM24" s="150"/>
      <c r="BN24" s="150"/>
      <c r="BO24" s="150"/>
      <c r="BP24" s="150"/>
      <c r="BQ24" s="150"/>
      <c r="BR24" s="150"/>
      <c r="BS24" s="150"/>
      <c r="BT24" s="150"/>
      <c r="BU24" s="150"/>
      <c r="BV24" s="150"/>
      <c r="BW24" s="150"/>
      <c r="BX24" s="150"/>
      <c r="BY24" s="150"/>
      <c r="BZ24" s="150"/>
      <c r="CA24" s="150"/>
      <c r="CB24" s="150"/>
      <c r="CC24" s="150"/>
      <c r="CD24" s="150"/>
      <c r="CE24" s="150"/>
      <c r="CF24" s="150"/>
      <c r="CG24" s="150"/>
      <c r="CH24" s="150"/>
      <c r="CI24" s="150"/>
      <c r="CJ24" s="150"/>
      <c r="CK24" s="150"/>
      <c r="CL24" s="150"/>
      <c r="CM24" s="150"/>
    </row>
    <row r="25" spans="1:91" ht="15.75" x14ac:dyDescent="0.25">
      <c r="A25" s="734">
        <v>0.41666666666666669</v>
      </c>
      <c r="B25" s="604">
        <v>53.25</v>
      </c>
      <c r="C25" s="600">
        <v>53.439</v>
      </c>
      <c r="D25" s="604">
        <v>55.744</v>
      </c>
      <c r="E25" s="604">
        <v>54.917999999999999</v>
      </c>
      <c r="F25" s="601">
        <v>400.66</v>
      </c>
      <c r="G25" s="601">
        <v>618.01099999999997</v>
      </c>
      <c r="H25" s="604">
        <v>226.01</v>
      </c>
      <c r="I25" s="601">
        <v>227.68</v>
      </c>
      <c r="J25" s="601">
        <v>390.64</v>
      </c>
      <c r="K25" s="601">
        <v>323.82</v>
      </c>
      <c r="L25" s="601">
        <v>1168.1499999999999</v>
      </c>
      <c r="M25" s="60">
        <v>1092.8799999999999</v>
      </c>
      <c r="N25" s="733"/>
      <c r="O25" s="733"/>
      <c r="P25" s="733"/>
      <c r="Q25" s="733"/>
      <c r="R25" s="733"/>
      <c r="S25" s="89"/>
      <c r="T25" s="89"/>
      <c r="U25" s="89"/>
      <c r="V25" s="89"/>
      <c r="W25" s="60"/>
      <c r="X25" s="60"/>
      <c r="Y25" s="60"/>
      <c r="Z25" s="60"/>
      <c r="AA25" s="60"/>
      <c r="AB25" s="60"/>
      <c r="AC25" s="36"/>
      <c r="AD25" s="59"/>
      <c r="AE25" s="59">
        <v>1205</v>
      </c>
      <c r="AF25" s="59"/>
      <c r="AG25" s="59">
        <v>960</v>
      </c>
      <c r="AH25" s="59">
        <v>1005</v>
      </c>
      <c r="AI25" s="59">
        <v>990</v>
      </c>
      <c r="AJ25" s="59">
        <v>960</v>
      </c>
      <c r="AK25" s="59">
        <v>1285</v>
      </c>
      <c r="AL25" s="59">
        <v>1290</v>
      </c>
      <c r="AM25" s="59"/>
      <c r="AN25" s="148">
        <v>1290</v>
      </c>
      <c r="AO25" s="148"/>
      <c r="AP25" s="148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  <c r="BI25" s="150"/>
      <c r="BJ25" s="150"/>
      <c r="BK25" s="150"/>
      <c r="BL25" s="150"/>
      <c r="BM25" s="150"/>
      <c r="BN25" s="150"/>
      <c r="BO25" s="150"/>
      <c r="BP25" s="150"/>
      <c r="BQ25" s="150"/>
      <c r="BR25" s="150"/>
      <c r="BS25" s="150"/>
      <c r="BT25" s="150"/>
      <c r="BU25" s="150"/>
      <c r="BV25" s="150"/>
      <c r="BW25" s="150"/>
      <c r="BX25" s="150"/>
      <c r="BY25" s="150"/>
      <c r="BZ25" s="150"/>
      <c r="CA25" s="150"/>
      <c r="CB25" s="150"/>
      <c r="CC25" s="150"/>
      <c r="CD25" s="150"/>
      <c r="CE25" s="150"/>
      <c r="CF25" s="150"/>
      <c r="CG25" s="150"/>
      <c r="CH25" s="150"/>
      <c r="CI25" s="150"/>
      <c r="CJ25" s="150"/>
      <c r="CK25" s="150"/>
      <c r="CL25" s="150"/>
      <c r="CM25" s="150"/>
    </row>
    <row r="26" spans="1:91" ht="15.75" x14ac:dyDescent="0.25">
      <c r="A26" s="734">
        <v>0.4375</v>
      </c>
      <c r="B26" s="604">
        <v>48.908999999999999</v>
      </c>
      <c r="C26" s="600">
        <v>49.22</v>
      </c>
      <c r="D26" s="604">
        <v>53.317</v>
      </c>
      <c r="E26" s="604">
        <v>52.969000000000001</v>
      </c>
      <c r="F26" s="601">
        <v>400.68</v>
      </c>
      <c r="G26" s="601">
        <v>605.09500000000003</v>
      </c>
      <c r="H26" s="604">
        <v>220.51</v>
      </c>
      <c r="I26" s="601">
        <v>220.07</v>
      </c>
      <c r="J26" s="601">
        <v>372.57</v>
      </c>
      <c r="K26" s="601">
        <v>298.14</v>
      </c>
      <c r="L26" s="601">
        <v>1111.29</v>
      </c>
      <c r="M26" s="60">
        <v>1094.43</v>
      </c>
      <c r="N26" s="733"/>
      <c r="O26" s="733"/>
      <c r="P26" s="733"/>
      <c r="Q26" s="733"/>
      <c r="R26" s="733"/>
      <c r="S26" s="89"/>
      <c r="T26" s="89"/>
      <c r="U26" s="89"/>
      <c r="V26" s="89"/>
      <c r="W26" s="60"/>
      <c r="X26" s="60"/>
      <c r="Y26" s="60"/>
      <c r="Z26" s="60"/>
      <c r="AA26" s="60"/>
      <c r="AB26" s="60"/>
      <c r="AC26" s="36"/>
      <c r="AD26" s="59"/>
      <c r="AE26" s="59">
        <v>1205</v>
      </c>
      <c r="AF26" s="59"/>
      <c r="AG26" s="59">
        <v>960</v>
      </c>
      <c r="AH26" s="59">
        <v>1005</v>
      </c>
      <c r="AI26" s="59">
        <v>990</v>
      </c>
      <c r="AJ26" s="59">
        <v>960</v>
      </c>
      <c r="AK26" s="59">
        <v>1285</v>
      </c>
      <c r="AL26" s="59">
        <v>1290</v>
      </c>
      <c r="AM26" s="59"/>
      <c r="AN26" s="148">
        <v>1290</v>
      </c>
      <c r="AO26" s="148"/>
      <c r="AP26" s="148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  <c r="BI26" s="150"/>
      <c r="BJ26" s="150"/>
      <c r="BK26" s="150"/>
      <c r="BL26" s="150"/>
      <c r="BM26" s="150"/>
      <c r="BN26" s="150"/>
      <c r="BO26" s="150"/>
      <c r="BP26" s="150"/>
      <c r="BQ26" s="150"/>
      <c r="BR26" s="150"/>
      <c r="BS26" s="150"/>
      <c r="BT26" s="150"/>
      <c r="BU26" s="150"/>
      <c r="BV26" s="150"/>
      <c r="BW26" s="150"/>
      <c r="BX26" s="150"/>
      <c r="BY26" s="150"/>
      <c r="BZ26" s="150"/>
      <c r="CA26" s="150"/>
      <c r="CB26" s="150"/>
      <c r="CC26" s="150"/>
      <c r="CD26" s="150"/>
      <c r="CE26" s="150"/>
      <c r="CF26" s="150"/>
      <c r="CG26" s="150"/>
      <c r="CH26" s="150"/>
      <c r="CI26" s="150"/>
      <c r="CJ26" s="150"/>
      <c r="CK26" s="150"/>
      <c r="CL26" s="150"/>
      <c r="CM26" s="150"/>
    </row>
    <row r="27" spans="1:91" ht="15.75" x14ac:dyDescent="0.25">
      <c r="A27" s="734">
        <v>0.45833333333333331</v>
      </c>
      <c r="B27" s="604">
        <v>48.279000000000003</v>
      </c>
      <c r="C27" s="600">
        <v>48.598999999999997</v>
      </c>
      <c r="D27" s="604">
        <v>56.435000000000002</v>
      </c>
      <c r="E27" s="604">
        <v>56.543999999999997</v>
      </c>
      <c r="F27" s="601">
        <v>421.88</v>
      </c>
      <c r="G27" s="601">
        <v>631.73699999999997</v>
      </c>
      <c r="H27" s="604">
        <v>235.42</v>
      </c>
      <c r="I27" s="601">
        <v>237.1</v>
      </c>
      <c r="J27" s="601">
        <v>416.89</v>
      </c>
      <c r="K27" s="601">
        <v>344.87</v>
      </c>
      <c r="L27" s="601">
        <v>1234.28</v>
      </c>
      <c r="M27" s="60">
        <v>1087.74</v>
      </c>
      <c r="N27" s="733"/>
      <c r="O27" s="733"/>
      <c r="P27" s="733"/>
      <c r="Q27" s="733"/>
      <c r="R27" s="733"/>
      <c r="S27" s="89"/>
      <c r="T27" s="89"/>
      <c r="U27" s="89"/>
      <c r="V27" s="89"/>
      <c r="W27" s="60"/>
      <c r="X27" s="60"/>
      <c r="Y27" s="60"/>
      <c r="Z27" s="60"/>
      <c r="AA27" s="60"/>
      <c r="AB27" s="60"/>
      <c r="AC27" s="36"/>
      <c r="AD27" s="59"/>
      <c r="AE27" s="59">
        <v>1205</v>
      </c>
      <c r="AF27" s="59"/>
      <c r="AG27" s="59">
        <v>960</v>
      </c>
      <c r="AH27" s="59">
        <v>1005</v>
      </c>
      <c r="AI27" s="59">
        <v>990</v>
      </c>
      <c r="AJ27" s="59">
        <v>960</v>
      </c>
      <c r="AK27" s="59">
        <v>1285</v>
      </c>
      <c r="AL27" s="59">
        <v>1290</v>
      </c>
      <c r="AM27" s="59"/>
      <c r="AN27" s="148">
        <v>1290</v>
      </c>
      <c r="AO27" s="148"/>
      <c r="AP27" s="148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  <c r="BK27" s="150"/>
      <c r="BL27" s="150"/>
      <c r="BM27" s="150"/>
      <c r="BN27" s="150"/>
      <c r="BO27" s="150"/>
      <c r="BP27" s="150"/>
      <c r="BQ27" s="150"/>
      <c r="BR27" s="150"/>
      <c r="BS27" s="150"/>
      <c r="BT27" s="150"/>
      <c r="BU27" s="150"/>
      <c r="BV27" s="150"/>
      <c r="BW27" s="150"/>
      <c r="BX27" s="150"/>
      <c r="BY27" s="150"/>
      <c r="BZ27" s="150"/>
      <c r="CA27" s="150"/>
      <c r="CB27" s="150"/>
      <c r="CC27" s="150"/>
      <c r="CD27" s="150"/>
      <c r="CE27" s="150"/>
      <c r="CF27" s="150"/>
      <c r="CG27" s="150"/>
      <c r="CH27" s="150"/>
      <c r="CI27" s="150"/>
      <c r="CJ27" s="150"/>
      <c r="CK27" s="150"/>
      <c r="CL27" s="150"/>
      <c r="CM27" s="150"/>
    </row>
    <row r="28" spans="1:91" ht="15.75" x14ac:dyDescent="0.25">
      <c r="A28" s="734">
        <v>0.47916666666666669</v>
      </c>
      <c r="B28" s="604">
        <v>52.259</v>
      </c>
      <c r="C28" s="600">
        <v>52.47</v>
      </c>
      <c r="D28" s="604">
        <v>55.731000000000002</v>
      </c>
      <c r="E28" s="604">
        <v>54.972999999999999</v>
      </c>
      <c r="F28" s="601">
        <v>429.65</v>
      </c>
      <c r="G28" s="601">
        <v>645.08299999999997</v>
      </c>
      <c r="H28" s="604">
        <v>241.07</v>
      </c>
      <c r="I28" s="601">
        <v>243.37</v>
      </c>
      <c r="J28" s="601">
        <v>402.99</v>
      </c>
      <c r="K28" s="601">
        <v>340.2</v>
      </c>
      <c r="L28" s="601">
        <v>1227.6300000000001</v>
      </c>
      <c r="M28" s="60">
        <v>1117.27</v>
      </c>
      <c r="N28" s="733"/>
      <c r="O28" s="733"/>
      <c r="P28" s="733"/>
      <c r="Q28" s="733"/>
      <c r="R28" s="733"/>
      <c r="S28" s="89"/>
      <c r="T28" s="89"/>
      <c r="U28" s="89"/>
      <c r="V28" s="89"/>
      <c r="W28" s="60"/>
      <c r="X28" s="60"/>
      <c r="Y28" s="60"/>
      <c r="Z28" s="60"/>
      <c r="AA28" s="60"/>
      <c r="AB28" s="60"/>
      <c r="AC28" s="36"/>
      <c r="AD28" s="59"/>
      <c r="AE28" s="59">
        <v>1205</v>
      </c>
      <c r="AF28" s="59"/>
      <c r="AG28" s="59">
        <v>960</v>
      </c>
      <c r="AH28" s="59">
        <v>1005</v>
      </c>
      <c r="AI28" s="59">
        <v>990</v>
      </c>
      <c r="AJ28" s="59">
        <v>960</v>
      </c>
      <c r="AK28" s="59">
        <v>1285</v>
      </c>
      <c r="AL28" s="59">
        <v>1290</v>
      </c>
      <c r="AM28" s="59"/>
      <c r="AN28" s="148">
        <v>1290</v>
      </c>
      <c r="AO28" s="148"/>
      <c r="AP28" s="148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150"/>
      <c r="BN28" s="150"/>
      <c r="BO28" s="150"/>
      <c r="BP28" s="150"/>
      <c r="BQ28" s="150"/>
      <c r="BR28" s="150"/>
      <c r="BS28" s="150"/>
      <c r="BT28" s="150"/>
      <c r="BU28" s="150"/>
      <c r="BV28" s="150"/>
      <c r="BW28" s="150"/>
      <c r="BX28" s="150"/>
      <c r="BY28" s="150"/>
      <c r="BZ28" s="150"/>
      <c r="CA28" s="150"/>
      <c r="CB28" s="150"/>
      <c r="CC28" s="150"/>
      <c r="CD28" s="150"/>
      <c r="CE28" s="150"/>
      <c r="CF28" s="150"/>
      <c r="CG28" s="150"/>
      <c r="CH28" s="150"/>
      <c r="CI28" s="150"/>
      <c r="CJ28" s="150"/>
      <c r="CK28" s="150"/>
      <c r="CL28" s="150"/>
      <c r="CM28" s="150"/>
    </row>
    <row r="29" spans="1:91" ht="15.75" x14ac:dyDescent="0.25">
      <c r="A29" s="735">
        <v>0.5</v>
      </c>
      <c r="B29" s="622">
        <v>49.25</v>
      </c>
      <c r="C29" s="618">
        <v>49.639000000000003</v>
      </c>
      <c r="D29" s="622">
        <v>48.537999999999997</v>
      </c>
      <c r="E29" s="622">
        <v>48.762</v>
      </c>
      <c r="F29" s="619">
        <v>425.79</v>
      </c>
      <c r="G29" s="619">
        <v>621.97900000000004</v>
      </c>
      <c r="H29" s="622">
        <v>220.81</v>
      </c>
      <c r="I29" s="619">
        <v>224.13</v>
      </c>
      <c r="J29" s="619">
        <v>352.92</v>
      </c>
      <c r="K29" s="619">
        <v>287.88</v>
      </c>
      <c r="L29" s="619">
        <v>1085.74</v>
      </c>
      <c r="M29" s="60">
        <v>1121.6399999999999</v>
      </c>
      <c r="N29" s="733"/>
      <c r="O29" s="733"/>
      <c r="P29" s="733"/>
      <c r="Q29" s="733"/>
      <c r="R29" s="733"/>
      <c r="S29" s="89"/>
      <c r="T29" s="89"/>
      <c r="U29" s="89"/>
      <c r="V29" s="89"/>
      <c r="W29" s="60"/>
      <c r="X29" s="60"/>
      <c r="Y29" s="60"/>
      <c r="Z29" s="60"/>
      <c r="AA29" s="60"/>
      <c r="AB29" s="60"/>
      <c r="AC29" s="36"/>
      <c r="AD29" s="59"/>
      <c r="AE29" s="59">
        <v>1205</v>
      </c>
      <c r="AF29" s="59"/>
      <c r="AG29" s="59">
        <v>960</v>
      </c>
      <c r="AH29" s="59">
        <v>1005</v>
      </c>
      <c r="AI29" s="59">
        <v>990</v>
      </c>
      <c r="AJ29" s="59">
        <v>960</v>
      </c>
      <c r="AK29" s="59">
        <v>1285</v>
      </c>
      <c r="AL29" s="59">
        <v>1290</v>
      </c>
      <c r="AM29" s="59"/>
      <c r="AN29" s="148">
        <v>1290</v>
      </c>
      <c r="AO29" s="148"/>
      <c r="AP29" s="148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  <c r="BI29" s="150"/>
      <c r="BJ29" s="150"/>
      <c r="BK29" s="150"/>
      <c r="BL29" s="150"/>
      <c r="BM29" s="150"/>
      <c r="BN29" s="150"/>
      <c r="BO29" s="150"/>
      <c r="BP29" s="150"/>
      <c r="BQ29" s="150"/>
      <c r="BR29" s="150"/>
      <c r="BS29" s="150"/>
      <c r="BT29" s="150"/>
      <c r="BU29" s="150"/>
      <c r="BV29" s="150"/>
      <c r="BW29" s="150"/>
      <c r="BX29" s="150"/>
      <c r="BY29" s="150"/>
      <c r="BZ29" s="150"/>
      <c r="CA29" s="150"/>
      <c r="CB29" s="150"/>
      <c r="CC29" s="150"/>
      <c r="CD29" s="150"/>
      <c r="CE29" s="150"/>
      <c r="CF29" s="150"/>
      <c r="CG29" s="150"/>
      <c r="CH29" s="150"/>
      <c r="CI29" s="150"/>
      <c r="CJ29" s="150"/>
      <c r="CK29" s="150"/>
      <c r="CL29" s="150"/>
      <c r="CM29" s="150"/>
    </row>
    <row r="30" spans="1:91" ht="15.75" x14ac:dyDescent="0.25">
      <c r="A30" s="736">
        <v>0.52083333333333337</v>
      </c>
      <c r="B30" s="640">
        <v>47.63</v>
      </c>
      <c r="C30" s="636">
        <v>47.939</v>
      </c>
      <c r="D30" s="640">
        <v>56.201999999999998</v>
      </c>
      <c r="E30" s="640">
        <v>55.927999999999997</v>
      </c>
      <c r="F30" s="637">
        <v>423.84</v>
      </c>
      <c r="G30" s="637">
        <v>631.53899999999999</v>
      </c>
      <c r="H30" s="640">
        <v>215.19</v>
      </c>
      <c r="I30" s="637">
        <v>212.29</v>
      </c>
      <c r="J30" s="637">
        <v>343.07</v>
      </c>
      <c r="K30" s="637">
        <v>283.10000000000002</v>
      </c>
      <c r="L30" s="637">
        <v>1053.6500000000001</v>
      </c>
      <c r="M30" s="60">
        <v>1120.06</v>
      </c>
      <c r="N30" s="733"/>
      <c r="O30" s="733"/>
      <c r="P30" s="733"/>
      <c r="Q30" s="733"/>
      <c r="R30" s="733"/>
      <c r="S30" s="89"/>
      <c r="T30" s="89"/>
      <c r="U30" s="89"/>
      <c r="V30" s="89"/>
      <c r="W30" s="60"/>
      <c r="X30" s="60"/>
      <c r="Y30" s="60"/>
      <c r="Z30" s="60"/>
      <c r="AA30" s="60"/>
      <c r="AB30" s="60"/>
      <c r="AC30" s="36"/>
      <c r="AD30" s="59"/>
      <c r="AE30" s="59">
        <v>1205</v>
      </c>
      <c r="AF30" s="59"/>
      <c r="AG30" s="59">
        <v>960</v>
      </c>
      <c r="AH30" s="59">
        <v>1005</v>
      </c>
      <c r="AI30" s="59">
        <v>990</v>
      </c>
      <c r="AJ30" s="59">
        <v>960</v>
      </c>
      <c r="AK30" s="59">
        <v>1285</v>
      </c>
      <c r="AL30" s="59">
        <v>1290</v>
      </c>
      <c r="AM30" s="59"/>
      <c r="AN30" s="148">
        <v>1290</v>
      </c>
      <c r="AO30" s="148"/>
      <c r="AP30" s="148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0"/>
      <c r="BK30" s="150"/>
      <c r="BL30" s="150"/>
      <c r="BM30" s="150"/>
      <c r="BN30" s="150"/>
      <c r="BO30" s="150"/>
      <c r="BP30" s="150"/>
      <c r="BQ30" s="150"/>
      <c r="BR30" s="150"/>
      <c r="BS30" s="150"/>
      <c r="BT30" s="150"/>
      <c r="BU30" s="150"/>
      <c r="BV30" s="150"/>
      <c r="BW30" s="150"/>
      <c r="BX30" s="150"/>
      <c r="BY30" s="150"/>
      <c r="BZ30" s="150"/>
      <c r="CA30" s="150"/>
      <c r="CB30" s="150"/>
      <c r="CC30" s="150"/>
      <c r="CD30" s="150"/>
      <c r="CE30" s="150"/>
      <c r="CF30" s="150"/>
      <c r="CG30" s="150"/>
      <c r="CH30" s="150"/>
      <c r="CI30" s="150"/>
      <c r="CJ30" s="150"/>
      <c r="CK30" s="150"/>
      <c r="CL30" s="150"/>
      <c r="CM30" s="150"/>
    </row>
    <row r="31" spans="1:91" ht="15.75" x14ac:dyDescent="0.25">
      <c r="A31" s="734">
        <v>0.54166666666666663</v>
      </c>
      <c r="B31" s="604">
        <v>43.819000000000003</v>
      </c>
      <c r="C31" s="600">
        <v>43.93</v>
      </c>
      <c r="D31" s="604">
        <v>52.682000000000002</v>
      </c>
      <c r="E31" s="604">
        <v>52.542000000000002</v>
      </c>
      <c r="F31" s="601">
        <v>409.1</v>
      </c>
      <c r="G31" s="601">
        <v>602.07299999999998</v>
      </c>
      <c r="H31" s="604">
        <v>219.4</v>
      </c>
      <c r="I31" s="601">
        <v>220.78</v>
      </c>
      <c r="J31" s="601">
        <v>358.44</v>
      </c>
      <c r="K31" s="601">
        <v>297.87</v>
      </c>
      <c r="L31" s="601">
        <v>1096.49</v>
      </c>
      <c r="M31" s="60">
        <v>1094.25</v>
      </c>
      <c r="N31" s="733"/>
      <c r="O31" s="733"/>
      <c r="P31" s="733"/>
      <c r="Q31" s="733"/>
      <c r="R31" s="733"/>
      <c r="S31" s="89"/>
      <c r="T31" s="89"/>
      <c r="U31" s="89"/>
      <c r="V31" s="89"/>
      <c r="W31" s="60"/>
      <c r="X31" s="60"/>
      <c r="Y31" s="60"/>
      <c r="Z31" s="60"/>
      <c r="AA31" s="60"/>
      <c r="AB31" s="60"/>
      <c r="AC31" s="36"/>
      <c r="AD31" s="59"/>
      <c r="AE31" s="59">
        <v>1205</v>
      </c>
      <c r="AF31" s="59"/>
      <c r="AG31" s="59">
        <v>960</v>
      </c>
      <c r="AH31" s="59">
        <v>1005</v>
      </c>
      <c r="AI31" s="59">
        <v>990</v>
      </c>
      <c r="AJ31" s="59">
        <v>960</v>
      </c>
      <c r="AK31" s="59">
        <v>1285</v>
      </c>
      <c r="AL31" s="59">
        <v>1290</v>
      </c>
      <c r="AM31" s="59"/>
      <c r="AN31" s="148">
        <v>1290</v>
      </c>
      <c r="AO31" s="148"/>
      <c r="AP31" s="148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  <c r="BI31" s="150"/>
      <c r="BJ31" s="150"/>
      <c r="BK31" s="150"/>
      <c r="BL31" s="150"/>
      <c r="BM31" s="150"/>
      <c r="BN31" s="150"/>
      <c r="BO31" s="150"/>
      <c r="BP31" s="150"/>
      <c r="BQ31" s="150"/>
      <c r="BR31" s="150"/>
      <c r="BS31" s="150"/>
      <c r="BT31" s="150"/>
      <c r="BU31" s="150"/>
      <c r="BV31" s="150"/>
      <c r="BW31" s="150"/>
      <c r="BX31" s="150"/>
      <c r="BY31" s="150"/>
      <c r="BZ31" s="150"/>
      <c r="CA31" s="150"/>
      <c r="CB31" s="150"/>
      <c r="CC31" s="150"/>
      <c r="CD31" s="150"/>
      <c r="CE31" s="150"/>
      <c r="CF31" s="150"/>
      <c r="CG31" s="150"/>
      <c r="CH31" s="150"/>
      <c r="CI31" s="150"/>
      <c r="CJ31" s="150"/>
      <c r="CK31" s="150"/>
      <c r="CL31" s="150"/>
      <c r="CM31" s="150"/>
    </row>
    <row r="32" spans="1:91" ht="15.75" x14ac:dyDescent="0.25">
      <c r="A32" s="734">
        <v>0.5625</v>
      </c>
      <c r="B32" s="604">
        <v>39.669499999999999</v>
      </c>
      <c r="C32" s="600">
        <v>40.004999999999995</v>
      </c>
      <c r="D32" s="604">
        <v>49.155999999999999</v>
      </c>
      <c r="E32" s="604">
        <v>49.563000000000002</v>
      </c>
      <c r="F32" s="601">
        <v>373.08</v>
      </c>
      <c r="G32" s="601">
        <v>551.47350000000006</v>
      </c>
      <c r="H32" s="604">
        <v>222.34</v>
      </c>
      <c r="I32" s="601">
        <v>221.1</v>
      </c>
      <c r="J32" s="601">
        <v>367.75</v>
      </c>
      <c r="K32" s="601">
        <v>305.57</v>
      </c>
      <c r="L32" s="601">
        <v>1116.76</v>
      </c>
      <c r="M32" s="60">
        <v>1098.9000000000001</v>
      </c>
      <c r="N32" s="733"/>
      <c r="O32" s="733"/>
      <c r="P32" s="733"/>
      <c r="Q32" s="733"/>
      <c r="R32" s="733"/>
      <c r="S32" s="89"/>
      <c r="T32" s="89"/>
      <c r="U32" s="89"/>
      <c r="V32" s="89"/>
      <c r="W32" s="60"/>
      <c r="X32" s="60"/>
      <c r="Y32" s="60"/>
      <c r="Z32" s="60"/>
      <c r="AA32" s="60"/>
      <c r="AB32" s="60"/>
      <c r="AC32" s="36"/>
      <c r="AD32" s="59"/>
      <c r="AE32" s="59">
        <v>1205</v>
      </c>
      <c r="AF32" s="59"/>
      <c r="AG32" s="59">
        <v>960</v>
      </c>
      <c r="AH32" s="59">
        <v>1005</v>
      </c>
      <c r="AI32" s="59">
        <v>990</v>
      </c>
      <c r="AJ32" s="59">
        <v>960</v>
      </c>
      <c r="AK32" s="59">
        <v>1285</v>
      </c>
      <c r="AL32" s="59">
        <v>1290</v>
      </c>
      <c r="AM32" s="59"/>
      <c r="AN32" s="148">
        <v>1290</v>
      </c>
      <c r="AO32" s="148"/>
      <c r="AP32" s="148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  <c r="BI32" s="150"/>
      <c r="BJ32" s="150"/>
      <c r="BK32" s="150"/>
      <c r="BL32" s="150"/>
      <c r="BM32" s="150"/>
      <c r="BN32" s="150"/>
      <c r="BO32" s="150"/>
      <c r="BP32" s="150"/>
      <c r="BQ32" s="150"/>
      <c r="BR32" s="150"/>
      <c r="BS32" s="150"/>
      <c r="BT32" s="150"/>
      <c r="BU32" s="150"/>
      <c r="BV32" s="150"/>
      <c r="BW32" s="150"/>
      <c r="BX32" s="150"/>
      <c r="BY32" s="150"/>
      <c r="BZ32" s="150"/>
      <c r="CA32" s="150"/>
      <c r="CB32" s="150"/>
      <c r="CC32" s="150"/>
      <c r="CD32" s="150"/>
      <c r="CE32" s="150"/>
      <c r="CF32" s="150"/>
      <c r="CG32" s="150"/>
      <c r="CH32" s="150"/>
      <c r="CI32" s="150"/>
      <c r="CJ32" s="150"/>
      <c r="CK32" s="150"/>
      <c r="CL32" s="150"/>
      <c r="CM32" s="150"/>
    </row>
    <row r="33" spans="1:91" ht="15.75" x14ac:dyDescent="0.25">
      <c r="A33" s="734">
        <v>0.58333333333333337</v>
      </c>
      <c r="B33" s="604">
        <v>35.520000000000003</v>
      </c>
      <c r="C33" s="600">
        <v>36.08</v>
      </c>
      <c r="D33" s="604">
        <v>47.256</v>
      </c>
      <c r="E33" s="604">
        <v>47.36</v>
      </c>
      <c r="F33" s="601">
        <v>368.75</v>
      </c>
      <c r="G33" s="601">
        <v>534.96600000000001</v>
      </c>
      <c r="H33" s="604">
        <v>224.85</v>
      </c>
      <c r="I33" s="601">
        <v>222.93</v>
      </c>
      <c r="J33" s="601">
        <v>364.63</v>
      </c>
      <c r="K33" s="601">
        <v>302.11</v>
      </c>
      <c r="L33" s="601">
        <v>1114.52</v>
      </c>
      <c r="M33" s="60">
        <v>1135.6300000000001</v>
      </c>
      <c r="N33" s="733"/>
      <c r="O33" s="733"/>
      <c r="P33" s="733"/>
      <c r="Q33" s="733"/>
      <c r="R33" s="733"/>
      <c r="S33" s="89"/>
      <c r="T33" s="89"/>
      <c r="U33" s="89"/>
      <c r="V33" s="89"/>
      <c r="W33" s="60"/>
      <c r="X33" s="60"/>
      <c r="Y33" s="60"/>
      <c r="Z33" s="60"/>
      <c r="AA33" s="60"/>
      <c r="AB33" s="60"/>
      <c r="AC33" s="36"/>
      <c r="AD33" s="59"/>
      <c r="AE33" s="59">
        <v>1205</v>
      </c>
      <c r="AF33" s="59"/>
      <c r="AG33" s="59">
        <v>960</v>
      </c>
      <c r="AH33" s="59">
        <v>1005</v>
      </c>
      <c r="AI33" s="59">
        <v>990</v>
      </c>
      <c r="AJ33" s="59">
        <v>960</v>
      </c>
      <c r="AK33" s="59">
        <v>1285</v>
      </c>
      <c r="AL33" s="59">
        <v>1290</v>
      </c>
      <c r="AM33" s="59"/>
      <c r="AN33" s="148">
        <v>1290</v>
      </c>
      <c r="AO33" s="148"/>
      <c r="AP33" s="148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  <c r="BI33" s="150"/>
      <c r="BJ33" s="150"/>
      <c r="BK33" s="150"/>
      <c r="BL33" s="150"/>
      <c r="BM33" s="150"/>
      <c r="BN33" s="150"/>
      <c r="BO33" s="150"/>
      <c r="BP33" s="150"/>
      <c r="BQ33" s="150"/>
      <c r="BR33" s="150"/>
      <c r="BS33" s="150"/>
      <c r="BT33" s="150"/>
      <c r="BU33" s="150"/>
      <c r="BV33" s="150"/>
      <c r="BW33" s="150"/>
      <c r="BX33" s="150"/>
      <c r="BY33" s="150"/>
      <c r="BZ33" s="150"/>
      <c r="CA33" s="150"/>
      <c r="CB33" s="150"/>
      <c r="CC33" s="150"/>
      <c r="CD33" s="150"/>
      <c r="CE33" s="150"/>
      <c r="CF33" s="150"/>
      <c r="CG33" s="150"/>
      <c r="CH33" s="150"/>
      <c r="CI33" s="150"/>
      <c r="CJ33" s="150"/>
      <c r="CK33" s="150"/>
      <c r="CL33" s="150"/>
      <c r="CM33" s="150"/>
    </row>
    <row r="34" spans="1:91" ht="15.75" x14ac:dyDescent="0.25">
      <c r="A34" s="734">
        <v>0.60416666666666663</v>
      </c>
      <c r="B34" s="604">
        <v>40.18</v>
      </c>
      <c r="C34" s="600">
        <v>40.259</v>
      </c>
      <c r="D34" s="604">
        <v>51.957999999999998</v>
      </c>
      <c r="E34" s="604">
        <v>51.953000000000003</v>
      </c>
      <c r="F34" s="601">
        <v>400.65</v>
      </c>
      <c r="G34" s="601">
        <v>585</v>
      </c>
      <c r="H34" s="604">
        <v>225.64</v>
      </c>
      <c r="I34" s="601">
        <v>228.89</v>
      </c>
      <c r="J34" s="601">
        <v>376.83</v>
      </c>
      <c r="K34" s="601">
        <v>313.45</v>
      </c>
      <c r="L34" s="601">
        <v>1144.81</v>
      </c>
      <c r="M34" s="60">
        <v>1147.6400000000001</v>
      </c>
      <c r="N34" s="733"/>
      <c r="O34" s="733"/>
      <c r="P34" s="733"/>
      <c r="Q34" s="733"/>
      <c r="R34" s="733"/>
      <c r="S34" s="89"/>
      <c r="T34" s="89"/>
      <c r="U34" s="89"/>
      <c r="V34" s="89"/>
      <c r="W34" s="60"/>
      <c r="X34" s="60"/>
      <c r="Y34" s="60"/>
      <c r="Z34" s="60"/>
      <c r="AA34" s="60"/>
      <c r="AB34" s="60"/>
      <c r="AC34" s="36"/>
      <c r="AD34" s="59"/>
      <c r="AE34" s="59">
        <v>1205</v>
      </c>
      <c r="AF34" s="59"/>
      <c r="AG34" s="59">
        <v>960</v>
      </c>
      <c r="AH34" s="59">
        <v>1005</v>
      </c>
      <c r="AI34" s="59">
        <v>990</v>
      </c>
      <c r="AJ34" s="59">
        <v>960</v>
      </c>
      <c r="AK34" s="59">
        <v>1285</v>
      </c>
      <c r="AL34" s="59">
        <v>1290</v>
      </c>
      <c r="AM34" s="59"/>
      <c r="AN34" s="148">
        <v>1290</v>
      </c>
      <c r="AO34" s="148"/>
      <c r="AP34" s="148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  <c r="BI34" s="150"/>
      <c r="BJ34" s="150"/>
      <c r="BK34" s="150"/>
      <c r="BL34" s="150"/>
      <c r="BM34" s="150"/>
      <c r="BN34" s="150"/>
      <c r="BO34" s="150"/>
      <c r="BP34" s="150"/>
      <c r="BQ34" s="150"/>
      <c r="BR34" s="150"/>
      <c r="BS34" s="150"/>
      <c r="BT34" s="150"/>
      <c r="BU34" s="150"/>
      <c r="BV34" s="150"/>
      <c r="BW34" s="150"/>
      <c r="BX34" s="150"/>
      <c r="BY34" s="150"/>
      <c r="BZ34" s="150"/>
      <c r="CA34" s="150"/>
      <c r="CB34" s="150"/>
      <c r="CC34" s="150"/>
      <c r="CD34" s="150"/>
      <c r="CE34" s="150"/>
      <c r="CF34" s="150"/>
      <c r="CG34" s="150"/>
      <c r="CH34" s="150"/>
      <c r="CI34" s="150"/>
      <c r="CJ34" s="150"/>
      <c r="CK34" s="150"/>
      <c r="CL34" s="150"/>
      <c r="CM34" s="150"/>
    </row>
    <row r="35" spans="1:91" ht="15.75" x14ac:dyDescent="0.25">
      <c r="A35" s="734">
        <v>0.625</v>
      </c>
      <c r="B35" s="604">
        <v>38.369</v>
      </c>
      <c r="C35" s="600">
        <v>38.9</v>
      </c>
      <c r="D35" s="604">
        <v>51.075000000000003</v>
      </c>
      <c r="E35" s="604">
        <v>49.929000000000002</v>
      </c>
      <c r="F35" s="601">
        <v>400.7</v>
      </c>
      <c r="G35" s="601">
        <v>578.97299999999996</v>
      </c>
      <c r="H35" s="604">
        <v>225.49</v>
      </c>
      <c r="I35" s="601">
        <v>227.97</v>
      </c>
      <c r="J35" s="601">
        <v>383.76</v>
      </c>
      <c r="K35" s="601">
        <v>312.79000000000002</v>
      </c>
      <c r="L35" s="601">
        <v>1150.01</v>
      </c>
      <c r="M35" s="60">
        <v>1155.49</v>
      </c>
      <c r="N35" s="733"/>
      <c r="O35" s="733"/>
      <c r="P35" s="733"/>
      <c r="Q35" s="733"/>
      <c r="R35" s="733"/>
      <c r="S35" s="89"/>
      <c r="T35" s="89"/>
      <c r="U35" s="89"/>
      <c r="V35" s="89"/>
      <c r="W35" s="60"/>
      <c r="X35" s="60"/>
      <c r="Y35" s="60"/>
      <c r="Z35" s="60"/>
      <c r="AA35" s="60"/>
      <c r="AB35" s="60"/>
      <c r="AC35" s="36"/>
      <c r="AD35" s="59"/>
      <c r="AE35" s="59">
        <v>1205</v>
      </c>
      <c r="AF35" s="59"/>
      <c r="AG35" s="59">
        <v>960</v>
      </c>
      <c r="AH35" s="59">
        <v>1005</v>
      </c>
      <c r="AI35" s="59">
        <v>990</v>
      </c>
      <c r="AJ35" s="59">
        <v>960</v>
      </c>
      <c r="AK35" s="59">
        <v>1285</v>
      </c>
      <c r="AL35" s="59">
        <v>1290</v>
      </c>
      <c r="AM35" s="59"/>
      <c r="AN35" s="148">
        <v>1290</v>
      </c>
      <c r="AO35" s="148"/>
      <c r="AP35" s="148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150"/>
      <c r="BN35" s="150"/>
      <c r="BO35" s="150"/>
      <c r="BP35" s="150"/>
      <c r="BQ35" s="150"/>
      <c r="BR35" s="150"/>
      <c r="BS35" s="150"/>
      <c r="BT35" s="150"/>
      <c r="BU35" s="150"/>
      <c r="BV35" s="150"/>
      <c r="BW35" s="150"/>
      <c r="BX35" s="150"/>
      <c r="BY35" s="150"/>
      <c r="BZ35" s="150"/>
      <c r="CA35" s="150"/>
      <c r="CB35" s="150"/>
      <c r="CC35" s="150"/>
      <c r="CD35" s="150"/>
      <c r="CE35" s="150"/>
      <c r="CF35" s="150"/>
      <c r="CG35" s="150"/>
      <c r="CH35" s="150"/>
      <c r="CI35" s="150"/>
      <c r="CJ35" s="150"/>
      <c r="CK35" s="150"/>
      <c r="CL35" s="150"/>
      <c r="CM35" s="150"/>
    </row>
    <row r="36" spans="1:91" ht="15.75" x14ac:dyDescent="0.25">
      <c r="A36" s="734">
        <v>0.64583333333333337</v>
      </c>
      <c r="B36" s="604">
        <v>35.68</v>
      </c>
      <c r="C36" s="600">
        <v>35.590000000000003</v>
      </c>
      <c r="D36" s="604">
        <v>42.801000000000002</v>
      </c>
      <c r="E36" s="604">
        <v>43.162999999999997</v>
      </c>
      <c r="F36" s="601">
        <v>389.68</v>
      </c>
      <c r="G36" s="601">
        <v>546.91399999999999</v>
      </c>
      <c r="H36" s="604">
        <v>229.82</v>
      </c>
      <c r="I36" s="601">
        <v>230.91</v>
      </c>
      <c r="J36" s="601">
        <v>402.26</v>
      </c>
      <c r="K36" s="601">
        <v>325.58999999999997</v>
      </c>
      <c r="L36" s="601">
        <v>1188.58</v>
      </c>
      <c r="M36" s="60">
        <v>1177.6500000000001</v>
      </c>
      <c r="N36" s="733"/>
      <c r="O36" s="733"/>
      <c r="P36" s="733"/>
      <c r="Q36" s="733"/>
      <c r="R36" s="733"/>
      <c r="S36" s="89"/>
      <c r="T36" s="89"/>
      <c r="U36" s="89"/>
      <c r="V36" s="89"/>
      <c r="W36" s="60"/>
      <c r="X36" s="60"/>
      <c r="Y36" s="60"/>
      <c r="Z36" s="60"/>
      <c r="AA36" s="60"/>
      <c r="AB36" s="60"/>
      <c r="AC36" s="36"/>
      <c r="AD36" s="59"/>
      <c r="AE36" s="59">
        <v>1205</v>
      </c>
      <c r="AF36" s="59"/>
      <c r="AG36" s="59">
        <v>960</v>
      </c>
      <c r="AH36" s="59">
        <v>1005</v>
      </c>
      <c r="AI36" s="59">
        <v>990</v>
      </c>
      <c r="AJ36" s="59">
        <v>960</v>
      </c>
      <c r="AK36" s="59">
        <v>1285</v>
      </c>
      <c r="AL36" s="59">
        <v>1290</v>
      </c>
      <c r="AM36" s="59"/>
      <c r="AN36" s="148">
        <v>1290</v>
      </c>
      <c r="AO36" s="148"/>
      <c r="AP36" s="148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  <c r="BI36" s="150"/>
      <c r="BJ36" s="150"/>
      <c r="BK36" s="150"/>
      <c r="BL36" s="150"/>
      <c r="BM36" s="150"/>
      <c r="BN36" s="150"/>
      <c r="BO36" s="150"/>
      <c r="BP36" s="150"/>
      <c r="BQ36" s="150"/>
      <c r="BR36" s="150"/>
      <c r="BS36" s="150"/>
      <c r="BT36" s="150"/>
      <c r="BU36" s="150"/>
      <c r="BV36" s="150"/>
      <c r="BW36" s="150"/>
      <c r="BX36" s="150"/>
      <c r="BY36" s="150"/>
      <c r="BZ36" s="150"/>
      <c r="CA36" s="150"/>
      <c r="CB36" s="150"/>
      <c r="CC36" s="150"/>
      <c r="CD36" s="150"/>
      <c r="CE36" s="150"/>
      <c r="CF36" s="150"/>
      <c r="CG36" s="150"/>
      <c r="CH36" s="150"/>
      <c r="CI36" s="150"/>
      <c r="CJ36" s="150"/>
      <c r="CK36" s="150"/>
      <c r="CL36" s="150"/>
      <c r="CM36" s="150"/>
    </row>
    <row r="37" spans="1:91" ht="15.75" x14ac:dyDescent="0.25">
      <c r="A37" s="737">
        <v>0.66666666666666663</v>
      </c>
      <c r="B37" s="654">
        <v>42.49</v>
      </c>
      <c r="C37" s="650">
        <v>42.168999999999997</v>
      </c>
      <c r="D37" s="654">
        <v>49.506</v>
      </c>
      <c r="E37" s="654">
        <v>49.575000000000003</v>
      </c>
      <c r="F37" s="651">
        <v>382.4</v>
      </c>
      <c r="G37" s="651">
        <v>566.14</v>
      </c>
      <c r="H37" s="654">
        <v>238.72</v>
      </c>
      <c r="I37" s="651">
        <v>240.3</v>
      </c>
      <c r="J37" s="651">
        <v>422.37</v>
      </c>
      <c r="K37" s="651">
        <v>343.98</v>
      </c>
      <c r="L37" s="651">
        <v>1245.3699999999999</v>
      </c>
      <c r="M37" s="60">
        <v>1217.51</v>
      </c>
      <c r="N37" s="733"/>
      <c r="O37" s="733"/>
      <c r="P37" s="733"/>
      <c r="Q37" s="733"/>
      <c r="R37" s="733"/>
      <c r="S37" s="89"/>
      <c r="T37" s="89"/>
      <c r="U37" s="89"/>
      <c r="V37" s="89"/>
      <c r="W37" s="60"/>
      <c r="X37" s="60"/>
      <c r="Y37" s="60"/>
      <c r="Z37" s="60"/>
      <c r="AA37" s="60"/>
      <c r="AB37" s="60"/>
      <c r="AC37" s="36"/>
      <c r="AD37" s="59"/>
      <c r="AE37" s="59">
        <v>1205</v>
      </c>
      <c r="AF37" s="59"/>
      <c r="AG37" s="59">
        <v>960</v>
      </c>
      <c r="AH37" s="59">
        <v>1005</v>
      </c>
      <c r="AI37" s="59">
        <v>990</v>
      </c>
      <c r="AJ37" s="59">
        <v>960</v>
      </c>
      <c r="AK37" s="59">
        <v>1285</v>
      </c>
      <c r="AL37" s="59">
        <v>1290</v>
      </c>
      <c r="AM37" s="59"/>
      <c r="AN37" s="148">
        <v>1290</v>
      </c>
      <c r="AO37" s="148"/>
      <c r="AP37" s="148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150"/>
      <c r="BN37" s="150"/>
      <c r="BO37" s="150"/>
      <c r="BP37" s="150"/>
      <c r="BQ37" s="150"/>
      <c r="BR37" s="150"/>
      <c r="BS37" s="150"/>
      <c r="BT37" s="150"/>
      <c r="BU37" s="150"/>
      <c r="BV37" s="150"/>
      <c r="BW37" s="150"/>
      <c r="BX37" s="150"/>
      <c r="BY37" s="150"/>
      <c r="BZ37" s="150"/>
      <c r="CA37" s="150"/>
      <c r="CB37" s="150"/>
      <c r="CC37" s="150"/>
      <c r="CD37" s="150"/>
      <c r="CE37" s="150"/>
      <c r="CF37" s="150"/>
      <c r="CG37" s="150"/>
      <c r="CH37" s="150"/>
      <c r="CI37" s="150"/>
      <c r="CJ37" s="150"/>
      <c r="CK37" s="150"/>
      <c r="CL37" s="150"/>
      <c r="CM37" s="150"/>
    </row>
    <row r="38" spans="1:91" ht="15.75" x14ac:dyDescent="0.25">
      <c r="A38" s="731">
        <v>0.6875</v>
      </c>
      <c r="B38" s="582">
        <v>41.158999999999999</v>
      </c>
      <c r="C38" s="578">
        <v>41.13</v>
      </c>
      <c r="D38" s="582">
        <v>49.030500000000004</v>
      </c>
      <c r="E38" s="582">
        <v>47.955500000000001</v>
      </c>
      <c r="F38" s="579">
        <v>359.55499999999995</v>
      </c>
      <c r="G38" s="579">
        <v>538.82999999999993</v>
      </c>
      <c r="H38" s="582">
        <v>250.7</v>
      </c>
      <c r="I38" s="579">
        <v>254.03</v>
      </c>
      <c r="J38" s="579">
        <v>457</v>
      </c>
      <c r="K38" s="579">
        <v>373.44</v>
      </c>
      <c r="L38" s="579">
        <v>1335.17</v>
      </c>
      <c r="M38" s="60">
        <v>1291.1399999999999</v>
      </c>
      <c r="N38" s="733"/>
      <c r="O38" s="733"/>
      <c r="P38" s="733"/>
      <c r="Q38" s="733"/>
      <c r="R38" s="733"/>
      <c r="S38" s="89"/>
      <c r="T38" s="89"/>
      <c r="U38" s="89"/>
      <c r="V38" s="89"/>
      <c r="W38" s="60"/>
      <c r="X38" s="60"/>
      <c r="Y38" s="60"/>
      <c r="Z38" s="60"/>
      <c r="AA38" s="60"/>
      <c r="AB38" s="60"/>
      <c r="AC38" s="36"/>
      <c r="AD38" s="59"/>
      <c r="AE38" s="59">
        <v>1205</v>
      </c>
      <c r="AF38" s="59"/>
      <c r="AG38" s="59">
        <v>960</v>
      </c>
      <c r="AH38" s="59">
        <v>1005</v>
      </c>
      <c r="AI38" s="59">
        <v>990</v>
      </c>
      <c r="AJ38" s="59">
        <v>960</v>
      </c>
      <c r="AK38" s="59">
        <v>1285</v>
      </c>
      <c r="AL38" s="59">
        <v>1290</v>
      </c>
      <c r="AM38" s="59"/>
      <c r="AN38" s="148">
        <v>1290</v>
      </c>
      <c r="AO38" s="148"/>
      <c r="AP38" s="148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  <c r="BI38" s="150"/>
      <c r="BJ38" s="150"/>
      <c r="BK38" s="150"/>
      <c r="BL38" s="150"/>
      <c r="BM38" s="150"/>
      <c r="BN38" s="150"/>
      <c r="BO38" s="150"/>
      <c r="BP38" s="150"/>
      <c r="BQ38" s="150"/>
      <c r="BR38" s="150"/>
      <c r="BS38" s="150"/>
      <c r="BT38" s="150"/>
      <c r="BU38" s="150"/>
      <c r="BV38" s="150"/>
      <c r="BW38" s="150"/>
      <c r="BX38" s="150"/>
      <c r="BY38" s="150"/>
      <c r="BZ38" s="150"/>
      <c r="CA38" s="150"/>
      <c r="CB38" s="150"/>
      <c r="CC38" s="150"/>
      <c r="CD38" s="150"/>
      <c r="CE38" s="150"/>
      <c r="CF38" s="150"/>
      <c r="CG38" s="150"/>
      <c r="CH38" s="150"/>
      <c r="CI38" s="150"/>
      <c r="CJ38" s="150"/>
      <c r="CK38" s="150"/>
      <c r="CL38" s="150"/>
      <c r="CM38" s="150"/>
    </row>
    <row r="39" spans="1:91" ht="15.75" x14ac:dyDescent="0.25">
      <c r="A39" s="734">
        <v>0.70833333333333337</v>
      </c>
      <c r="B39" s="604">
        <v>39.668999999999997</v>
      </c>
      <c r="C39" s="600">
        <v>39.658999999999999</v>
      </c>
      <c r="D39" s="604">
        <v>48.555</v>
      </c>
      <c r="E39" s="604">
        <v>46.335999999999999</v>
      </c>
      <c r="F39" s="601">
        <v>336.71</v>
      </c>
      <c r="G39" s="601">
        <v>510.92899999999997</v>
      </c>
      <c r="H39" s="604">
        <v>259.84000000000003</v>
      </c>
      <c r="I39" s="601">
        <v>267.76</v>
      </c>
      <c r="J39" s="601">
        <v>501.85</v>
      </c>
      <c r="K39" s="601">
        <v>406.41</v>
      </c>
      <c r="L39" s="601">
        <v>1435.8600000000001</v>
      </c>
      <c r="M39" s="60">
        <v>1388.07</v>
      </c>
      <c r="N39" s="733"/>
      <c r="O39" s="733"/>
      <c r="P39" s="733"/>
      <c r="Q39" s="733"/>
      <c r="R39" s="733"/>
      <c r="S39" s="89"/>
      <c r="T39" s="89"/>
      <c r="U39" s="89"/>
      <c r="V39" s="89"/>
      <c r="W39" s="60"/>
      <c r="X39" s="60"/>
      <c r="Y39" s="60"/>
      <c r="Z39" s="60"/>
      <c r="AA39" s="60"/>
      <c r="AB39" s="60"/>
      <c r="AC39" s="36"/>
      <c r="AD39" s="59"/>
      <c r="AE39" s="59">
        <v>1205</v>
      </c>
      <c r="AF39" s="59"/>
      <c r="AG39" s="59">
        <v>960</v>
      </c>
      <c r="AH39" s="59">
        <v>1005</v>
      </c>
      <c r="AI39" s="59">
        <v>990</v>
      </c>
      <c r="AJ39" s="59">
        <v>960</v>
      </c>
      <c r="AK39" s="59">
        <v>1285</v>
      </c>
      <c r="AL39" s="59">
        <v>1290</v>
      </c>
      <c r="AM39" s="59"/>
      <c r="AN39" s="148">
        <v>1290</v>
      </c>
      <c r="AO39" s="148"/>
      <c r="AP39" s="148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  <c r="BI39" s="150"/>
      <c r="BJ39" s="150"/>
      <c r="BK39" s="150"/>
      <c r="BL39" s="150"/>
      <c r="BM39" s="150"/>
      <c r="BN39" s="150"/>
      <c r="BO39" s="150"/>
      <c r="BP39" s="150"/>
      <c r="BQ39" s="150"/>
      <c r="BR39" s="150"/>
      <c r="BS39" s="150"/>
      <c r="BT39" s="150"/>
      <c r="BU39" s="150"/>
      <c r="BV39" s="150"/>
      <c r="BW39" s="150"/>
      <c r="BX39" s="150"/>
      <c r="BY39" s="150"/>
      <c r="BZ39" s="150"/>
      <c r="CA39" s="150"/>
      <c r="CB39" s="150"/>
      <c r="CC39" s="150"/>
      <c r="CD39" s="150"/>
      <c r="CE39" s="150"/>
      <c r="CF39" s="150"/>
      <c r="CG39" s="150"/>
      <c r="CH39" s="150"/>
      <c r="CI39" s="150"/>
      <c r="CJ39" s="150"/>
      <c r="CK39" s="150"/>
      <c r="CL39" s="150"/>
      <c r="CM39" s="150"/>
    </row>
    <row r="40" spans="1:91" ht="15.75" x14ac:dyDescent="0.25">
      <c r="A40" s="734">
        <v>0.72916666666666663</v>
      </c>
      <c r="B40" s="604">
        <v>34.630000000000003</v>
      </c>
      <c r="C40" s="600">
        <v>34.79</v>
      </c>
      <c r="D40" s="604">
        <v>43.497999999999998</v>
      </c>
      <c r="E40" s="604">
        <v>42.683</v>
      </c>
      <c r="F40" s="601">
        <v>301.7</v>
      </c>
      <c r="G40" s="601">
        <v>457.30099999999999</v>
      </c>
      <c r="H40" s="604">
        <v>273.64</v>
      </c>
      <c r="I40" s="601">
        <v>280.55</v>
      </c>
      <c r="J40" s="601">
        <v>549.13</v>
      </c>
      <c r="K40" s="601">
        <v>443.4</v>
      </c>
      <c r="L40" s="601">
        <v>1546.7200000000003</v>
      </c>
      <c r="M40" s="60">
        <v>1464.5700000000002</v>
      </c>
      <c r="N40" s="733"/>
      <c r="O40" s="733"/>
      <c r="P40" s="733"/>
      <c r="Q40" s="733"/>
      <c r="R40" s="733"/>
      <c r="S40" s="89"/>
      <c r="T40" s="89"/>
      <c r="U40" s="89"/>
      <c r="V40" s="89"/>
      <c r="W40" s="60"/>
      <c r="X40" s="60"/>
      <c r="Y40" s="60"/>
      <c r="Z40" s="60"/>
      <c r="AA40" s="60"/>
      <c r="AB40" s="60"/>
      <c r="AC40" s="36"/>
      <c r="AD40" s="59">
        <v>1585</v>
      </c>
      <c r="AE40" s="59">
        <v>1225</v>
      </c>
      <c r="AF40" s="59">
        <v>1460</v>
      </c>
      <c r="AG40" s="59">
        <v>920</v>
      </c>
      <c r="AH40" s="59">
        <v>895</v>
      </c>
      <c r="AI40" s="59">
        <v>990</v>
      </c>
      <c r="AJ40" s="59">
        <v>965</v>
      </c>
      <c r="AK40" s="59">
        <v>1415</v>
      </c>
      <c r="AL40" s="59">
        <v>1400</v>
      </c>
      <c r="AM40" s="59">
        <v>1565</v>
      </c>
      <c r="AN40" s="148">
        <v>1335</v>
      </c>
      <c r="AO40" s="148">
        <v>1580</v>
      </c>
      <c r="AP40" s="148">
        <v>1580</v>
      </c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  <c r="BI40" s="150"/>
      <c r="BJ40" s="150"/>
      <c r="BK40" s="150"/>
      <c r="BL40" s="150"/>
      <c r="BM40" s="150"/>
      <c r="BN40" s="150"/>
      <c r="BO40" s="150"/>
      <c r="BP40" s="150"/>
      <c r="BQ40" s="150"/>
      <c r="BR40" s="150"/>
      <c r="BS40" s="150"/>
      <c r="BT40" s="150"/>
      <c r="BU40" s="150"/>
      <c r="BV40" s="150"/>
      <c r="BW40" s="150"/>
      <c r="BX40" s="150"/>
      <c r="BY40" s="150"/>
      <c r="BZ40" s="150"/>
      <c r="CA40" s="150"/>
      <c r="CB40" s="150"/>
      <c r="CC40" s="150"/>
      <c r="CD40" s="150"/>
      <c r="CE40" s="150"/>
      <c r="CF40" s="150"/>
      <c r="CG40" s="150"/>
      <c r="CH40" s="150"/>
      <c r="CI40" s="150"/>
      <c r="CJ40" s="150"/>
      <c r="CK40" s="150"/>
      <c r="CL40" s="150"/>
      <c r="CM40" s="150"/>
    </row>
    <row r="41" spans="1:91" ht="15.75" x14ac:dyDescent="0.25">
      <c r="A41" s="734">
        <v>0.75</v>
      </c>
      <c r="B41" s="604">
        <v>40.124499999999998</v>
      </c>
      <c r="C41" s="600">
        <v>40.419499999999999</v>
      </c>
      <c r="D41" s="604">
        <v>42.152999999999999</v>
      </c>
      <c r="E41" s="604">
        <v>41.6</v>
      </c>
      <c r="F41" s="601">
        <v>293.38</v>
      </c>
      <c r="G41" s="601">
        <v>457.67700000000002</v>
      </c>
      <c r="H41" s="604">
        <v>260.45</v>
      </c>
      <c r="I41" s="601">
        <v>265.57</v>
      </c>
      <c r="J41" s="601">
        <v>522.85</v>
      </c>
      <c r="K41" s="601">
        <v>427.02</v>
      </c>
      <c r="L41" s="601">
        <v>1475.8899999999999</v>
      </c>
      <c r="M41" s="60">
        <v>1522.5</v>
      </c>
      <c r="N41" s="733"/>
      <c r="O41" s="733"/>
      <c r="P41" s="733"/>
      <c r="Q41" s="733"/>
      <c r="R41" s="733"/>
      <c r="S41" s="89"/>
      <c r="T41" s="89"/>
      <c r="U41" s="89"/>
      <c r="V41" s="89"/>
      <c r="W41" s="60"/>
      <c r="X41" s="60"/>
      <c r="Y41" s="60"/>
      <c r="Z41" s="60"/>
      <c r="AA41" s="60"/>
      <c r="AB41" s="60"/>
      <c r="AC41" s="36"/>
      <c r="AD41" s="59">
        <v>1585</v>
      </c>
      <c r="AE41" s="59">
        <v>1225</v>
      </c>
      <c r="AF41" s="59">
        <v>1460</v>
      </c>
      <c r="AG41" s="59">
        <v>920</v>
      </c>
      <c r="AH41" s="59">
        <v>895</v>
      </c>
      <c r="AI41" s="59">
        <v>990</v>
      </c>
      <c r="AJ41" s="59">
        <v>965</v>
      </c>
      <c r="AK41" s="59">
        <v>1415</v>
      </c>
      <c r="AL41" s="59">
        <v>1400</v>
      </c>
      <c r="AM41" s="59">
        <v>1565</v>
      </c>
      <c r="AN41" s="148">
        <v>1335</v>
      </c>
      <c r="AO41" s="148">
        <v>1580</v>
      </c>
      <c r="AP41" s="148">
        <v>1580</v>
      </c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  <c r="BI41" s="150"/>
      <c r="BJ41" s="150"/>
      <c r="BK41" s="150"/>
      <c r="BL41" s="150"/>
      <c r="BM41" s="150"/>
      <c r="BN41" s="150"/>
      <c r="BO41" s="150"/>
      <c r="BP41" s="150"/>
      <c r="BQ41" s="150"/>
      <c r="BR41" s="150"/>
      <c r="BS41" s="150"/>
      <c r="BT41" s="150"/>
      <c r="BU41" s="150"/>
      <c r="BV41" s="150"/>
      <c r="BW41" s="150"/>
      <c r="BX41" s="150"/>
      <c r="BY41" s="150"/>
      <c r="BZ41" s="150"/>
      <c r="CA41" s="150"/>
      <c r="CB41" s="150"/>
      <c r="CC41" s="150"/>
      <c r="CD41" s="150"/>
      <c r="CE41" s="150"/>
      <c r="CF41" s="150"/>
      <c r="CG41" s="150"/>
      <c r="CH41" s="150"/>
      <c r="CI41" s="150"/>
      <c r="CJ41" s="150"/>
      <c r="CK41" s="150"/>
      <c r="CL41" s="150"/>
      <c r="CM41" s="150"/>
    </row>
    <row r="42" spans="1:91" ht="15.75" x14ac:dyDescent="0.25">
      <c r="A42" s="734">
        <v>0.77083333333333337</v>
      </c>
      <c r="B42" s="604">
        <v>45.619</v>
      </c>
      <c r="C42" s="600">
        <v>46.048999999999999</v>
      </c>
      <c r="D42" s="604">
        <v>48.889000000000003</v>
      </c>
      <c r="E42" s="604">
        <v>47.962000000000003</v>
      </c>
      <c r="F42" s="601">
        <v>348.85</v>
      </c>
      <c r="G42" s="601">
        <v>537.36900000000003</v>
      </c>
      <c r="H42" s="604">
        <v>264.64</v>
      </c>
      <c r="I42" s="601">
        <v>270.07</v>
      </c>
      <c r="J42" s="601">
        <v>515.54</v>
      </c>
      <c r="K42" s="601">
        <v>430.7</v>
      </c>
      <c r="L42" s="601">
        <v>1480.95</v>
      </c>
      <c r="M42" s="60">
        <v>1541.5800000000002</v>
      </c>
      <c r="N42" s="733"/>
      <c r="O42" s="733"/>
      <c r="P42" s="733"/>
      <c r="Q42" s="733"/>
      <c r="R42" s="733"/>
      <c r="S42" s="89"/>
      <c r="T42" s="89"/>
      <c r="U42" s="89"/>
      <c r="V42" s="89"/>
      <c r="W42" s="60"/>
      <c r="X42" s="60"/>
      <c r="Y42" s="60"/>
      <c r="Z42" s="60"/>
      <c r="AA42" s="60"/>
      <c r="AB42" s="60"/>
      <c r="AC42" s="36"/>
      <c r="AD42" s="59">
        <v>1585</v>
      </c>
      <c r="AE42" s="59">
        <v>1225</v>
      </c>
      <c r="AF42" s="59">
        <v>1460</v>
      </c>
      <c r="AG42" s="59">
        <v>920</v>
      </c>
      <c r="AH42" s="59">
        <v>895</v>
      </c>
      <c r="AI42" s="59">
        <v>990</v>
      </c>
      <c r="AJ42" s="59">
        <v>965</v>
      </c>
      <c r="AK42" s="59">
        <v>1415</v>
      </c>
      <c r="AL42" s="59">
        <v>1400</v>
      </c>
      <c r="AM42" s="59">
        <v>1565</v>
      </c>
      <c r="AN42" s="148">
        <v>1335</v>
      </c>
      <c r="AO42" s="148">
        <v>1580</v>
      </c>
      <c r="AP42" s="148">
        <v>1580</v>
      </c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  <c r="BI42" s="150"/>
      <c r="BJ42" s="150"/>
      <c r="BK42" s="150"/>
      <c r="BL42" s="150"/>
      <c r="BM42" s="150"/>
      <c r="BN42" s="150"/>
      <c r="BO42" s="150"/>
      <c r="BP42" s="150"/>
      <c r="BQ42" s="150"/>
      <c r="BR42" s="150"/>
      <c r="BS42" s="150"/>
      <c r="BT42" s="150"/>
      <c r="BU42" s="150"/>
      <c r="BV42" s="150"/>
      <c r="BW42" s="150"/>
      <c r="BX42" s="150"/>
      <c r="BY42" s="150"/>
      <c r="BZ42" s="150"/>
      <c r="CA42" s="150"/>
      <c r="CB42" s="150"/>
      <c r="CC42" s="150"/>
      <c r="CD42" s="150"/>
      <c r="CE42" s="150"/>
      <c r="CF42" s="150"/>
      <c r="CG42" s="150"/>
      <c r="CH42" s="150"/>
      <c r="CI42" s="150"/>
      <c r="CJ42" s="150"/>
      <c r="CK42" s="150"/>
      <c r="CL42" s="150"/>
      <c r="CM42" s="150"/>
    </row>
    <row r="43" spans="1:91" ht="15.75" x14ac:dyDescent="0.25">
      <c r="A43" s="734">
        <v>0.79166666666666663</v>
      </c>
      <c r="B43" s="604">
        <v>45.598999999999997</v>
      </c>
      <c r="C43" s="600">
        <v>45.908999999999999</v>
      </c>
      <c r="D43" s="604">
        <v>51.332999999999998</v>
      </c>
      <c r="E43" s="604">
        <v>49.363</v>
      </c>
      <c r="F43" s="601">
        <v>384.9</v>
      </c>
      <c r="G43" s="601">
        <v>577.10400000000004</v>
      </c>
      <c r="H43" s="604">
        <v>265.22000000000003</v>
      </c>
      <c r="I43" s="601">
        <v>272.68</v>
      </c>
      <c r="J43" s="601">
        <v>525.96</v>
      </c>
      <c r="K43" s="601">
        <v>434.13</v>
      </c>
      <c r="L43" s="601">
        <v>1497.9900000000002</v>
      </c>
      <c r="M43" s="60">
        <v>1541.3600000000001</v>
      </c>
      <c r="N43" s="733"/>
      <c r="O43" s="733"/>
      <c r="P43" s="733"/>
      <c r="Q43" s="733"/>
      <c r="R43" s="733"/>
      <c r="S43" s="89"/>
      <c r="T43" s="89"/>
      <c r="U43" s="89"/>
      <c r="V43" s="89"/>
      <c r="W43" s="60"/>
      <c r="X43" s="60"/>
      <c r="Y43" s="60"/>
      <c r="Z43" s="60"/>
      <c r="AA43" s="60"/>
      <c r="AB43" s="60"/>
      <c r="AC43" s="36"/>
      <c r="AD43" s="59">
        <v>1585</v>
      </c>
      <c r="AE43" s="59">
        <v>1225</v>
      </c>
      <c r="AF43" s="59">
        <v>1460</v>
      </c>
      <c r="AG43" s="59">
        <v>920</v>
      </c>
      <c r="AH43" s="59">
        <v>895</v>
      </c>
      <c r="AI43" s="59">
        <v>990</v>
      </c>
      <c r="AJ43" s="59">
        <v>965</v>
      </c>
      <c r="AK43" s="59">
        <v>1415</v>
      </c>
      <c r="AL43" s="59">
        <v>1400</v>
      </c>
      <c r="AM43" s="59">
        <v>1565</v>
      </c>
      <c r="AN43" s="148">
        <v>1335</v>
      </c>
      <c r="AO43" s="148">
        <v>1580</v>
      </c>
      <c r="AP43" s="148">
        <v>1580</v>
      </c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  <c r="BI43" s="150"/>
      <c r="BJ43" s="150"/>
      <c r="BK43" s="150"/>
      <c r="BL43" s="150"/>
      <c r="BM43" s="150"/>
      <c r="BN43" s="150"/>
      <c r="BO43" s="150"/>
      <c r="BP43" s="150"/>
      <c r="BQ43" s="150"/>
      <c r="BR43" s="150"/>
      <c r="BS43" s="150"/>
      <c r="BT43" s="150"/>
      <c r="BU43" s="150"/>
      <c r="BV43" s="150"/>
      <c r="BW43" s="150"/>
      <c r="BX43" s="150"/>
      <c r="BY43" s="150"/>
      <c r="BZ43" s="150"/>
      <c r="CA43" s="150"/>
      <c r="CB43" s="150"/>
      <c r="CC43" s="150"/>
      <c r="CD43" s="150"/>
      <c r="CE43" s="150"/>
      <c r="CF43" s="150"/>
      <c r="CG43" s="150"/>
      <c r="CH43" s="150"/>
      <c r="CI43" s="150"/>
      <c r="CJ43" s="150"/>
      <c r="CK43" s="150"/>
      <c r="CL43" s="150"/>
      <c r="CM43" s="150"/>
    </row>
    <row r="44" spans="1:91" ht="15.75" x14ac:dyDescent="0.25">
      <c r="A44" s="734">
        <v>0.8125</v>
      </c>
      <c r="B44" s="604">
        <v>42.548999999999999</v>
      </c>
      <c r="C44" s="600">
        <v>42.99</v>
      </c>
      <c r="D44" s="604">
        <v>50.372</v>
      </c>
      <c r="E44" s="604">
        <v>48.534999999999997</v>
      </c>
      <c r="F44" s="601">
        <v>395.5</v>
      </c>
      <c r="G44" s="601">
        <v>579.94600000000003</v>
      </c>
      <c r="H44" s="604">
        <v>268.2</v>
      </c>
      <c r="I44" s="601">
        <v>270.45</v>
      </c>
      <c r="J44" s="601">
        <v>534.14</v>
      </c>
      <c r="K44" s="601">
        <v>439.31</v>
      </c>
      <c r="L44" s="601">
        <v>1512.1</v>
      </c>
      <c r="M44" s="60">
        <v>1531.0300000000002</v>
      </c>
      <c r="N44" s="733"/>
      <c r="O44" s="733"/>
      <c r="P44" s="733"/>
      <c r="Q44" s="733"/>
      <c r="R44" s="733"/>
      <c r="S44" s="89"/>
      <c r="T44" s="89"/>
      <c r="U44" s="89"/>
      <c r="V44" s="89"/>
      <c r="W44" s="60"/>
      <c r="X44" s="60"/>
      <c r="Y44" s="60"/>
      <c r="Z44" s="60"/>
      <c r="AA44" s="60"/>
      <c r="AB44" s="60"/>
      <c r="AC44" s="36"/>
      <c r="AD44" s="59">
        <v>1585</v>
      </c>
      <c r="AE44" s="59">
        <v>1225</v>
      </c>
      <c r="AF44" s="59">
        <v>1460</v>
      </c>
      <c r="AG44" s="59">
        <v>920</v>
      </c>
      <c r="AH44" s="59">
        <v>895</v>
      </c>
      <c r="AI44" s="59">
        <v>990</v>
      </c>
      <c r="AJ44" s="59">
        <v>965</v>
      </c>
      <c r="AK44" s="59">
        <v>1415</v>
      </c>
      <c r="AL44" s="59">
        <v>1400</v>
      </c>
      <c r="AM44" s="59">
        <v>1565</v>
      </c>
      <c r="AN44" s="148">
        <v>1335</v>
      </c>
      <c r="AO44" s="148">
        <v>1580</v>
      </c>
      <c r="AP44" s="148">
        <v>1580</v>
      </c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  <c r="BI44" s="150"/>
      <c r="BJ44" s="150"/>
      <c r="BK44" s="150"/>
      <c r="BL44" s="150"/>
      <c r="BM44" s="150"/>
      <c r="BN44" s="150"/>
      <c r="BO44" s="150"/>
      <c r="BP44" s="150"/>
      <c r="BQ44" s="150"/>
      <c r="BR44" s="150"/>
      <c r="BS44" s="150"/>
      <c r="BT44" s="150"/>
      <c r="BU44" s="150"/>
      <c r="BV44" s="150"/>
      <c r="BW44" s="150"/>
      <c r="BX44" s="150"/>
      <c r="BY44" s="150"/>
      <c r="BZ44" s="150"/>
      <c r="CA44" s="150"/>
      <c r="CB44" s="150"/>
      <c r="CC44" s="150"/>
      <c r="CD44" s="150"/>
      <c r="CE44" s="150"/>
      <c r="CF44" s="150"/>
      <c r="CG44" s="150"/>
      <c r="CH44" s="150"/>
      <c r="CI44" s="150"/>
      <c r="CJ44" s="150"/>
      <c r="CK44" s="150"/>
      <c r="CL44" s="150"/>
      <c r="CM44" s="150"/>
    </row>
    <row r="45" spans="1:91" ht="15.75" x14ac:dyDescent="0.25">
      <c r="A45" s="735">
        <v>0.83333333333333337</v>
      </c>
      <c r="B45" s="622">
        <v>42.158999999999999</v>
      </c>
      <c r="C45" s="618">
        <v>42.4</v>
      </c>
      <c r="D45" s="622">
        <v>50.433</v>
      </c>
      <c r="E45" s="622">
        <v>48.933999999999997</v>
      </c>
      <c r="F45" s="619">
        <v>400.55</v>
      </c>
      <c r="G45" s="619">
        <v>584.476</v>
      </c>
      <c r="H45" s="622">
        <v>269.66000000000003</v>
      </c>
      <c r="I45" s="619">
        <v>273.51</v>
      </c>
      <c r="J45" s="619">
        <v>540.17999999999995</v>
      </c>
      <c r="K45" s="619">
        <v>444.28</v>
      </c>
      <c r="L45" s="619">
        <v>1527.6299999999999</v>
      </c>
      <c r="M45" s="60">
        <v>1528.53</v>
      </c>
      <c r="N45" s="733"/>
      <c r="O45" s="733"/>
      <c r="P45" s="733"/>
      <c r="Q45" s="733"/>
      <c r="R45" s="733"/>
      <c r="S45" s="89"/>
      <c r="T45" s="89"/>
      <c r="U45" s="89"/>
      <c r="V45" s="89"/>
      <c r="W45" s="60"/>
      <c r="X45" s="60"/>
      <c r="Y45" s="60"/>
      <c r="Z45" s="60"/>
      <c r="AA45" s="60"/>
      <c r="AB45" s="60"/>
      <c r="AC45" s="36"/>
      <c r="AD45" s="59">
        <v>1585</v>
      </c>
      <c r="AE45" s="59">
        <v>1225</v>
      </c>
      <c r="AF45" s="59">
        <v>1460</v>
      </c>
      <c r="AG45" s="59">
        <v>920</v>
      </c>
      <c r="AH45" s="59">
        <v>895</v>
      </c>
      <c r="AI45" s="59">
        <v>990</v>
      </c>
      <c r="AJ45" s="59">
        <v>965</v>
      </c>
      <c r="AK45" s="59">
        <v>1415</v>
      </c>
      <c r="AL45" s="59">
        <v>1400</v>
      </c>
      <c r="AM45" s="59">
        <v>1565</v>
      </c>
      <c r="AN45" s="148">
        <v>1335</v>
      </c>
      <c r="AO45" s="148">
        <v>1580</v>
      </c>
      <c r="AP45" s="148">
        <v>1580</v>
      </c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  <c r="BI45" s="150"/>
      <c r="BJ45" s="150"/>
      <c r="BK45" s="150"/>
      <c r="BL45" s="150"/>
      <c r="BM45" s="150"/>
      <c r="BN45" s="150"/>
      <c r="BO45" s="150"/>
      <c r="BP45" s="150"/>
      <c r="BQ45" s="150"/>
      <c r="BR45" s="150"/>
      <c r="BS45" s="150"/>
      <c r="BT45" s="150"/>
      <c r="BU45" s="150"/>
      <c r="BV45" s="150"/>
      <c r="BW45" s="150"/>
      <c r="BX45" s="150"/>
      <c r="BY45" s="150"/>
      <c r="BZ45" s="150"/>
      <c r="CA45" s="150"/>
      <c r="CB45" s="150"/>
      <c r="CC45" s="150"/>
      <c r="CD45" s="150"/>
      <c r="CE45" s="150"/>
      <c r="CF45" s="150"/>
      <c r="CG45" s="150"/>
      <c r="CH45" s="150"/>
      <c r="CI45" s="150"/>
      <c r="CJ45" s="150"/>
      <c r="CK45" s="150"/>
      <c r="CL45" s="150"/>
      <c r="CM45" s="150"/>
    </row>
    <row r="46" spans="1:91" ht="15.75" x14ac:dyDescent="0.25">
      <c r="A46" s="736">
        <v>0.85416666666666663</v>
      </c>
      <c r="B46" s="640">
        <v>38.36</v>
      </c>
      <c r="C46" s="636">
        <v>38.29</v>
      </c>
      <c r="D46" s="640">
        <v>48.167999999999999</v>
      </c>
      <c r="E46" s="640">
        <v>46.655000000000001</v>
      </c>
      <c r="F46" s="637">
        <v>402.6</v>
      </c>
      <c r="G46" s="637">
        <v>574.07300000000009</v>
      </c>
      <c r="H46" s="640">
        <v>268.33</v>
      </c>
      <c r="I46" s="637">
        <v>275.08</v>
      </c>
      <c r="J46" s="637">
        <v>547.17999999999995</v>
      </c>
      <c r="K46" s="637">
        <v>445.23</v>
      </c>
      <c r="L46" s="637">
        <v>1535.82</v>
      </c>
      <c r="M46" s="60">
        <v>1527.37</v>
      </c>
      <c r="N46" s="733"/>
      <c r="O46" s="733"/>
      <c r="P46" s="733"/>
      <c r="Q46" s="733"/>
      <c r="R46" s="733"/>
      <c r="S46" s="89"/>
      <c r="T46" s="89"/>
      <c r="U46" s="89"/>
      <c r="V46" s="89"/>
      <c r="W46" s="60"/>
      <c r="X46" s="60"/>
      <c r="Y46" s="60"/>
      <c r="Z46" s="60"/>
      <c r="AA46" s="60"/>
      <c r="AB46" s="60"/>
      <c r="AC46" s="36"/>
      <c r="AD46" s="59">
        <v>1585</v>
      </c>
      <c r="AE46" s="59">
        <v>1225</v>
      </c>
      <c r="AF46" s="59">
        <v>1460</v>
      </c>
      <c r="AG46" s="59">
        <v>920</v>
      </c>
      <c r="AH46" s="59">
        <v>895</v>
      </c>
      <c r="AI46" s="59">
        <v>990</v>
      </c>
      <c r="AJ46" s="59">
        <v>965</v>
      </c>
      <c r="AK46" s="59">
        <v>1415</v>
      </c>
      <c r="AL46" s="59">
        <v>1400</v>
      </c>
      <c r="AM46" s="59">
        <v>1565</v>
      </c>
      <c r="AN46" s="148">
        <v>1335</v>
      </c>
      <c r="AO46" s="148">
        <v>1580</v>
      </c>
      <c r="AP46" s="148">
        <v>1580</v>
      </c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  <c r="BI46" s="150"/>
      <c r="BJ46" s="150"/>
      <c r="BK46" s="150"/>
      <c r="BL46" s="150"/>
      <c r="BM46" s="150"/>
      <c r="BN46" s="150"/>
      <c r="BO46" s="150"/>
      <c r="BP46" s="150"/>
      <c r="BQ46" s="150"/>
      <c r="BR46" s="150"/>
      <c r="BS46" s="150"/>
      <c r="BT46" s="150"/>
      <c r="BU46" s="150"/>
      <c r="BV46" s="150"/>
      <c r="BW46" s="150"/>
      <c r="BX46" s="150"/>
      <c r="BY46" s="150"/>
      <c r="BZ46" s="150"/>
      <c r="CA46" s="150"/>
      <c r="CB46" s="150"/>
      <c r="CC46" s="150"/>
      <c r="CD46" s="150"/>
      <c r="CE46" s="150"/>
      <c r="CF46" s="150"/>
      <c r="CG46" s="150"/>
      <c r="CH46" s="150"/>
      <c r="CI46" s="150"/>
      <c r="CJ46" s="150"/>
      <c r="CK46" s="150"/>
      <c r="CL46" s="150"/>
      <c r="CM46" s="150"/>
    </row>
    <row r="47" spans="1:91" ht="15.75" x14ac:dyDescent="0.25">
      <c r="A47" s="734">
        <v>0.875</v>
      </c>
      <c r="B47" s="604">
        <v>43.11</v>
      </c>
      <c r="C47" s="600">
        <v>43.298999999999999</v>
      </c>
      <c r="D47" s="604">
        <v>50.262</v>
      </c>
      <c r="E47" s="604">
        <v>48.57</v>
      </c>
      <c r="F47" s="601">
        <v>421.13</v>
      </c>
      <c r="G47" s="601">
        <v>606.37099999999998</v>
      </c>
      <c r="H47" s="604">
        <v>272.63</v>
      </c>
      <c r="I47" s="601">
        <v>281.45</v>
      </c>
      <c r="J47" s="601">
        <v>550.19000000000005</v>
      </c>
      <c r="K47" s="601">
        <v>445.93</v>
      </c>
      <c r="L47" s="601">
        <v>1550.2</v>
      </c>
      <c r="M47" s="60">
        <v>1524.46</v>
      </c>
      <c r="N47" s="733"/>
      <c r="O47" s="733"/>
      <c r="P47" s="733"/>
      <c r="Q47" s="733"/>
      <c r="R47" s="733"/>
      <c r="S47" s="89"/>
      <c r="T47" s="89"/>
      <c r="U47" s="89"/>
      <c r="V47" s="89"/>
      <c r="W47" s="60"/>
      <c r="X47" s="60"/>
      <c r="Y47" s="60"/>
      <c r="Z47" s="60"/>
      <c r="AA47" s="60"/>
      <c r="AB47" s="60"/>
      <c r="AC47" s="36"/>
      <c r="AD47" s="59">
        <v>1585</v>
      </c>
      <c r="AE47" s="59">
        <v>1225</v>
      </c>
      <c r="AF47" s="59">
        <v>1460</v>
      </c>
      <c r="AG47" s="59">
        <v>920</v>
      </c>
      <c r="AH47" s="59">
        <v>895</v>
      </c>
      <c r="AI47" s="59">
        <v>990</v>
      </c>
      <c r="AJ47" s="59">
        <v>965</v>
      </c>
      <c r="AK47" s="59">
        <v>1415</v>
      </c>
      <c r="AL47" s="59">
        <v>1400</v>
      </c>
      <c r="AM47" s="59">
        <v>1565</v>
      </c>
      <c r="AN47" s="148">
        <v>1335</v>
      </c>
      <c r="AO47" s="148">
        <v>1580</v>
      </c>
      <c r="AP47" s="148">
        <v>1580</v>
      </c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  <c r="BI47" s="150"/>
      <c r="BJ47" s="150"/>
      <c r="BK47" s="150"/>
      <c r="BL47" s="150"/>
      <c r="BM47" s="150"/>
      <c r="BN47" s="150"/>
      <c r="BO47" s="150"/>
      <c r="BP47" s="150"/>
      <c r="BQ47" s="150"/>
      <c r="BR47" s="150"/>
      <c r="BS47" s="150"/>
      <c r="BT47" s="150"/>
      <c r="BU47" s="150"/>
      <c r="BV47" s="150"/>
      <c r="BW47" s="150"/>
      <c r="BX47" s="150"/>
      <c r="BY47" s="150"/>
      <c r="BZ47" s="150"/>
      <c r="CA47" s="150"/>
      <c r="CB47" s="150"/>
      <c r="CC47" s="150"/>
      <c r="CD47" s="150"/>
      <c r="CE47" s="150"/>
      <c r="CF47" s="150"/>
      <c r="CG47" s="150"/>
      <c r="CH47" s="150"/>
      <c r="CI47" s="150"/>
      <c r="CJ47" s="150"/>
      <c r="CK47" s="150"/>
      <c r="CL47" s="150"/>
      <c r="CM47" s="150"/>
    </row>
    <row r="48" spans="1:91" ht="15.75" x14ac:dyDescent="0.25">
      <c r="A48" s="734">
        <v>0.89583333333333337</v>
      </c>
      <c r="B48" s="604">
        <v>40.840000000000003</v>
      </c>
      <c r="C48" s="600">
        <v>40.74</v>
      </c>
      <c r="D48" s="604">
        <v>45.781999999999996</v>
      </c>
      <c r="E48" s="604">
        <v>44.405000000000001</v>
      </c>
      <c r="F48" s="601">
        <v>399.17</v>
      </c>
      <c r="G48" s="601">
        <v>570.93700000000001</v>
      </c>
      <c r="H48" s="604">
        <v>272.99</v>
      </c>
      <c r="I48" s="601">
        <v>277.67</v>
      </c>
      <c r="J48" s="601">
        <v>551.54999999999995</v>
      </c>
      <c r="K48" s="601">
        <v>445.74</v>
      </c>
      <c r="L48" s="601">
        <v>1547.95</v>
      </c>
      <c r="M48" s="60">
        <v>1514.3000000000002</v>
      </c>
      <c r="N48" s="733"/>
      <c r="O48" s="733"/>
      <c r="P48" s="733"/>
      <c r="Q48" s="733"/>
      <c r="R48" s="733"/>
      <c r="S48" s="89"/>
      <c r="T48" s="89"/>
      <c r="U48" s="89"/>
      <c r="V48" s="89"/>
      <c r="W48" s="60"/>
      <c r="X48" s="60"/>
      <c r="Y48" s="60"/>
      <c r="Z48" s="60"/>
      <c r="AA48" s="60"/>
      <c r="AB48" s="60"/>
      <c r="AC48" s="36"/>
      <c r="AD48" s="59">
        <v>1585</v>
      </c>
      <c r="AE48" s="59">
        <v>1225</v>
      </c>
      <c r="AF48" s="59">
        <v>1460</v>
      </c>
      <c r="AG48" s="59">
        <v>920</v>
      </c>
      <c r="AH48" s="59">
        <v>895</v>
      </c>
      <c r="AI48" s="59">
        <v>990</v>
      </c>
      <c r="AJ48" s="59">
        <v>965</v>
      </c>
      <c r="AK48" s="59">
        <v>1415</v>
      </c>
      <c r="AL48" s="59">
        <v>1400</v>
      </c>
      <c r="AM48" s="59">
        <v>1565</v>
      </c>
      <c r="AN48" s="148">
        <v>1335</v>
      </c>
      <c r="AO48" s="148">
        <v>1580</v>
      </c>
      <c r="AP48" s="148">
        <v>1580</v>
      </c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  <c r="BI48" s="150"/>
      <c r="BJ48" s="150"/>
      <c r="BK48" s="150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50"/>
      <c r="BW48" s="150"/>
      <c r="BX48" s="150"/>
      <c r="BY48" s="150"/>
      <c r="BZ48" s="150"/>
      <c r="CA48" s="150"/>
      <c r="CB48" s="150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</row>
    <row r="49" spans="1:91" ht="15.75" x14ac:dyDescent="0.25">
      <c r="A49" s="734">
        <v>0.91666666666666663</v>
      </c>
      <c r="B49" s="604">
        <v>44.478999999999999</v>
      </c>
      <c r="C49" s="600">
        <v>43.77</v>
      </c>
      <c r="D49" s="604">
        <v>48.911000000000001</v>
      </c>
      <c r="E49" s="604">
        <v>47.598999999999997</v>
      </c>
      <c r="F49" s="601">
        <v>377.8</v>
      </c>
      <c r="G49" s="601">
        <v>562.55899999999997</v>
      </c>
      <c r="H49" s="604">
        <v>286.12</v>
      </c>
      <c r="I49" s="601">
        <v>292.13</v>
      </c>
      <c r="J49" s="601">
        <v>583.12</v>
      </c>
      <c r="K49" s="601">
        <v>462.23</v>
      </c>
      <c r="L49" s="601">
        <v>1623.6</v>
      </c>
      <c r="M49" s="60">
        <v>1495.77</v>
      </c>
      <c r="N49" s="733"/>
      <c r="O49" s="733"/>
      <c r="P49" s="733"/>
      <c r="Q49" s="733"/>
      <c r="R49" s="733"/>
      <c r="S49" s="89"/>
      <c r="T49" s="89"/>
      <c r="U49" s="89"/>
      <c r="V49" s="89"/>
      <c r="W49" s="60"/>
      <c r="X49" s="60"/>
      <c r="Y49" s="60"/>
      <c r="Z49" s="60"/>
      <c r="AA49" s="60"/>
      <c r="AB49" s="60"/>
      <c r="AC49" s="36"/>
      <c r="AD49" s="59">
        <v>1585</v>
      </c>
      <c r="AE49" s="59">
        <v>1225</v>
      </c>
      <c r="AF49" s="59">
        <v>1460</v>
      </c>
      <c r="AG49" s="59">
        <v>920</v>
      </c>
      <c r="AH49" s="59">
        <v>895</v>
      </c>
      <c r="AI49" s="59">
        <v>990</v>
      </c>
      <c r="AJ49" s="59">
        <v>965</v>
      </c>
      <c r="AK49" s="59">
        <v>1415</v>
      </c>
      <c r="AL49" s="59">
        <v>1400</v>
      </c>
      <c r="AM49" s="59">
        <v>1565</v>
      </c>
      <c r="AN49" s="148">
        <v>1335</v>
      </c>
      <c r="AO49" s="148">
        <v>1580</v>
      </c>
      <c r="AP49" s="148">
        <v>1580</v>
      </c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  <c r="BI49" s="150"/>
      <c r="BJ49" s="150"/>
      <c r="BK49" s="150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50"/>
      <c r="BW49" s="150"/>
      <c r="BX49" s="150"/>
      <c r="BY49" s="150"/>
      <c r="BZ49" s="150"/>
      <c r="CA49" s="150"/>
      <c r="CB49" s="150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</row>
    <row r="50" spans="1:91" ht="15.75" x14ac:dyDescent="0.25">
      <c r="A50" s="734">
        <v>0.9375</v>
      </c>
      <c r="B50" s="604">
        <v>38.119</v>
      </c>
      <c r="C50" s="600">
        <v>38.29</v>
      </c>
      <c r="D50" s="604">
        <v>43.927999999999997</v>
      </c>
      <c r="E50" s="604">
        <v>41.960999999999999</v>
      </c>
      <c r="F50" s="601">
        <v>350.91</v>
      </c>
      <c r="G50" s="601">
        <v>513.20800000000008</v>
      </c>
      <c r="H50" s="604">
        <v>281.7</v>
      </c>
      <c r="I50" s="601">
        <v>290.69</v>
      </c>
      <c r="J50" s="601">
        <v>578.32000000000005</v>
      </c>
      <c r="K50" s="601">
        <v>463.26</v>
      </c>
      <c r="L50" s="601">
        <v>1613.97</v>
      </c>
      <c r="M50" s="60">
        <v>1478.6</v>
      </c>
      <c r="N50" s="733"/>
      <c r="O50" s="733"/>
      <c r="P50" s="733"/>
      <c r="Q50" s="733"/>
      <c r="R50" s="733"/>
      <c r="S50" s="89"/>
      <c r="T50" s="89"/>
      <c r="U50" s="89"/>
      <c r="V50" s="89"/>
      <c r="W50" s="60"/>
      <c r="X50" s="60"/>
      <c r="Y50" s="60"/>
      <c r="Z50" s="60"/>
      <c r="AA50" s="60"/>
      <c r="AB50" s="60"/>
      <c r="AC50" s="36"/>
      <c r="AD50" s="59">
        <v>1585</v>
      </c>
      <c r="AE50" s="59">
        <v>1225</v>
      </c>
      <c r="AF50" s="59">
        <v>1460</v>
      </c>
      <c r="AG50" s="59">
        <v>920</v>
      </c>
      <c r="AH50" s="59">
        <v>895</v>
      </c>
      <c r="AI50" s="59">
        <v>990</v>
      </c>
      <c r="AJ50" s="59">
        <v>965</v>
      </c>
      <c r="AK50" s="59">
        <v>1415</v>
      </c>
      <c r="AL50" s="59">
        <v>1400</v>
      </c>
      <c r="AM50" s="59">
        <v>1565</v>
      </c>
      <c r="AN50" s="148">
        <v>1335</v>
      </c>
      <c r="AO50" s="148">
        <v>1580</v>
      </c>
      <c r="AP50" s="148">
        <v>1580</v>
      </c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  <c r="BI50" s="150"/>
      <c r="BJ50" s="150"/>
      <c r="BK50" s="150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50"/>
      <c r="BW50" s="150"/>
      <c r="BX50" s="150"/>
      <c r="BY50" s="150"/>
      <c r="BZ50" s="150"/>
      <c r="CA50" s="150"/>
      <c r="CB50" s="150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</row>
    <row r="51" spans="1:91" ht="15.75" x14ac:dyDescent="0.25">
      <c r="A51" s="734">
        <v>0.95833333333333337</v>
      </c>
      <c r="B51" s="604">
        <v>38.418999999999997</v>
      </c>
      <c r="C51" s="600">
        <v>38.31</v>
      </c>
      <c r="D51" s="604">
        <v>41.366</v>
      </c>
      <c r="E51" s="604">
        <v>38.247999999999998</v>
      </c>
      <c r="F51" s="601">
        <v>350.29</v>
      </c>
      <c r="G51" s="601">
        <v>506.63300000000004</v>
      </c>
      <c r="H51" s="604">
        <v>267.98</v>
      </c>
      <c r="I51" s="601">
        <v>274.76</v>
      </c>
      <c r="J51" s="601">
        <v>546.77</v>
      </c>
      <c r="K51" s="601">
        <v>446.61</v>
      </c>
      <c r="L51" s="601">
        <v>1536.12</v>
      </c>
      <c r="M51" s="60">
        <v>1469.17</v>
      </c>
      <c r="N51" s="733"/>
      <c r="O51" s="733"/>
      <c r="P51" s="733"/>
      <c r="Q51" s="733"/>
      <c r="R51" s="733"/>
      <c r="S51" s="89"/>
      <c r="T51" s="89"/>
      <c r="U51" s="89"/>
      <c r="V51" s="89"/>
      <c r="W51" s="60"/>
      <c r="X51" s="60"/>
      <c r="Y51" s="60"/>
      <c r="Z51" s="60"/>
      <c r="AA51" s="60"/>
      <c r="AB51" s="60"/>
      <c r="AC51" s="36"/>
      <c r="AD51" s="59">
        <v>1585</v>
      </c>
      <c r="AE51" s="59">
        <v>1225</v>
      </c>
      <c r="AF51" s="59">
        <v>1460</v>
      </c>
      <c r="AG51" s="59">
        <v>920</v>
      </c>
      <c r="AH51" s="59">
        <v>895</v>
      </c>
      <c r="AI51" s="59">
        <v>990</v>
      </c>
      <c r="AJ51" s="59">
        <v>965</v>
      </c>
      <c r="AK51" s="59">
        <v>1415</v>
      </c>
      <c r="AL51" s="59">
        <v>1400</v>
      </c>
      <c r="AM51" s="59">
        <v>1565</v>
      </c>
      <c r="AN51" s="148">
        <v>1335</v>
      </c>
      <c r="AO51" s="148">
        <v>1580</v>
      </c>
      <c r="AP51" s="148">
        <v>1580</v>
      </c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50"/>
      <c r="BW51" s="150"/>
      <c r="BX51" s="150"/>
      <c r="BY51" s="150"/>
      <c r="BZ51" s="150"/>
      <c r="CA51" s="150"/>
      <c r="CB51" s="150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</row>
    <row r="52" spans="1:91" ht="15.75" x14ac:dyDescent="0.25">
      <c r="A52" s="734">
        <v>0.97916666666666663</v>
      </c>
      <c r="B52" s="604">
        <v>37.689</v>
      </c>
      <c r="C52" s="600">
        <v>37.819000000000003</v>
      </c>
      <c r="D52" s="604">
        <v>43.686999999999998</v>
      </c>
      <c r="E52" s="604">
        <v>42.716000000000001</v>
      </c>
      <c r="F52" s="601">
        <v>318.72000000000003</v>
      </c>
      <c r="G52" s="601">
        <v>480.63100000000003</v>
      </c>
      <c r="H52" s="604">
        <v>275.2</v>
      </c>
      <c r="I52" s="601">
        <v>280.27999999999997</v>
      </c>
      <c r="J52" s="601">
        <v>554</v>
      </c>
      <c r="K52" s="601">
        <v>450.41</v>
      </c>
      <c r="L52" s="601">
        <v>1559.89</v>
      </c>
      <c r="M52" s="60">
        <v>1464.4600000000003</v>
      </c>
      <c r="N52" s="733"/>
      <c r="O52" s="733"/>
      <c r="P52" s="733"/>
      <c r="Q52" s="733"/>
      <c r="R52" s="733"/>
      <c r="S52" s="89"/>
      <c r="T52" s="89"/>
      <c r="U52" s="89"/>
      <c r="V52" s="89"/>
      <c r="W52" s="60"/>
      <c r="X52" s="60"/>
      <c r="Y52" s="60"/>
      <c r="Z52" s="60"/>
      <c r="AA52" s="60"/>
      <c r="AB52" s="60"/>
      <c r="AC52" s="36"/>
      <c r="AD52" s="59">
        <v>1315</v>
      </c>
      <c r="AE52" s="59">
        <v>1280</v>
      </c>
      <c r="AF52" s="59">
        <v>1240</v>
      </c>
      <c r="AG52" s="59">
        <v>860</v>
      </c>
      <c r="AH52" s="59">
        <v>900</v>
      </c>
      <c r="AI52" s="59">
        <v>980</v>
      </c>
      <c r="AJ52" s="59">
        <v>945</v>
      </c>
      <c r="AK52" s="59">
        <v>1310</v>
      </c>
      <c r="AL52" s="59">
        <v>1265</v>
      </c>
      <c r="AM52" s="59">
        <v>1180</v>
      </c>
      <c r="AN52" s="148">
        <v>1200</v>
      </c>
      <c r="AO52" s="148">
        <v>1270</v>
      </c>
      <c r="AP52" s="148">
        <v>1270</v>
      </c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  <c r="BI52" s="150"/>
      <c r="BJ52" s="150"/>
      <c r="BK52" s="150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50"/>
      <c r="BW52" s="150"/>
      <c r="BX52" s="150"/>
      <c r="BY52" s="150"/>
      <c r="BZ52" s="150"/>
      <c r="CA52" s="150"/>
      <c r="CB52" s="150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</row>
    <row r="53" spans="1:91" ht="15.75" x14ac:dyDescent="0.25">
      <c r="A53" s="737">
        <v>1</v>
      </c>
      <c r="B53" s="654">
        <v>45.38</v>
      </c>
      <c r="C53" s="650">
        <v>45.93</v>
      </c>
      <c r="D53" s="654">
        <v>0</v>
      </c>
      <c r="E53" s="654">
        <v>58.49</v>
      </c>
      <c r="F53" s="651">
        <v>347.84</v>
      </c>
      <c r="G53" s="651">
        <v>497.64</v>
      </c>
      <c r="H53" s="654">
        <v>269.55</v>
      </c>
      <c r="I53" s="651">
        <v>276.26</v>
      </c>
      <c r="J53" s="651">
        <v>552.96</v>
      </c>
      <c r="K53" s="651">
        <v>447.4</v>
      </c>
      <c r="L53" s="651">
        <v>1546.17</v>
      </c>
      <c r="M53" s="60">
        <v>1450.96</v>
      </c>
      <c r="N53" s="733"/>
      <c r="O53" s="733"/>
      <c r="P53" s="733"/>
      <c r="Q53" s="733"/>
      <c r="R53" s="733"/>
      <c r="S53" s="89"/>
      <c r="T53" s="89"/>
      <c r="U53" s="89"/>
      <c r="V53" s="89"/>
      <c r="W53" s="60"/>
      <c r="X53" s="60"/>
      <c r="Y53" s="60"/>
      <c r="Z53" s="60"/>
      <c r="AA53" s="60"/>
      <c r="AB53" s="60"/>
      <c r="AC53" s="36"/>
      <c r="AD53" s="59">
        <v>1315</v>
      </c>
      <c r="AE53" s="59">
        <v>1280</v>
      </c>
      <c r="AF53" s="59">
        <v>1240</v>
      </c>
      <c r="AG53" s="59">
        <v>860</v>
      </c>
      <c r="AH53" s="59">
        <v>900</v>
      </c>
      <c r="AI53" s="59">
        <v>980</v>
      </c>
      <c r="AJ53" s="59">
        <v>945</v>
      </c>
      <c r="AK53" s="59">
        <v>1310</v>
      </c>
      <c r="AL53" s="59">
        <v>1265</v>
      </c>
      <c r="AM53" s="59">
        <v>1180</v>
      </c>
      <c r="AN53" s="148">
        <v>1200</v>
      </c>
      <c r="AO53" s="148">
        <v>1270</v>
      </c>
      <c r="AP53" s="148">
        <v>1270</v>
      </c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  <c r="BI53" s="150"/>
      <c r="BJ53" s="150"/>
      <c r="BK53" s="150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50"/>
      <c r="BW53" s="150"/>
      <c r="BX53" s="150"/>
      <c r="BY53" s="150"/>
      <c r="BZ53" s="150"/>
      <c r="CA53" s="150"/>
      <c r="CB53" s="150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</row>
    <row r="54" spans="1:91" ht="15" x14ac:dyDescent="0.25">
      <c r="A54" s="738" t="s">
        <v>1211</v>
      </c>
      <c r="B54" s="739">
        <v>28.818999999999999</v>
      </c>
      <c r="C54" s="740">
        <v>29.068999999999999</v>
      </c>
      <c r="D54" s="739">
        <v>0</v>
      </c>
      <c r="E54" s="739">
        <v>38.247999999999998</v>
      </c>
      <c r="F54" s="741">
        <v>293.38</v>
      </c>
      <c r="G54" s="741">
        <v>439.31500000000005</v>
      </c>
      <c r="H54" s="739">
        <v>215.19</v>
      </c>
      <c r="I54" s="741">
        <v>212.29</v>
      </c>
      <c r="J54" s="741">
        <v>343.07</v>
      </c>
      <c r="K54" s="741">
        <v>283.10000000000002</v>
      </c>
      <c r="L54" s="741">
        <v>1053.6500000000001</v>
      </c>
      <c r="M54" s="60">
        <v>0</v>
      </c>
      <c r="N54" s="742"/>
      <c r="O54" s="742"/>
      <c r="P54" s="742"/>
      <c r="Q54" s="742"/>
      <c r="R54" s="742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36"/>
      <c r="AD54" s="60">
        <v>1315</v>
      </c>
      <c r="AE54" s="60">
        <v>1280</v>
      </c>
      <c r="AF54" s="60">
        <v>1240</v>
      </c>
      <c r="AG54" s="60">
        <v>860</v>
      </c>
      <c r="AH54" s="60">
        <v>900</v>
      </c>
      <c r="AI54" s="60">
        <v>980</v>
      </c>
      <c r="AJ54" s="60">
        <v>945</v>
      </c>
      <c r="AK54" s="60">
        <v>1310</v>
      </c>
      <c r="AL54" s="60">
        <v>1265</v>
      </c>
      <c r="AM54" s="60">
        <v>1180</v>
      </c>
      <c r="AN54" s="148">
        <v>1200</v>
      </c>
      <c r="AO54" s="148">
        <v>1270</v>
      </c>
      <c r="AP54" s="148">
        <v>1270</v>
      </c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  <c r="BI54" s="150"/>
      <c r="BJ54" s="150"/>
      <c r="BK54" s="150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50"/>
      <c r="BW54" s="150"/>
      <c r="BX54" s="150"/>
      <c r="BY54" s="150"/>
      <c r="BZ54" s="150"/>
      <c r="CA54" s="150"/>
      <c r="CB54" s="150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</row>
    <row r="55" spans="1:91" ht="15" x14ac:dyDescent="0.25">
      <c r="A55" s="738" t="s">
        <v>805</v>
      </c>
      <c r="B55" s="743">
        <v>53.25</v>
      </c>
      <c r="C55" s="743">
        <v>53.439</v>
      </c>
      <c r="D55" s="743">
        <v>56.435000000000002</v>
      </c>
      <c r="E55" s="743">
        <v>65.117999999999995</v>
      </c>
      <c r="F55" s="743">
        <v>429.65</v>
      </c>
      <c r="G55" s="743">
        <v>645.08299999999997</v>
      </c>
      <c r="H55" s="743">
        <v>286.12</v>
      </c>
      <c r="I55" s="743">
        <v>292.13</v>
      </c>
      <c r="J55" s="743">
        <v>583.12</v>
      </c>
      <c r="K55" s="743">
        <v>463.26</v>
      </c>
      <c r="L55" s="743">
        <v>1623.6</v>
      </c>
      <c r="M55" s="60"/>
      <c r="N55" s="742"/>
      <c r="O55" s="742"/>
      <c r="P55" s="742"/>
      <c r="Q55" s="742"/>
      <c r="R55" s="742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  <c r="BI55" s="150"/>
      <c r="BJ55" s="150"/>
      <c r="BK55" s="150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50"/>
      <c r="BW55" s="150"/>
      <c r="BX55" s="150"/>
      <c r="BY55" s="150"/>
      <c r="BZ55" s="150"/>
      <c r="CA55" s="150"/>
      <c r="CB55" s="150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</row>
    <row r="56" spans="1:91" ht="15" x14ac:dyDescent="0.25">
      <c r="A56" s="744" t="s">
        <v>807</v>
      </c>
      <c r="B56" s="743">
        <v>40.682062500000008</v>
      </c>
      <c r="C56" s="745">
        <v>40.863593750000014</v>
      </c>
      <c r="D56" s="743">
        <v>33.03313541666666</v>
      </c>
      <c r="E56" s="743">
        <v>49.999468750000013</v>
      </c>
      <c r="F56" s="746">
        <v>373.08802083333336</v>
      </c>
      <c r="G56" s="746">
        <v>537.66628124999988</v>
      </c>
      <c r="H56" s="743">
        <v>245.37979166666665</v>
      </c>
      <c r="I56" s="746">
        <v>248.60812500000006</v>
      </c>
      <c r="J56" s="746">
        <v>469.07791666666657</v>
      </c>
      <c r="K56" s="746">
        <v>383.21875000000006</v>
      </c>
      <c r="L56" s="746">
        <v>1346.2845833333331</v>
      </c>
      <c r="N56" s="742"/>
      <c r="O56" s="742"/>
      <c r="P56" s="742"/>
      <c r="Q56" s="742"/>
      <c r="R56" s="742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50"/>
      <c r="BW56" s="150"/>
      <c r="BX56" s="150"/>
      <c r="BY56" s="150"/>
      <c r="BZ56" s="150"/>
      <c r="CA56" s="150"/>
      <c r="CB56" s="150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</row>
    <row r="57" spans="1:91" ht="45" customHeight="1" x14ac:dyDescent="0.2">
      <c r="A57" s="747" t="s">
        <v>302</v>
      </c>
      <c r="B57" s="747" t="s">
        <v>1212</v>
      </c>
      <c r="C57" s="747" t="s">
        <v>1212</v>
      </c>
      <c r="D57" s="747" t="s">
        <v>1156</v>
      </c>
      <c r="E57" s="747" t="s">
        <v>1156</v>
      </c>
      <c r="F57" s="748" t="s">
        <v>1158</v>
      </c>
      <c r="G57" s="747"/>
      <c r="H57" s="749" t="s">
        <v>1158</v>
      </c>
      <c r="I57" s="749" t="s">
        <v>1158</v>
      </c>
      <c r="J57" s="749" t="s">
        <v>1158</v>
      </c>
      <c r="K57" s="749" t="s">
        <v>1158</v>
      </c>
      <c r="L57" s="748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50"/>
      <c r="BW57" s="150"/>
      <c r="BX57" s="150"/>
      <c r="BY57" s="150"/>
      <c r="BZ57" s="150"/>
      <c r="CA57" s="150"/>
      <c r="CB57" s="150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</row>
    <row r="58" spans="1:91" x14ac:dyDescent="0.2"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50"/>
      <c r="BW58" s="150"/>
      <c r="BX58" s="150"/>
      <c r="BY58" s="150"/>
      <c r="BZ58" s="150"/>
      <c r="CA58" s="150"/>
      <c r="CB58" s="150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</row>
    <row r="59" spans="1:91" x14ac:dyDescent="0.2"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  <c r="BK59" s="150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50"/>
      <c r="BW59" s="150"/>
      <c r="BX59" s="150"/>
      <c r="BY59" s="150"/>
      <c r="BZ59" s="150"/>
      <c r="CA59" s="150"/>
      <c r="CB59" s="150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</row>
    <row r="60" spans="1:91" x14ac:dyDescent="0.2"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</row>
    <row r="61" spans="1:91" x14ac:dyDescent="0.2"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  <c r="BI61" s="150"/>
      <c r="BJ61" s="150"/>
      <c r="BK61" s="150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50"/>
      <c r="BW61" s="150"/>
      <c r="BX61" s="150"/>
      <c r="BY61" s="150"/>
      <c r="BZ61" s="150"/>
      <c r="CA61" s="150"/>
      <c r="CB61" s="150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</row>
    <row r="62" spans="1:91" x14ac:dyDescent="0.2"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  <c r="BI62" s="150"/>
      <c r="BJ62" s="150"/>
      <c r="BK62" s="150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50"/>
      <c r="BW62" s="150"/>
      <c r="BX62" s="150"/>
      <c r="BY62" s="150"/>
      <c r="BZ62" s="150"/>
      <c r="CA62" s="150"/>
      <c r="CB62" s="150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</row>
    <row r="63" spans="1:91" ht="17.25" customHeight="1" x14ac:dyDescent="0.2"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  <c r="BI63" s="150"/>
      <c r="BJ63" s="150"/>
      <c r="BK63" s="150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50"/>
      <c r="BW63" s="150"/>
      <c r="BX63" s="150"/>
      <c r="BY63" s="150"/>
      <c r="BZ63" s="150"/>
      <c r="CA63" s="150"/>
      <c r="CB63" s="150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</row>
    <row r="64" spans="1:91" x14ac:dyDescent="0.2"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  <c r="BI64" s="150"/>
      <c r="BJ64" s="150"/>
      <c r="BK64" s="150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50"/>
      <c r="BW64" s="150"/>
      <c r="BX64" s="150"/>
      <c r="BY64" s="150"/>
      <c r="BZ64" s="150"/>
      <c r="CA64" s="150"/>
      <c r="CB64" s="150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</row>
    <row r="65" spans="29:91" x14ac:dyDescent="0.2"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  <c r="BI65" s="150"/>
      <c r="BJ65" s="150"/>
      <c r="BK65" s="150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50"/>
      <c r="BW65" s="150"/>
      <c r="BX65" s="150"/>
      <c r="BY65" s="150"/>
      <c r="BZ65" s="150"/>
      <c r="CA65" s="150"/>
      <c r="CB65" s="150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</row>
    <row r="66" spans="29:91" x14ac:dyDescent="0.2">
      <c r="AC66" s="150"/>
      <c r="AD66" s="150"/>
      <c r="AE66" s="150"/>
      <c r="AF66" s="150"/>
      <c r="AG66" s="150"/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  <c r="BI66" s="150"/>
      <c r="BJ66" s="150"/>
      <c r="BK66" s="150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50"/>
      <c r="BW66" s="150"/>
      <c r="BX66" s="150"/>
      <c r="BY66" s="150"/>
      <c r="BZ66" s="150"/>
      <c r="CA66" s="150"/>
      <c r="CB66" s="150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</row>
    <row r="67" spans="29:91" x14ac:dyDescent="0.2">
      <c r="AC67" s="150"/>
      <c r="AD67" s="150"/>
      <c r="AE67" s="150"/>
      <c r="AF67" s="150"/>
      <c r="AG67" s="150"/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  <c r="BB67" s="150"/>
      <c r="BC67" s="150"/>
      <c r="BD67" s="150"/>
      <c r="BE67" s="150"/>
      <c r="BF67" s="150"/>
      <c r="BG67" s="150"/>
      <c r="BH67" s="150"/>
      <c r="BI67" s="150"/>
      <c r="BJ67" s="150"/>
      <c r="BK67" s="150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50"/>
      <c r="BW67" s="150"/>
      <c r="BX67" s="150"/>
      <c r="BY67" s="150"/>
      <c r="BZ67" s="150"/>
      <c r="CA67" s="150"/>
      <c r="CB67" s="150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</row>
    <row r="68" spans="29:91" x14ac:dyDescent="0.2">
      <c r="AC68" s="150"/>
      <c r="AD68" s="150"/>
      <c r="AE68" s="150"/>
      <c r="AF68" s="150"/>
      <c r="AG68" s="150"/>
      <c r="AH68" s="150"/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  <c r="BI68" s="150"/>
      <c r="BJ68" s="150"/>
      <c r="BK68" s="150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50"/>
      <c r="BW68" s="150"/>
      <c r="BX68" s="150"/>
      <c r="BY68" s="150"/>
      <c r="BZ68" s="150"/>
      <c r="CA68" s="150"/>
      <c r="CB68" s="150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</row>
    <row r="69" spans="29:91" x14ac:dyDescent="0.2"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  <c r="BI69" s="150"/>
      <c r="BJ69" s="150"/>
      <c r="BK69" s="150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50"/>
      <c r="BW69" s="150"/>
      <c r="BX69" s="150"/>
      <c r="BY69" s="150"/>
      <c r="BZ69" s="150"/>
      <c r="CA69" s="150"/>
      <c r="CB69" s="150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</row>
    <row r="70" spans="29:91" x14ac:dyDescent="0.2"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  <c r="BI70" s="150"/>
      <c r="BJ70" s="150"/>
      <c r="BK70" s="150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50"/>
      <c r="BW70" s="150"/>
      <c r="BX70" s="150"/>
      <c r="BY70" s="150"/>
      <c r="BZ70" s="150"/>
      <c r="CA70" s="150"/>
      <c r="CB70" s="150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</row>
  </sheetData>
  <mergeCells count="4">
    <mergeCell ref="A1:F1"/>
    <mergeCell ref="A3:L3"/>
    <mergeCell ref="B4:G4"/>
    <mergeCell ref="H4:L4"/>
  </mergeCells>
  <conditionalFormatting sqref="B6:L53">
    <cfRule type="containsBlanks" dxfId="2" priority="2">
      <formula>LEN(TRIM(B6))=0</formula>
    </cfRule>
  </conditionalFormatting>
  <conditionalFormatting sqref="H2:K2">
    <cfRule type="cellIs" dxfId="1" priority="1" operator="less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A0E4B-45F7-4DA0-A754-B1C208594A4F}">
  <dimension ref="A1:AI56"/>
  <sheetViews>
    <sheetView showGridLines="0" tabSelected="1" zoomScale="85" workbookViewId="0">
      <pane xSplit="2" ySplit="7" topLeftCell="C8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11" style="954" customWidth="1"/>
    <col min="2" max="2" width="9" style="954" customWidth="1"/>
    <col min="3" max="35" width="20" style="954" customWidth="1"/>
    <col min="36" max="16384" width="9.140625" style="954"/>
  </cols>
  <sheetData>
    <row r="1" spans="1:35" x14ac:dyDescent="0.25">
      <c r="A1" s="956"/>
      <c r="B1" s="956"/>
      <c r="C1" s="956"/>
      <c r="D1" s="956"/>
      <c r="E1" s="956"/>
      <c r="F1" s="956"/>
      <c r="G1" s="956"/>
      <c r="H1" s="956"/>
      <c r="I1" s="956"/>
      <c r="J1" s="956"/>
      <c r="K1" s="956"/>
      <c r="L1" s="956"/>
      <c r="M1" s="956"/>
      <c r="N1" s="956"/>
      <c r="O1" s="956"/>
      <c r="P1" s="956"/>
      <c r="Q1" s="956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  <c r="AH1" s="956"/>
      <c r="AI1" s="956"/>
    </row>
    <row r="2" spans="1:35" x14ac:dyDescent="0.25">
      <c r="A2" s="956"/>
      <c r="B2" s="956"/>
      <c r="C2" s="956"/>
      <c r="D2" s="956"/>
      <c r="E2" s="956"/>
      <c r="F2" s="956"/>
      <c r="G2" s="956"/>
      <c r="H2" s="956"/>
      <c r="I2" s="956"/>
      <c r="J2" s="956"/>
      <c r="K2" s="956"/>
      <c r="L2" s="956"/>
      <c r="M2" s="956"/>
      <c r="N2" s="956"/>
      <c r="O2" s="956"/>
      <c r="P2" s="956"/>
      <c r="Q2" s="956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  <c r="AH2" s="956"/>
      <c r="AI2" s="956"/>
    </row>
    <row r="3" spans="1:35" ht="69" customHeight="1" x14ac:dyDescent="0.25">
      <c r="A3" s="968" t="s">
        <v>1353</v>
      </c>
      <c r="B3" s="967"/>
      <c r="C3" s="967"/>
      <c r="D3" s="967"/>
      <c r="E3" s="967"/>
      <c r="F3" s="967"/>
      <c r="G3" s="956"/>
      <c r="H3" s="956"/>
      <c r="I3" s="956"/>
      <c r="J3" s="956"/>
      <c r="K3" s="956"/>
      <c r="L3" s="956"/>
      <c r="M3" s="956"/>
      <c r="N3" s="956"/>
      <c r="O3" s="956"/>
      <c r="P3" s="956"/>
      <c r="Q3" s="956"/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  <c r="AH3" s="956"/>
      <c r="AI3" s="956"/>
    </row>
    <row r="4" spans="1:35" ht="30" customHeight="1" x14ac:dyDescent="0.25">
      <c r="A4" s="966" t="s">
        <v>1352</v>
      </c>
      <c r="B4" s="964"/>
      <c r="C4" s="964"/>
      <c r="D4" s="964"/>
      <c r="E4" s="964"/>
      <c r="F4" s="964"/>
      <c r="G4" s="964"/>
      <c r="H4" s="964"/>
      <c r="I4" s="964"/>
      <c r="J4" s="964"/>
      <c r="K4" s="964"/>
      <c r="L4" s="964"/>
      <c r="M4" s="964"/>
      <c r="N4" s="964"/>
      <c r="O4" s="964"/>
      <c r="P4" s="964"/>
      <c r="Q4" s="964"/>
      <c r="R4" s="964"/>
      <c r="S4" s="964"/>
      <c r="T4" s="964"/>
      <c r="U4" s="964"/>
      <c r="V4" s="964"/>
      <c r="W4" s="964"/>
      <c r="X4" s="964"/>
      <c r="Y4" s="964"/>
      <c r="Z4" s="964"/>
      <c r="AA4" s="964"/>
      <c r="AB4" s="964"/>
      <c r="AC4" s="964"/>
      <c r="AD4" s="964"/>
      <c r="AE4" s="964"/>
      <c r="AF4" s="964"/>
      <c r="AG4" s="964"/>
      <c r="AH4" s="964"/>
      <c r="AI4" s="964"/>
    </row>
    <row r="5" spans="1:35" ht="21.95" customHeight="1" x14ac:dyDescent="0.25">
      <c r="A5" s="964" t="s">
        <v>1239</v>
      </c>
      <c r="B5" s="964" t="s">
        <v>175</v>
      </c>
      <c r="C5" s="963">
        <v>43410</v>
      </c>
      <c r="D5" s="963">
        <v>43411</v>
      </c>
      <c r="E5" s="963">
        <v>46666</v>
      </c>
      <c r="F5" s="963">
        <v>47130</v>
      </c>
      <c r="G5" s="963">
        <v>49422</v>
      </c>
      <c r="H5" s="963">
        <v>44059</v>
      </c>
      <c r="I5" s="963">
        <v>59062</v>
      </c>
      <c r="J5" s="963">
        <v>43417</v>
      </c>
      <c r="K5" s="963">
        <v>43419</v>
      </c>
      <c r="L5" s="963">
        <v>43420</v>
      </c>
      <c r="M5" s="963">
        <v>58848</v>
      </c>
      <c r="N5" s="963">
        <v>58849</v>
      </c>
      <c r="O5" s="963">
        <v>58344</v>
      </c>
      <c r="P5" s="963">
        <v>58345</v>
      </c>
      <c r="Q5" s="963">
        <v>43418</v>
      </c>
      <c r="R5" s="963">
        <v>47614</v>
      </c>
      <c r="S5" s="963">
        <v>47616</v>
      </c>
      <c r="T5" s="963">
        <v>43412</v>
      </c>
      <c r="U5" s="963">
        <v>43415</v>
      </c>
      <c r="V5" s="963">
        <v>43416</v>
      </c>
      <c r="W5" s="963">
        <v>43421</v>
      </c>
      <c r="X5" s="963">
        <v>43422</v>
      </c>
      <c r="Y5" s="963">
        <v>43429</v>
      </c>
      <c r="Z5" s="963">
        <v>43430</v>
      </c>
      <c r="AA5" s="963">
        <v>43431</v>
      </c>
      <c r="AB5" s="963">
        <v>43432</v>
      </c>
      <c r="AC5" s="963">
        <v>43433</v>
      </c>
      <c r="AD5" s="963">
        <v>47535</v>
      </c>
      <c r="AE5" s="963">
        <v>47536</v>
      </c>
      <c r="AF5" s="963">
        <v>44659</v>
      </c>
      <c r="AG5" s="963">
        <v>44660</v>
      </c>
      <c r="AH5" s="963">
        <v>43413</v>
      </c>
      <c r="AI5" s="963">
        <v>43414</v>
      </c>
    </row>
    <row r="6" spans="1:35" ht="39.950000000000003" customHeight="1" x14ac:dyDescent="0.25">
      <c r="A6" s="964"/>
      <c r="B6" s="964"/>
      <c r="C6" s="965" t="s">
        <v>1351</v>
      </c>
      <c r="D6" s="965" t="s">
        <v>66</v>
      </c>
      <c r="E6" s="965" t="s">
        <v>1350</v>
      </c>
      <c r="F6" s="965" t="s">
        <v>1349</v>
      </c>
      <c r="G6" s="965" t="s">
        <v>134</v>
      </c>
      <c r="H6" s="965" t="s">
        <v>1256</v>
      </c>
      <c r="I6" s="965"/>
      <c r="J6" s="965"/>
      <c r="K6" s="965" t="s">
        <v>1348</v>
      </c>
      <c r="L6" s="965"/>
      <c r="M6" s="965" t="s">
        <v>36</v>
      </c>
      <c r="N6" s="965"/>
      <c r="O6" s="965"/>
      <c r="P6" s="965"/>
      <c r="Q6" s="965"/>
      <c r="R6" s="965" t="s">
        <v>1347</v>
      </c>
      <c r="S6" s="965" t="s">
        <v>1346</v>
      </c>
      <c r="T6" s="965" t="s">
        <v>1345</v>
      </c>
      <c r="U6" s="965" t="s">
        <v>1344</v>
      </c>
      <c r="V6" s="965" t="s">
        <v>1343</v>
      </c>
      <c r="W6" s="965" t="s">
        <v>1342</v>
      </c>
      <c r="X6" s="965" t="s">
        <v>1341</v>
      </c>
      <c r="Y6" s="965" t="s">
        <v>62</v>
      </c>
      <c r="Z6" s="965"/>
      <c r="AA6" s="965"/>
      <c r="AB6" s="965"/>
      <c r="AC6" s="965"/>
      <c r="AD6" s="965"/>
      <c r="AE6" s="965"/>
      <c r="AF6" s="965"/>
      <c r="AG6" s="965"/>
      <c r="AH6" s="965" t="s">
        <v>1340</v>
      </c>
      <c r="AI6" s="965" t="s">
        <v>1339</v>
      </c>
    </row>
    <row r="7" spans="1:35" ht="57" customHeight="1" x14ac:dyDescent="0.25">
      <c r="A7" s="964"/>
      <c r="B7" s="964"/>
      <c r="C7" s="963" t="s">
        <v>1338</v>
      </c>
      <c r="D7" s="963" t="s">
        <v>1337</v>
      </c>
      <c r="E7" s="963" t="s">
        <v>1336</v>
      </c>
      <c r="F7" s="963" t="s">
        <v>1335</v>
      </c>
      <c r="G7" s="963" t="s">
        <v>1334</v>
      </c>
      <c r="H7" s="963" t="s">
        <v>1333</v>
      </c>
      <c r="I7" s="963" t="s">
        <v>1332</v>
      </c>
      <c r="J7" s="963" t="s">
        <v>1331</v>
      </c>
      <c r="K7" s="963" t="s">
        <v>1330</v>
      </c>
      <c r="L7" s="963" t="s">
        <v>1329</v>
      </c>
      <c r="M7" s="963" t="s">
        <v>1328</v>
      </c>
      <c r="N7" s="963" t="s">
        <v>1327</v>
      </c>
      <c r="O7" s="963" t="s">
        <v>1326</v>
      </c>
      <c r="P7" s="963" t="s">
        <v>1325</v>
      </c>
      <c r="Q7" s="963" t="s">
        <v>1324</v>
      </c>
      <c r="R7" s="963" t="s">
        <v>1323</v>
      </c>
      <c r="S7" s="963" t="s">
        <v>1322</v>
      </c>
      <c r="T7" s="963" t="s">
        <v>1321</v>
      </c>
      <c r="U7" s="963" t="s">
        <v>1320</v>
      </c>
      <c r="V7" s="963" t="s">
        <v>1319</v>
      </c>
      <c r="W7" s="963" t="s">
        <v>1318</v>
      </c>
      <c r="X7" s="963" t="s">
        <v>1317</v>
      </c>
      <c r="Y7" s="963" t="s">
        <v>1316</v>
      </c>
      <c r="Z7" s="963" t="s">
        <v>1315</v>
      </c>
      <c r="AA7" s="963" t="s">
        <v>1314</v>
      </c>
      <c r="AB7" s="963" t="s">
        <v>1313</v>
      </c>
      <c r="AC7" s="963" t="s">
        <v>1312</v>
      </c>
      <c r="AD7" s="963" t="s">
        <v>1311</v>
      </c>
      <c r="AE7" s="963" t="s">
        <v>1310</v>
      </c>
      <c r="AF7" s="963" t="s">
        <v>1309</v>
      </c>
      <c r="AG7" s="963" t="s">
        <v>1308</v>
      </c>
      <c r="AH7" s="963" t="s">
        <v>1307</v>
      </c>
      <c r="AI7" s="963" t="s">
        <v>1306</v>
      </c>
    </row>
    <row r="8" spans="1:35" ht="24" customHeight="1" x14ac:dyDescent="0.25">
      <c r="A8" s="962" t="s">
        <v>1250</v>
      </c>
      <c r="B8" s="962" t="s">
        <v>464</v>
      </c>
      <c r="C8" s="961">
        <v>23</v>
      </c>
      <c r="D8" s="961">
        <v>46.11</v>
      </c>
      <c r="E8" s="961">
        <v>13.98</v>
      </c>
      <c r="F8" s="961">
        <v>19.72</v>
      </c>
      <c r="G8" s="961"/>
      <c r="H8" s="961">
        <v>2.6269999999999998</v>
      </c>
      <c r="I8" s="961"/>
      <c r="J8" s="961"/>
      <c r="K8" s="961">
        <v>7.86</v>
      </c>
      <c r="L8" s="961">
        <v>8.92</v>
      </c>
      <c r="M8" s="961">
        <v>4.8</v>
      </c>
      <c r="N8" s="961">
        <v>4.8</v>
      </c>
      <c r="O8" s="961">
        <v>4.8</v>
      </c>
      <c r="P8" s="961">
        <v>4.8</v>
      </c>
      <c r="Q8" s="961"/>
      <c r="R8" s="961">
        <v>8.2380700000000004</v>
      </c>
      <c r="S8" s="961">
        <v>8.4062000000000001</v>
      </c>
      <c r="T8" s="961"/>
      <c r="U8" s="961"/>
      <c r="V8" s="961"/>
      <c r="W8" s="961">
        <v>5.81</v>
      </c>
      <c r="X8" s="961">
        <v>3.29</v>
      </c>
      <c r="Y8" s="961">
        <v>456.77640000000002</v>
      </c>
      <c r="Z8" s="961">
        <v>441.55052000000001</v>
      </c>
      <c r="AA8" s="961">
        <v>0</v>
      </c>
      <c r="AB8" s="961">
        <v>472.00227999999998</v>
      </c>
      <c r="AC8" s="961">
        <v>0</v>
      </c>
      <c r="AD8" s="961">
        <v>256.673</v>
      </c>
      <c r="AE8" s="961">
        <v>254.22848999999999</v>
      </c>
      <c r="AF8" s="961">
        <v>0</v>
      </c>
      <c r="AG8" s="961">
        <v>334.96935999999999</v>
      </c>
      <c r="AH8" s="961"/>
      <c r="AI8" s="961"/>
    </row>
    <row r="9" spans="1:35" ht="24" customHeight="1" x14ac:dyDescent="0.25">
      <c r="A9" s="960" t="s">
        <v>1250</v>
      </c>
      <c r="B9" s="960" t="s">
        <v>465</v>
      </c>
      <c r="C9" s="959">
        <v>23</v>
      </c>
      <c r="D9" s="959">
        <v>46.09</v>
      </c>
      <c r="E9" s="959">
        <v>13.95</v>
      </c>
      <c r="F9" s="959">
        <v>19.72</v>
      </c>
      <c r="G9" s="959"/>
      <c r="H9" s="959">
        <v>1.7969999999999999</v>
      </c>
      <c r="I9" s="959"/>
      <c r="J9" s="959"/>
      <c r="K9" s="959">
        <v>7.1</v>
      </c>
      <c r="L9" s="959">
        <v>7.81</v>
      </c>
      <c r="M9" s="959">
        <v>5.0999999999999996</v>
      </c>
      <c r="N9" s="959">
        <v>5.0999999999999996</v>
      </c>
      <c r="O9" s="959">
        <v>5.0999999999999996</v>
      </c>
      <c r="P9" s="959">
        <v>5.0999999999999996</v>
      </c>
      <c r="Q9" s="959"/>
      <c r="R9" s="959">
        <v>8.2991899999999994</v>
      </c>
      <c r="S9" s="959">
        <v>8.4685600000000001</v>
      </c>
      <c r="T9" s="959"/>
      <c r="U9" s="959"/>
      <c r="V9" s="959"/>
      <c r="W9" s="959">
        <v>5.55</v>
      </c>
      <c r="X9" s="959">
        <v>4.33</v>
      </c>
      <c r="Y9" s="959">
        <v>456.77640000000002</v>
      </c>
      <c r="Z9" s="959">
        <v>441.55052000000001</v>
      </c>
      <c r="AA9" s="959">
        <v>0</v>
      </c>
      <c r="AB9" s="959">
        <v>472.00227999999998</v>
      </c>
      <c r="AC9" s="959">
        <v>0</v>
      </c>
      <c r="AD9" s="959">
        <v>256.673</v>
      </c>
      <c r="AE9" s="959">
        <v>254.22848999999999</v>
      </c>
      <c r="AF9" s="959">
        <v>0</v>
      </c>
      <c r="AG9" s="959">
        <v>334.96935999999999</v>
      </c>
      <c r="AH9" s="959"/>
      <c r="AI9" s="959"/>
    </row>
    <row r="10" spans="1:35" ht="24" customHeight="1" x14ac:dyDescent="0.25">
      <c r="A10" s="960" t="s">
        <v>1250</v>
      </c>
      <c r="B10" s="960" t="s">
        <v>466</v>
      </c>
      <c r="C10" s="959">
        <v>23</v>
      </c>
      <c r="D10" s="959">
        <v>44.52</v>
      </c>
      <c r="E10" s="959">
        <v>13.91</v>
      </c>
      <c r="F10" s="959">
        <v>19.72</v>
      </c>
      <c r="G10" s="959"/>
      <c r="H10" s="959">
        <v>1.863</v>
      </c>
      <c r="I10" s="959"/>
      <c r="J10" s="959"/>
      <c r="K10" s="959">
        <v>6.11</v>
      </c>
      <c r="L10" s="959">
        <v>9.41</v>
      </c>
      <c r="M10" s="959">
        <v>3.4</v>
      </c>
      <c r="N10" s="959">
        <v>3.4</v>
      </c>
      <c r="O10" s="959">
        <v>3.4</v>
      </c>
      <c r="P10" s="959">
        <v>3.4</v>
      </c>
      <c r="Q10" s="959"/>
      <c r="R10" s="959">
        <v>7.9742699999999997</v>
      </c>
      <c r="S10" s="959">
        <v>8.1370100000000001</v>
      </c>
      <c r="T10" s="959"/>
      <c r="U10" s="959"/>
      <c r="V10" s="959"/>
      <c r="W10" s="959">
        <v>5.55</v>
      </c>
      <c r="X10" s="959">
        <v>4.62</v>
      </c>
      <c r="Y10" s="959">
        <v>456.77640000000002</v>
      </c>
      <c r="Z10" s="959">
        <v>441.55052000000001</v>
      </c>
      <c r="AA10" s="959">
        <v>0</v>
      </c>
      <c r="AB10" s="959">
        <v>456.77640000000002</v>
      </c>
      <c r="AC10" s="959">
        <v>0</v>
      </c>
      <c r="AD10" s="959">
        <v>256.673</v>
      </c>
      <c r="AE10" s="959">
        <v>254.22848999999999</v>
      </c>
      <c r="AF10" s="959">
        <v>0</v>
      </c>
      <c r="AG10" s="959">
        <v>334.96935999999999</v>
      </c>
      <c r="AH10" s="959"/>
      <c r="AI10" s="959"/>
    </row>
    <row r="11" spans="1:35" ht="24" customHeight="1" x14ac:dyDescent="0.25">
      <c r="A11" s="960" t="s">
        <v>1250</v>
      </c>
      <c r="B11" s="960" t="s">
        <v>467</v>
      </c>
      <c r="C11" s="959">
        <v>23</v>
      </c>
      <c r="D11" s="959">
        <v>45.6</v>
      </c>
      <c r="E11" s="959">
        <v>14.05</v>
      </c>
      <c r="F11" s="959">
        <v>19.72</v>
      </c>
      <c r="G11" s="959"/>
      <c r="H11" s="959">
        <v>1.278</v>
      </c>
      <c r="I11" s="959"/>
      <c r="J11" s="959"/>
      <c r="K11" s="959">
        <v>5.42</v>
      </c>
      <c r="L11" s="959">
        <v>8.27</v>
      </c>
      <c r="M11" s="959">
        <v>5.3</v>
      </c>
      <c r="N11" s="959">
        <v>5.3</v>
      </c>
      <c r="O11" s="959">
        <v>5.3</v>
      </c>
      <c r="P11" s="959">
        <v>5.3</v>
      </c>
      <c r="Q11" s="959"/>
      <c r="R11" s="959">
        <v>8.0954300000000003</v>
      </c>
      <c r="S11" s="959">
        <v>8.26065</v>
      </c>
      <c r="T11" s="959"/>
      <c r="U11" s="959"/>
      <c r="V11" s="959"/>
      <c r="W11" s="959">
        <v>5.65</v>
      </c>
      <c r="X11" s="959">
        <v>5.89</v>
      </c>
      <c r="Y11" s="959">
        <v>456.77640000000002</v>
      </c>
      <c r="Z11" s="959">
        <v>441.55052000000001</v>
      </c>
      <c r="AA11" s="959">
        <v>0</v>
      </c>
      <c r="AB11" s="959">
        <v>456.77640000000002</v>
      </c>
      <c r="AC11" s="959">
        <v>0</v>
      </c>
      <c r="AD11" s="959">
        <v>256.673</v>
      </c>
      <c r="AE11" s="959">
        <v>254.22848999999999</v>
      </c>
      <c r="AF11" s="959">
        <v>0</v>
      </c>
      <c r="AG11" s="959">
        <v>334.96935999999999</v>
      </c>
      <c r="AH11" s="959"/>
      <c r="AI11" s="959"/>
    </row>
    <row r="12" spans="1:35" ht="24" customHeight="1" x14ac:dyDescent="0.25">
      <c r="A12" s="960" t="s">
        <v>1250</v>
      </c>
      <c r="B12" s="960" t="s">
        <v>468</v>
      </c>
      <c r="C12" s="959">
        <v>23</v>
      </c>
      <c r="D12" s="959">
        <v>44.68</v>
      </c>
      <c r="E12" s="959">
        <v>13.95</v>
      </c>
      <c r="F12" s="959">
        <v>19.72</v>
      </c>
      <c r="G12" s="959"/>
      <c r="H12" s="959">
        <v>1.548</v>
      </c>
      <c r="I12" s="959"/>
      <c r="J12" s="959"/>
      <c r="K12" s="959">
        <v>5.66</v>
      </c>
      <c r="L12" s="959">
        <v>8.85</v>
      </c>
      <c r="M12" s="959">
        <v>4.4000000000000004</v>
      </c>
      <c r="N12" s="959">
        <v>4.4000000000000004</v>
      </c>
      <c r="O12" s="959">
        <v>4.4000000000000004</v>
      </c>
      <c r="P12" s="959">
        <v>4.4000000000000004</v>
      </c>
      <c r="Q12" s="959"/>
      <c r="R12" s="959">
        <v>7.37608</v>
      </c>
      <c r="S12" s="959">
        <v>7.5266200000000003</v>
      </c>
      <c r="T12" s="959"/>
      <c r="U12" s="959"/>
      <c r="V12" s="959"/>
      <c r="W12" s="959">
        <v>6.83</v>
      </c>
      <c r="X12" s="959">
        <v>6.91</v>
      </c>
      <c r="Y12" s="959">
        <v>456.77640000000002</v>
      </c>
      <c r="Z12" s="959">
        <v>441.55052000000001</v>
      </c>
      <c r="AA12" s="959">
        <v>0</v>
      </c>
      <c r="AB12" s="959">
        <v>456.77640000000002</v>
      </c>
      <c r="AC12" s="959">
        <v>0</v>
      </c>
      <c r="AD12" s="959">
        <v>256.673</v>
      </c>
      <c r="AE12" s="959">
        <v>254.22848999999999</v>
      </c>
      <c r="AF12" s="959">
        <v>0</v>
      </c>
      <c r="AG12" s="959">
        <v>334.96935999999999</v>
      </c>
      <c r="AH12" s="959"/>
      <c r="AI12" s="959"/>
    </row>
    <row r="13" spans="1:35" ht="24" customHeight="1" x14ac:dyDescent="0.25">
      <c r="A13" s="960" t="s">
        <v>1250</v>
      </c>
      <c r="B13" s="960" t="s">
        <v>469</v>
      </c>
      <c r="C13" s="959">
        <v>23</v>
      </c>
      <c r="D13" s="959">
        <v>44.53</v>
      </c>
      <c r="E13" s="959">
        <v>14.09</v>
      </c>
      <c r="F13" s="959">
        <v>19.72</v>
      </c>
      <c r="G13" s="959"/>
      <c r="H13" s="959">
        <v>2.355</v>
      </c>
      <c r="I13" s="959"/>
      <c r="J13" s="959"/>
      <c r="K13" s="959">
        <v>5.28</v>
      </c>
      <c r="L13" s="959">
        <v>9.3800000000000008</v>
      </c>
      <c r="M13" s="959">
        <v>5.6</v>
      </c>
      <c r="N13" s="959">
        <v>5.6</v>
      </c>
      <c r="O13" s="959">
        <v>5.6</v>
      </c>
      <c r="P13" s="959">
        <v>5.6</v>
      </c>
      <c r="Q13" s="959"/>
      <c r="R13" s="959">
        <v>7.6701899999999998</v>
      </c>
      <c r="S13" s="959">
        <v>7.8267199999999999</v>
      </c>
      <c r="T13" s="959"/>
      <c r="U13" s="959"/>
      <c r="V13" s="959"/>
      <c r="W13" s="959">
        <v>8.3000000000000007</v>
      </c>
      <c r="X13" s="959">
        <v>7.8</v>
      </c>
      <c r="Y13" s="959">
        <v>456.77640000000002</v>
      </c>
      <c r="Z13" s="959">
        <v>441.55052000000001</v>
      </c>
      <c r="AA13" s="959">
        <v>0</v>
      </c>
      <c r="AB13" s="959">
        <v>456.77640000000002</v>
      </c>
      <c r="AC13" s="959">
        <v>0</v>
      </c>
      <c r="AD13" s="959">
        <v>256.673</v>
      </c>
      <c r="AE13" s="959">
        <v>254.22848999999999</v>
      </c>
      <c r="AF13" s="959">
        <v>0</v>
      </c>
      <c r="AG13" s="959">
        <v>334.96935999999999</v>
      </c>
      <c r="AH13" s="959"/>
      <c r="AI13" s="959"/>
    </row>
    <row r="14" spans="1:35" ht="24" customHeight="1" x14ac:dyDescent="0.25">
      <c r="A14" s="960" t="s">
        <v>1250</v>
      </c>
      <c r="B14" s="960" t="s">
        <v>470</v>
      </c>
      <c r="C14" s="959">
        <v>24</v>
      </c>
      <c r="D14" s="959">
        <v>44.51</v>
      </c>
      <c r="E14" s="959">
        <v>14.03</v>
      </c>
      <c r="F14" s="959">
        <v>19.72</v>
      </c>
      <c r="G14" s="959"/>
      <c r="H14" s="959">
        <v>3.3959999999999999</v>
      </c>
      <c r="I14" s="959"/>
      <c r="J14" s="959"/>
      <c r="K14" s="959">
        <v>5.54</v>
      </c>
      <c r="L14" s="959">
        <v>8.9499999999999993</v>
      </c>
      <c r="M14" s="959">
        <v>6.2</v>
      </c>
      <c r="N14" s="959">
        <v>6.2</v>
      </c>
      <c r="O14" s="959">
        <v>6.2</v>
      </c>
      <c r="P14" s="959">
        <v>6.2</v>
      </c>
      <c r="Q14" s="959"/>
      <c r="R14" s="959">
        <v>8.0591200000000001</v>
      </c>
      <c r="S14" s="959">
        <v>8.2235899999999997</v>
      </c>
      <c r="T14" s="959"/>
      <c r="U14" s="959"/>
      <c r="V14" s="959"/>
      <c r="W14" s="959">
        <v>8.81</v>
      </c>
      <c r="X14" s="959">
        <v>8.6</v>
      </c>
      <c r="Y14" s="959">
        <v>456.77640000000002</v>
      </c>
      <c r="Z14" s="959">
        <v>441.55052000000001</v>
      </c>
      <c r="AA14" s="959">
        <v>0</v>
      </c>
      <c r="AB14" s="959">
        <v>472.00227999999998</v>
      </c>
      <c r="AC14" s="959">
        <v>0</v>
      </c>
      <c r="AD14" s="959">
        <v>256.673</v>
      </c>
      <c r="AE14" s="959">
        <v>254.22848999999999</v>
      </c>
      <c r="AF14" s="959">
        <v>0</v>
      </c>
      <c r="AG14" s="959">
        <v>334.96935999999999</v>
      </c>
      <c r="AH14" s="959"/>
      <c r="AI14" s="959"/>
    </row>
    <row r="15" spans="1:35" ht="24" customHeight="1" x14ac:dyDescent="0.25">
      <c r="A15" s="958" t="s">
        <v>1250</v>
      </c>
      <c r="B15" s="958" t="s">
        <v>471</v>
      </c>
      <c r="C15" s="957">
        <v>24</v>
      </c>
      <c r="D15" s="957">
        <v>44.53</v>
      </c>
      <c r="E15" s="957">
        <v>14.06</v>
      </c>
      <c r="F15" s="957">
        <v>19.72</v>
      </c>
      <c r="G15" s="957"/>
      <c r="H15" s="957">
        <v>6.91</v>
      </c>
      <c r="I15" s="957"/>
      <c r="J15" s="957"/>
      <c r="K15" s="957">
        <v>5.63</v>
      </c>
      <c r="L15" s="957">
        <v>8.57</v>
      </c>
      <c r="M15" s="957">
        <v>7.9</v>
      </c>
      <c r="N15" s="957">
        <v>7.9</v>
      </c>
      <c r="O15" s="957">
        <v>7.9</v>
      </c>
      <c r="P15" s="957">
        <v>7.9</v>
      </c>
      <c r="Q15" s="957"/>
      <c r="R15" s="957">
        <v>8.3092600000000001</v>
      </c>
      <c r="S15" s="957">
        <v>8.4788300000000003</v>
      </c>
      <c r="T15" s="957"/>
      <c r="U15" s="957"/>
      <c r="V15" s="957"/>
      <c r="W15" s="957">
        <v>8.2899999999999991</v>
      </c>
      <c r="X15" s="957">
        <v>8.75</v>
      </c>
      <c r="Y15" s="957">
        <v>456.77640000000002</v>
      </c>
      <c r="Z15" s="957">
        <v>441.55052000000001</v>
      </c>
      <c r="AA15" s="957">
        <v>0</v>
      </c>
      <c r="AB15" s="957">
        <v>472.00227999999998</v>
      </c>
      <c r="AC15" s="957">
        <v>0</v>
      </c>
      <c r="AD15" s="957">
        <v>256.673</v>
      </c>
      <c r="AE15" s="957">
        <v>254.22848999999999</v>
      </c>
      <c r="AF15" s="957">
        <v>0</v>
      </c>
      <c r="AG15" s="957">
        <v>334.96935999999999</v>
      </c>
      <c r="AH15" s="957"/>
      <c r="AI15" s="957"/>
    </row>
    <row r="16" spans="1:35" ht="24" customHeight="1" x14ac:dyDescent="0.25">
      <c r="A16" s="962" t="s">
        <v>1250</v>
      </c>
      <c r="B16" s="962" t="s">
        <v>472</v>
      </c>
      <c r="C16" s="961">
        <v>23</v>
      </c>
      <c r="D16" s="961">
        <v>44.55</v>
      </c>
      <c r="E16" s="961">
        <v>14.05</v>
      </c>
      <c r="F16" s="961">
        <v>19.72</v>
      </c>
      <c r="G16" s="961"/>
      <c r="H16" s="961">
        <v>8.09</v>
      </c>
      <c r="I16" s="961"/>
      <c r="J16" s="961"/>
      <c r="K16" s="961">
        <v>6.1</v>
      </c>
      <c r="L16" s="961">
        <v>7.86</v>
      </c>
      <c r="M16" s="961">
        <v>4.7</v>
      </c>
      <c r="N16" s="961">
        <v>4.7</v>
      </c>
      <c r="O16" s="961">
        <v>4.7</v>
      </c>
      <c r="P16" s="961">
        <v>4.7</v>
      </c>
      <c r="Q16" s="961"/>
      <c r="R16" s="961">
        <v>8.2258600000000008</v>
      </c>
      <c r="S16" s="961">
        <v>8.3937399999999993</v>
      </c>
      <c r="T16" s="961"/>
      <c r="U16" s="961"/>
      <c r="V16" s="961"/>
      <c r="W16" s="961">
        <v>8.64</v>
      </c>
      <c r="X16" s="961">
        <v>8.9600000000000009</v>
      </c>
      <c r="Y16" s="961">
        <v>456.77640000000002</v>
      </c>
      <c r="Z16" s="961">
        <v>441.55052000000001</v>
      </c>
      <c r="AA16" s="961">
        <v>0</v>
      </c>
      <c r="AB16" s="961">
        <v>472.00227999999998</v>
      </c>
      <c r="AC16" s="961">
        <v>0</v>
      </c>
      <c r="AD16" s="961">
        <v>256.673</v>
      </c>
      <c r="AE16" s="961">
        <v>254.22848999999999</v>
      </c>
      <c r="AF16" s="961">
        <v>0</v>
      </c>
      <c r="AG16" s="961">
        <v>334.96935999999999</v>
      </c>
      <c r="AH16" s="961"/>
      <c r="AI16" s="961"/>
    </row>
    <row r="17" spans="1:35" ht="24" customHeight="1" x14ac:dyDescent="0.25">
      <c r="A17" s="960" t="s">
        <v>1250</v>
      </c>
      <c r="B17" s="960" t="s">
        <v>473</v>
      </c>
      <c r="C17" s="959">
        <v>23</v>
      </c>
      <c r="D17" s="959">
        <v>42.21</v>
      </c>
      <c r="E17" s="959">
        <v>14.07</v>
      </c>
      <c r="F17" s="959">
        <v>19.72</v>
      </c>
      <c r="G17" s="959">
        <v>0</v>
      </c>
      <c r="H17" s="959">
        <v>7.0629999999999997</v>
      </c>
      <c r="I17" s="959">
        <v>0</v>
      </c>
      <c r="J17" s="959">
        <v>0</v>
      </c>
      <c r="K17" s="959">
        <v>6.41</v>
      </c>
      <c r="L17" s="959">
        <v>8.49</v>
      </c>
      <c r="M17" s="959">
        <v>5.7</v>
      </c>
      <c r="N17" s="959">
        <v>5.7</v>
      </c>
      <c r="O17" s="959">
        <v>5.7</v>
      </c>
      <c r="P17" s="959">
        <v>5.7</v>
      </c>
      <c r="Q17" s="959">
        <v>0</v>
      </c>
      <c r="R17" s="959">
        <v>8.8353900000000003</v>
      </c>
      <c r="S17" s="959">
        <v>9.0157100000000003</v>
      </c>
      <c r="T17" s="959">
        <v>0</v>
      </c>
      <c r="U17" s="959">
        <v>8.6999999999999993</v>
      </c>
      <c r="V17" s="959">
        <v>8.6999999999999993</v>
      </c>
      <c r="W17" s="959">
        <v>9.2899999999999991</v>
      </c>
      <c r="X17" s="959">
        <v>8.8800000000000008</v>
      </c>
      <c r="Y17" s="959">
        <v>456.77640000000002</v>
      </c>
      <c r="Z17" s="959">
        <v>441.55052000000001</v>
      </c>
      <c r="AA17" s="959">
        <v>0</v>
      </c>
      <c r="AB17" s="959">
        <v>472.00227999999998</v>
      </c>
      <c r="AC17" s="959">
        <v>0</v>
      </c>
      <c r="AD17" s="959">
        <v>256.673</v>
      </c>
      <c r="AE17" s="959">
        <v>254.22848999999999</v>
      </c>
      <c r="AF17" s="959">
        <v>0</v>
      </c>
      <c r="AG17" s="959">
        <v>334.96935999999999</v>
      </c>
      <c r="AH17" s="959">
        <v>0</v>
      </c>
      <c r="AI17" s="959">
        <v>14.7</v>
      </c>
    </row>
    <row r="18" spans="1:35" ht="24" customHeight="1" x14ac:dyDescent="0.25">
      <c r="A18" s="960" t="s">
        <v>1250</v>
      </c>
      <c r="B18" s="960" t="s">
        <v>474</v>
      </c>
      <c r="C18" s="959">
        <v>24</v>
      </c>
      <c r="D18" s="959">
        <v>44.56</v>
      </c>
      <c r="E18" s="959">
        <v>14.08</v>
      </c>
      <c r="F18" s="959">
        <v>19.72</v>
      </c>
      <c r="G18" s="959">
        <v>0</v>
      </c>
      <c r="H18" s="959">
        <v>8.9469999999999992</v>
      </c>
      <c r="I18" s="959">
        <v>10.956</v>
      </c>
      <c r="J18" s="959">
        <v>10.956</v>
      </c>
      <c r="K18" s="959">
        <v>6.78</v>
      </c>
      <c r="L18" s="959">
        <v>8.52</v>
      </c>
      <c r="M18" s="959">
        <v>6.9</v>
      </c>
      <c r="N18" s="959">
        <v>6.9</v>
      </c>
      <c r="O18" s="959">
        <v>6.9</v>
      </c>
      <c r="P18" s="959">
        <v>6.9</v>
      </c>
      <c r="Q18" s="959">
        <v>14.31</v>
      </c>
      <c r="R18" s="959">
        <v>9.9812399999999997</v>
      </c>
      <c r="S18" s="959">
        <v>10.18493</v>
      </c>
      <c r="T18" s="959">
        <v>4</v>
      </c>
      <c r="U18" s="959">
        <v>84.3</v>
      </c>
      <c r="V18" s="959">
        <v>84.3</v>
      </c>
      <c r="W18" s="959">
        <v>9.49</v>
      </c>
      <c r="X18" s="959">
        <v>9.6300000000000008</v>
      </c>
      <c r="Y18" s="959">
        <v>456.77640000000002</v>
      </c>
      <c r="Z18" s="959">
        <v>441.55052000000001</v>
      </c>
      <c r="AA18" s="959">
        <v>0</v>
      </c>
      <c r="AB18" s="959">
        <v>472.00227999999998</v>
      </c>
      <c r="AC18" s="959">
        <v>0</v>
      </c>
      <c r="AD18" s="959">
        <v>256.673</v>
      </c>
      <c r="AE18" s="959">
        <v>254.22848999999999</v>
      </c>
      <c r="AF18" s="959">
        <v>0</v>
      </c>
      <c r="AG18" s="959">
        <v>334.96935999999999</v>
      </c>
      <c r="AH18" s="959">
        <v>7</v>
      </c>
      <c r="AI18" s="959">
        <v>109.8</v>
      </c>
    </row>
    <row r="19" spans="1:35" ht="24" customHeight="1" x14ac:dyDescent="0.25">
      <c r="A19" s="960" t="s">
        <v>1250</v>
      </c>
      <c r="B19" s="960" t="s">
        <v>475</v>
      </c>
      <c r="C19" s="959">
        <v>24</v>
      </c>
      <c r="D19" s="959">
        <v>40.64</v>
      </c>
      <c r="E19" s="959">
        <v>14.03</v>
      </c>
      <c r="F19" s="959">
        <v>19.72</v>
      </c>
      <c r="G19" s="959">
        <v>12.372</v>
      </c>
      <c r="H19" s="959">
        <v>8.44</v>
      </c>
      <c r="I19" s="959">
        <v>67.117000000000004</v>
      </c>
      <c r="J19" s="959">
        <v>67.117000000000004</v>
      </c>
      <c r="K19" s="959">
        <v>6.14</v>
      </c>
      <c r="L19" s="959">
        <v>7.41</v>
      </c>
      <c r="M19" s="959">
        <v>6.5</v>
      </c>
      <c r="N19" s="959">
        <v>6.5</v>
      </c>
      <c r="O19" s="959">
        <v>6.5</v>
      </c>
      <c r="P19" s="959">
        <v>6.5</v>
      </c>
      <c r="Q19" s="959">
        <v>124.27</v>
      </c>
      <c r="R19" s="959">
        <v>9.4247200000000007</v>
      </c>
      <c r="S19" s="959">
        <v>9.6170600000000004</v>
      </c>
      <c r="T19" s="959">
        <v>36</v>
      </c>
      <c r="U19" s="959">
        <v>209.4</v>
      </c>
      <c r="V19" s="959">
        <v>209.4</v>
      </c>
      <c r="W19" s="959">
        <v>9.42</v>
      </c>
      <c r="X19" s="959">
        <v>9.14</v>
      </c>
      <c r="Y19" s="959">
        <v>456.77640000000002</v>
      </c>
      <c r="Z19" s="959">
        <v>441.55052000000001</v>
      </c>
      <c r="AA19" s="959">
        <v>0</v>
      </c>
      <c r="AB19" s="959">
        <v>472.00227999999998</v>
      </c>
      <c r="AC19" s="959">
        <v>0</v>
      </c>
      <c r="AD19" s="959">
        <v>256.673</v>
      </c>
      <c r="AE19" s="959">
        <v>254.22848999999999</v>
      </c>
      <c r="AF19" s="959">
        <v>0</v>
      </c>
      <c r="AG19" s="959">
        <v>334.96935999999999</v>
      </c>
      <c r="AH19" s="959">
        <v>41</v>
      </c>
      <c r="AI19" s="959">
        <v>356.5</v>
      </c>
    </row>
    <row r="20" spans="1:35" ht="24" customHeight="1" x14ac:dyDescent="0.25">
      <c r="A20" s="960" t="s">
        <v>1250</v>
      </c>
      <c r="B20" s="960" t="s">
        <v>476</v>
      </c>
      <c r="C20" s="959">
        <v>24</v>
      </c>
      <c r="D20" s="959">
        <v>44.1</v>
      </c>
      <c r="E20" s="959">
        <v>13.95</v>
      </c>
      <c r="F20" s="959">
        <v>19.72</v>
      </c>
      <c r="G20" s="959">
        <v>38.543999999999997</v>
      </c>
      <c r="H20" s="959">
        <v>10.012</v>
      </c>
      <c r="I20" s="959">
        <v>116.762</v>
      </c>
      <c r="J20" s="959">
        <v>116.762</v>
      </c>
      <c r="K20" s="959">
        <v>5.77</v>
      </c>
      <c r="L20" s="959">
        <v>7.87</v>
      </c>
      <c r="M20" s="959">
        <v>8.5</v>
      </c>
      <c r="N20" s="959">
        <v>8.5</v>
      </c>
      <c r="O20" s="959">
        <v>8.5</v>
      </c>
      <c r="P20" s="959">
        <v>8.5</v>
      </c>
      <c r="Q20" s="959">
        <v>575.73</v>
      </c>
      <c r="R20" s="959">
        <v>10.407299999999999</v>
      </c>
      <c r="S20" s="959">
        <v>10.61969</v>
      </c>
      <c r="T20" s="959">
        <v>72</v>
      </c>
      <c r="U20" s="959">
        <v>154.19999999999999</v>
      </c>
      <c r="V20" s="959">
        <v>154.19999999999999</v>
      </c>
      <c r="W20" s="959">
        <v>8.7200000000000006</v>
      </c>
      <c r="X20" s="959">
        <v>8.5299999999999994</v>
      </c>
      <c r="Y20" s="959">
        <v>456.77640000000002</v>
      </c>
      <c r="Z20" s="959">
        <v>441.55052000000001</v>
      </c>
      <c r="AA20" s="959">
        <v>0</v>
      </c>
      <c r="AB20" s="959">
        <v>472.00227999999998</v>
      </c>
      <c r="AC20" s="959">
        <v>0</v>
      </c>
      <c r="AD20" s="959">
        <v>256.673</v>
      </c>
      <c r="AE20" s="959">
        <v>254.22848999999999</v>
      </c>
      <c r="AF20" s="959">
        <v>0</v>
      </c>
      <c r="AG20" s="959">
        <v>334.96935999999999</v>
      </c>
      <c r="AH20" s="959">
        <v>93</v>
      </c>
      <c r="AI20" s="959">
        <v>555.5</v>
      </c>
    </row>
    <row r="21" spans="1:35" ht="24" customHeight="1" x14ac:dyDescent="0.25">
      <c r="A21" s="960" t="s">
        <v>1250</v>
      </c>
      <c r="B21" s="960" t="s">
        <v>477</v>
      </c>
      <c r="C21" s="959">
        <v>24</v>
      </c>
      <c r="D21" s="959">
        <v>32.65</v>
      </c>
      <c r="E21" s="959">
        <v>13.76</v>
      </c>
      <c r="F21" s="959">
        <v>19.72</v>
      </c>
      <c r="G21" s="959">
        <v>62.354999999999997</v>
      </c>
      <c r="H21" s="959">
        <v>9.6059999999999999</v>
      </c>
      <c r="I21" s="959">
        <v>162.309</v>
      </c>
      <c r="J21" s="959">
        <v>162.309</v>
      </c>
      <c r="K21" s="959">
        <v>5.49</v>
      </c>
      <c r="L21" s="959">
        <v>6.68</v>
      </c>
      <c r="M21" s="959">
        <v>8.4</v>
      </c>
      <c r="N21" s="959">
        <v>8.4</v>
      </c>
      <c r="O21" s="959">
        <v>8.4</v>
      </c>
      <c r="P21" s="959">
        <v>8.4</v>
      </c>
      <c r="Q21" s="959">
        <v>257.37</v>
      </c>
      <c r="R21" s="959">
        <v>10.364380000000001</v>
      </c>
      <c r="S21" s="959">
        <v>10.575900000000001</v>
      </c>
      <c r="T21" s="959">
        <v>115</v>
      </c>
      <c r="U21" s="959">
        <v>368.9</v>
      </c>
      <c r="V21" s="959">
        <v>368.9</v>
      </c>
      <c r="W21" s="959">
        <v>8.3699999999999992</v>
      </c>
      <c r="X21" s="959">
        <v>8.76</v>
      </c>
      <c r="Y21" s="959">
        <v>456.77640000000002</v>
      </c>
      <c r="Z21" s="959">
        <v>441.55052000000001</v>
      </c>
      <c r="AA21" s="959">
        <v>0</v>
      </c>
      <c r="AB21" s="959">
        <v>472.00227999999998</v>
      </c>
      <c r="AC21" s="959">
        <v>0</v>
      </c>
      <c r="AD21" s="959">
        <v>254.22848999999999</v>
      </c>
      <c r="AE21" s="959">
        <v>254.22848999999999</v>
      </c>
      <c r="AF21" s="959">
        <v>0</v>
      </c>
      <c r="AG21" s="959">
        <v>334.96935999999999</v>
      </c>
      <c r="AH21" s="959">
        <v>142</v>
      </c>
      <c r="AI21" s="959">
        <v>353.9</v>
      </c>
    </row>
    <row r="22" spans="1:35" ht="24" customHeight="1" x14ac:dyDescent="0.25">
      <c r="A22" s="960" t="s">
        <v>1250</v>
      </c>
      <c r="B22" s="960" t="s">
        <v>478</v>
      </c>
      <c r="C22" s="959">
        <v>24</v>
      </c>
      <c r="D22" s="959">
        <v>40.96</v>
      </c>
      <c r="E22" s="959">
        <v>13.82</v>
      </c>
      <c r="F22" s="959">
        <v>19.72</v>
      </c>
      <c r="G22" s="959">
        <v>79.772999999999996</v>
      </c>
      <c r="H22" s="959">
        <v>9.1980000000000004</v>
      </c>
      <c r="I22" s="959">
        <v>244.59800000000001</v>
      </c>
      <c r="J22" s="959">
        <v>244.59800000000001</v>
      </c>
      <c r="K22" s="959">
        <v>5.19</v>
      </c>
      <c r="L22" s="959">
        <v>6.86</v>
      </c>
      <c r="M22" s="959">
        <v>7.8</v>
      </c>
      <c r="N22" s="959">
        <v>7.8</v>
      </c>
      <c r="O22" s="959">
        <v>7.8</v>
      </c>
      <c r="P22" s="959">
        <v>7.8</v>
      </c>
      <c r="Q22" s="959">
        <v>581.65</v>
      </c>
      <c r="R22" s="959">
        <v>9.9045000000000005</v>
      </c>
      <c r="S22" s="959">
        <v>10.106629999999999</v>
      </c>
      <c r="T22" s="959">
        <v>456</v>
      </c>
      <c r="U22" s="959">
        <v>461.9</v>
      </c>
      <c r="V22" s="959">
        <v>461.9</v>
      </c>
      <c r="W22" s="959">
        <v>8.68</v>
      </c>
      <c r="X22" s="959">
        <v>8.4499999999999993</v>
      </c>
      <c r="Y22" s="959">
        <v>456.77640000000002</v>
      </c>
      <c r="Z22" s="959">
        <v>441.55052000000001</v>
      </c>
      <c r="AA22" s="959">
        <v>0</v>
      </c>
      <c r="AB22" s="959">
        <v>472.00227999999998</v>
      </c>
      <c r="AC22" s="959">
        <v>0</v>
      </c>
      <c r="AD22" s="959">
        <v>254.22848999999999</v>
      </c>
      <c r="AE22" s="959">
        <v>254.22848999999999</v>
      </c>
      <c r="AF22" s="959">
        <v>0</v>
      </c>
      <c r="AG22" s="959">
        <v>334.96935999999999</v>
      </c>
      <c r="AH22" s="959">
        <v>241</v>
      </c>
      <c r="AI22" s="959">
        <v>340.8</v>
      </c>
    </row>
    <row r="23" spans="1:35" ht="24" customHeight="1" x14ac:dyDescent="0.25">
      <c r="A23" s="958" t="s">
        <v>1250</v>
      </c>
      <c r="B23" s="958" t="s">
        <v>479</v>
      </c>
      <c r="C23" s="957">
        <v>24</v>
      </c>
      <c r="D23" s="957">
        <v>42.89</v>
      </c>
      <c r="E23" s="957">
        <v>13.83</v>
      </c>
      <c r="F23" s="957">
        <v>19.72</v>
      </c>
      <c r="G23" s="957">
        <v>103.66</v>
      </c>
      <c r="H23" s="957">
        <v>8.51</v>
      </c>
      <c r="I23" s="957">
        <v>409.66199999999998</v>
      </c>
      <c r="J23" s="957">
        <v>409.66199999999998</v>
      </c>
      <c r="K23" s="957">
        <v>4.88</v>
      </c>
      <c r="L23" s="957">
        <v>7.45</v>
      </c>
      <c r="M23" s="957">
        <v>11.2</v>
      </c>
      <c r="N23" s="957">
        <v>11.2</v>
      </c>
      <c r="O23" s="957">
        <v>11.2</v>
      </c>
      <c r="P23" s="957">
        <v>11.2</v>
      </c>
      <c r="Q23" s="957">
        <v>697.42</v>
      </c>
      <c r="R23" s="957">
        <v>10.35408</v>
      </c>
      <c r="S23" s="957">
        <v>10.565390000000001</v>
      </c>
      <c r="T23" s="957">
        <v>580</v>
      </c>
      <c r="U23" s="957">
        <v>544.1</v>
      </c>
      <c r="V23" s="957">
        <v>544.1</v>
      </c>
      <c r="W23" s="957">
        <v>8.26</v>
      </c>
      <c r="X23" s="957">
        <v>8.33</v>
      </c>
      <c r="Y23" s="957">
        <v>456.77640000000002</v>
      </c>
      <c r="Z23" s="957">
        <v>441.55052000000001</v>
      </c>
      <c r="AA23" s="957">
        <v>0</v>
      </c>
      <c r="AB23" s="957">
        <v>472.00227999999998</v>
      </c>
      <c r="AC23" s="957">
        <v>0</v>
      </c>
      <c r="AD23" s="957">
        <v>254.22848999999999</v>
      </c>
      <c r="AE23" s="957">
        <v>254.22848999999999</v>
      </c>
      <c r="AF23" s="957">
        <v>0</v>
      </c>
      <c r="AG23" s="957">
        <v>334.96935999999999</v>
      </c>
      <c r="AH23" s="957">
        <v>348</v>
      </c>
      <c r="AI23" s="957">
        <v>440.9</v>
      </c>
    </row>
    <row r="24" spans="1:35" ht="24" customHeight="1" x14ac:dyDescent="0.25">
      <c r="A24" s="962" t="s">
        <v>1250</v>
      </c>
      <c r="B24" s="962" t="s">
        <v>480</v>
      </c>
      <c r="C24" s="961">
        <v>24</v>
      </c>
      <c r="D24" s="961">
        <v>44.53</v>
      </c>
      <c r="E24" s="961">
        <v>13.8</v>
      </c>
      <c r="F24" s="961">
        <v>18.78</v>
      </c>
      <c r="G24" s="961">
        <v>537.84</v>
      </c>
      <c r="H24" s="961">
        <v>10.682</v>
      </c>
      <c r="I24" s="961">
        <v>809.42</v>
      </c>
      <c r="J24" s="961">
        <v>809.42</v>
      </c>
      <c r="K24" s="961">
        <v>5.64</v>
      </c>
      <c r="L24" s="961">
        <v>7.04</v>
      </c>
      <c r="M24" s="961">
        <v>10.199999999999999</v>
      </c>
      <c r="N24" s="961">
        <v>10.199999999999999</v>
      </c>
      <c r="O24" s="961">
        <v>10.199999999999999</v>
      </c>
      <c r="P24" s="961">
        <v>10.199999999999999</v>
      </c>
      <c r="Q24" s="961">
        <v>869.83</v>
      </c>
      <c r="R24" s="961">
        <v>9.8799100000000006</v>
      </c>
      <c r="S24" s="961">
        <v>10.08154</v>
      </c>
      <c r="T24" s="961">
        <v>702</v>
      </c>
      <c r="U24" s="961">
        <v>729.5</v>
      </c>
      <c r="V24" s="961">
        <v>729.5</v>
      </c>
      <c r="W24" s="961">
        <v>8.41</v>
      </c>
      <c r="X24" s="961">
        <v>9.08</v>
      </c>
      <c r="Y24" s="961">
        <v>456.77640000000002</v>
      </c>
      <c r="Z24" s="961">
        <v>441.55052000000001</v>
      </c>
      <c r="AA24" s="961">
        <v>0</v>
      </c>
      <c r="AB24" s="961">
        <v>472.00227999999998</v>
      </c>
      <c r="AC24" s="961">
        <v>0</v>
      </c>
      <c r="AD24" s="961">
        <v>254.22848999999999</v>
      </c>
      <c r="AE24" s="961">
        <v>254.22848999999999</v>
      </c>
      <c r="AF24" s="961">
        <v>0</v>
      </c>
      <c r="AG24" s="961">
        <v>334.96935999999999</v>
      </c>
      <c r="AH24" s="961">
        <v>699</v>
      </c>
      <c r="AI24" s="961">
        <v>738.6</v>
      </c>
    </row>
    <row r="25" spans="1:35" ht="24" customHeight="1" x14ac:dyDescent="0.25">
      <c r="A25" s="960" t="s">
        <v>1250</v>
      </c>
      <c r="B25" s="960" t="s">
        <v>481</v>
      </c>
      <c r="C25" s="959">
        <v>24</v>
      </c>
      <c r="D25" s="959">
        <v>38.11</v>
      </c>
      <c r="E25" s="959">
        <v>13.84</v>
      </c>
      <c r="F25" s="959">
        <v>18.78</v>
      </c>
      <c r="G25" s="959">
        <v>669.35599999999999</v>
      </c>
      <c r="H25" s="959">
        <v>7.9989999999999997</v>
      </c>
      <c r="I25" s="959">
        <v>669.44100000000003</v>
      </c>
      <c r="J25" s="959">
        <v>669.44100000000003</v>
      </c>
      <c r="K25" s="959">
        <v>6.38</v>
      </c>
      <c r="L25" s="959">
        <v>6.63</v>
      </c>
      <c r="M25" s="959">
        <v>8</v>
      </c>
      <c r="N25" s="959">
        <v>8</v>
      </c>
      <c r="O25" s="959">
        <v>8</v>
      </c>
      <c r="P25" s="959">
        <v>8</v>
      </c>
      <c r="Q25" s="959">
        <v>1287.58</v>
      </c>
      <c r="R25" s="959">
        <v>11.053430000000001</v>
      </c>
      <c r="S25" s="959">
        <v>11.27901</v>
      </c>
      <c r="T25" s="959">
        <v>809</v>
      </c>
      <c r="U25" s="959">
        <v>1062.5999999999999</v>
      </c>
      <c r="V25" s="959">
        <v>1062.5999999999999</v>
      </c>
      <c r="W25" s="959">
        <v>8.49</v>
      </c>
      <c r="X25" s="959">
        <v>8.58</v>
      </c>
      <c r="Y25" s="959">
        <v>441.55052000000001</v>
      </c>
      <c r="Z25" s="959">
        <v>441.55052000000001</v>
      </c>
      <c r="AA25" s="959">
        <v>0</v>
      </c>
      <c r="AB25" s="959">
        <v>456.77640000000002</v>
      </c>
      <c r="AC25" s="959">
        <v>0</v>
      </c>
      <c r="AD25" s="959">
        <v>254.22848999999999</v>
      </c>
      <c r="AE25" s="959">
        <v>254.22848999999999</v>
      </c>
      <c r="AF25" s="959">
        <v>0</v>
      </c>
      <c r="AG25" s="959">
        <v>334.96935999999999</v>
      </c>
      <c r="AH25" s="959">
        <v>853</v>
      </c>
      <c r="AI25" s="959">
        <v>1078.5</v>
      </c>
    </row>
    <row r="26" spans="1:35" ht="24" customHeight="1" x14ac:dyDescent="0.25">
      <c r="A26" s="960" t="s">
        <v>1250</v>
      </c>
      <c r="B26" s="960" t="s">
        <v>482</v>
      </c>
      <c r="C26" s="959">
        <v>23</v>
      </c>
      <c r="D26" s="959">
        <v>39.200000000000003</v>
      </c>
      <c r="E26" s="959">
        <v>13.76</v>
      </c>
      <c r="F26" s="959">
        <v>18.78</v>
      </c>
      <c r="G26" s="959">
        <v>769.90700000000004</v>
      </c>
      <c r="H26" s="959">
        <v>3.7330000000000001</v>
      </c>
      <c r="I26" s="959">
        <v>749.51700000000005</v>
      </c>
      <c r="J26" s="959">
        <v>749.51700000000005</v>
      </c>
      <c r="K26" s="959">
        <v>7.09</v>
      </c>
      <c r="L26" s="959">
        <v>6.61</v>
      </c>
      <c r="M26" s="959">
        <v>9.3000000000000007</v>
      </c>
      <c r="N26" s="959">
        <v>9.3000000000000007</v>
      </c>
      <c r="O26" s="959">
        <v>9.3000000000000007</v>
      </c>
      <c r="P26" s="959">
        <v>9.3000000000000007</v>
      </c>
      <c r="Q26" s="959">
        <v>1059.43</v>
      </c>
      <c r="R26" s="959">
        <v>12.145020000000001</v>
      </c>
      <c r="S26" s="959">
        <v>12.39287</v>
      </c>
      <c r="T26" s="959">
        <v>903</v>
      </c>
      <c r="U26" s="959">
        <v>867.4</v>
      </c>
      <c r="V26" s="959">
        <v>867.4</v>
      </c>
      <c r="W26" s="959">
        <v>7.64</v>
      </c>
      <c r="X26" s="959">
        <v>8.01</v>
      </c>
      <c r="Y26" s="959">
        <v>441.55052000000001</v>
      </c>
      <c r="Z26" s="959">
        <v>441.55052000000001</v>
      </c>
      <c r="AA26" s="959">
        <v>0</v>
      </c>
      <c r="AB26" s="959">
        <v>456.77640000000002</v>
      </c>
      <c r="AC26" s="959">
        <v>0</v>
      </c>
      <c r="AD26" s="959">
        <v>254.22848999999999</v>
      </c>
      <c r="AE26" s="959">
        <v>254.22848999999999</v>
      </c>
      <c r="AF26" s="959">
        <v>0</v>
      </c>
      <c r="AG26" s="959">
        <v>334.96935999999999</v>
      </c>
      <c r="AH26" s="959">
        <v>946</v>
      </c>
      <c r="AI26" s="959">
        <v>1094.0999999999999</v>
      </c>
    </row>
    <row r="27" spans="1:35" ht="24" customHeight="1" x14ac:dyDescent="0.25">
      <c r="A27" s="960" t="s">
        <v>1250</v>
      </c>
      <c r="B27" s="960" t="s">
        <v>483</v>
      </c>
      <c r="C27" s="959">
        <v>23</v>
      </c>
      <c r="D27" s="959">
        <v>42.08</v>
      </c>
      <c r="E27" s="959">
        <v>13.7</v>
      </c>
      <c r="F27" s="959">
        <v>18.78</v>
      </c>
      <c r="G27" s="959">
        <v>858.01499999999999</v>
      </c>
      <c r="H27" s="959">
        <v>6.33</v>
      </c>
      <c r="I27" s="959">
        <v>611.90700000000004</v>
      </c>
      <c r="J27" s="959">
        <v>611.90700000000004</v>
      </c>
      <c r="K27" s="959">
        <v>7.28</v>
      </c>
      <c r="L27" s="959">
        <v>7.2</v>
      </c>
      <c r="M27" s="959">
        <v>10.7</v>
      </c>
      <c r="N27" s="959">
        <v>10.7</v>
      </c>
      <c r="O27" s="959">
        <v>10.7</v>
      </c>
      <c r="P27" s="959">
        <v>10.7</v>
      </c>
      <c r="Q27" s="959">
        <v>1105.02</v>
      </c>
      <c r="R27" s="959">
        <v>12.52469</v>
      </c>
      <c r="S27" s="959">
        <v>12.7803</v>
      </c>
      <c r="T27" s="959">
        <v>983</v>
      </c>
      <c r="U27" s="959">
        <v>736.3</v>
      </c>
      <c r="V27" s="959">
        <v>736.3</v>
      </c>
      <c r="W27" s="959">
        <v>8.6199999999999992</v>
      </c>
      <c r="X27" s="959">
        <v>8.2100000000000009</v>
      </c>
      <c r="Y27" s="959">
        <v>441.55052000000001</v>
      </c>
      <c r="Z27" s="959">
        <v>441.55052000000001</v>
      </c>
      <c r="AA27" s="959">
        <v>0</v>
      </c>
      <c r="AB27" s="959">
        <v>441.55052000000001</v>
      </c>
      <c r="AC27" s="959">
        <v>0</v>
      </c>
      <c r="AD27" s="959">
        <v>254.22848999999999</v>
      </c>
      <c r="AE27" s="959">
        <v>254.22848999999999</v>
      </c>
      <c r="AF27" s="959">
        <v>0</v>
      </c>
      <c r="AG27" s="959">
        <v>334.96935999999999</v>
      </c>
      <c r="AH27" s="959">
        <v>1021</v>
      </c>
      <c r="AI27" s="959">
        <v>933.2</v>
      </c>
    </row>
    <row r="28" spans="1:35" ht="24" customHeight="1" x14ac:dyDescent="0.25">
      <c r="A28" s="960" t="s">
        <v>1250</v>
      </c>
      <c r="B28" s="960" t="s">
        <v>484</v>
      </c>
      <c r="C28" s="959">
        <v>24</v>
      </c>
      <c r="D28" s="959">
        <v>44.21</v>
      </c>
      <c r="E28" s="959">
        <v>13.7</v>
      </c>
      <c r="F28" s="959">
        <v>18.78</v>
      </c>
      <c r="G28" s="959">
        <v>925.08699999999999</v>
      </c>
      <c r="H28" s="959">
        <v>7.048</v>
      </c>
      <c r="I28" s="959">
        <v>1338.9169999999999</v>
      </c>
      <c r="J28" s="959">
        <v>1338.9169999999999</v>
      </c>
      <c r="K28" s="959">
        <v>6.37</v>
      </c>
      <c r="L28" s="959">
        <v>8.2200000000000006</v>
      </c>
      <c r="M28" s="959">
        <v>9.1</v>
      </c>
      <c r="N28" s="959">
        <v>9.1</v>
      </c>
      <c r="O28" s="959">
        <v>9.1</v>
      </c>
      <c r="P28" s="959">
        <v>9.1</v>
      </c>
      <c r="Q28" s="959">
        <v>940.15</v>
      </c>
      <c r="R28" s="959">
        <v>12.7121</v>
      </c>
      <c r="S28" s="959">
        <v>12.97153</v>
      </c>
      <c r="T28" s="959">
        <v>1039</v>
      </c>
      <c r="U28" s="959">
        <v>551.1</v>
      </c>
      <c r="V28" s="959">
        <v>551.1</v>
      </c>
      <c r="W28" s="959">
        <v>8.6999999999999993</v>
      </c>
      <c r="X28" s="959">
        <v>7.78</v>
      </c>
      <c r="Y28" s="959">
        <v>441.55052000000001</v>
      </c>
      <c r="Z28" s="959">
        <v>441.55052000000001</v>
      </c>
      <c r="AA28" s="959">
        <v>0</v>
      </c>
      <c r="AB28" s="959">
        <v>441.55052000000001</v>
      </c>
      <c r="AC28" s="959">
        <v>0</v>
      </c>
      <c r="AD28" s="959">
        <v>254.22848999999999</v>
      </c>
      <c r="AE28" s="959">
        <v>254.22848999999999</v>
      </c>
      <c r="AF28" s="959">
        <v>0</v>
      </c>
      <c r="AG28" s="959">
        <v>334.96935999999999</v>
      </c>
      <c r="AH28" s="959">
        <v>1082</v>
      </c>
      <c r="AI28" s="959">
        <v>729.8</v>
      </c>
    </row>
    <row r="29" spans="1:35" ht="24" customHeight="1" x14ac:dyDescent="0.25">
      <c r="A29" s="960" t="s">
        <v>1250</v>
      </c>
      <c r="B29" s="960" t="s">
        <v>485</v>
      </c>
      <c r="C29" s="959">
        <v>24</v>
      </c>
      <c r="D29" s="959">
        <v>44.34</v>
      </c>
      <c r="E29" s="959">
        <v>13.5</v>
      </c>
      <c r="F29" s="959">
        <v>18.78</v>
      </c>
      <c r="G29" s="959">
        <v>986.42700000000002</v>
      </c>
      <c r="H29" s="959">
        <v>7.0890000000000004</v>
      </c>
      <c r="I29" s="959">
        <v>787.12</v>
      </c>
      <c r="J29" s="959">
        <v>787.12</v>
      </c>
      <c r="K29" s="959">
        <v>6.59</v>
      </c>
      <c r="L29" s="959">
        <v>9.06</v>
      </c>
      <c r="M29" s="959">
        <v>9.8000000000000007</v>
      </c>
      <c r="N29" s="959">
        <v>9.8000000000000007</v>
      </c>
      <c r="O29" s="959">
        <v>9.8000000000000007</v>
      </c>
      <c r="P29" s="959">
        <v>9.8000000000000007</v>
      </c>
      <c r="Q29" s="959">
        <v>1108.8599999999999</v>
      </c>
      <c r="R29" s="959">
        <v>11.65474</v>
      </c>
      <c r="S29" s="959">
        <v>11.89259</v>
      </c>
      <c r="T29" s="959">
        <v>1081</v>
      </c>
      <c r="U29" s="959">
        <v>602.4</v>
      </c>
      <c r="V29" s="959">
        <v>602.4</v>
      </c>
      <c r="W29" s="959">
        <v>7.34</v>
      </c>
      <c r="X29" s="959">
        <v>8.01</v>
      </c>
      <c r="Y29" s="959">
        <v>426.32463999999999</v>
      </c>
      <c r="Z29" s="959">
        <v>441.55052000000001</v>
      </c>
      <c r="AA29" s="959">
        <v>0</v>
      </c>
      <c r="AB29" s="959">
        <v>426.32463999999999</v>
      </c>
      <c r="AC29" s="959">
        <v>0</v>
      </c>
      <c r="AD29" s="959">
        <v>254.22848999999999</v>
      </c>
      <c r="AE29" s="959">
        <v>249.33948000000001</v>
      </c>
      <c r="AF29" s="959">
        <v>0</v>
      </c>
      <c r="AG29" s="959">
        <v>334.96935999999999</v>
      </c>
      <c r="AH29" s="959">
        <v>1121</v>
      </c>
      <c r="AI29" s="959">
        <v>974.8</v>
      </c>
    </row>
    <row r="30" spans="1:35" ht="24" customHeight="1" x14ac:dyDescent="0.25">
      <c r="A30" s="960" t="s">
        <v>1250</v>
      </c>
      <c r="B30" s="960" t="s">
        <v>486</v>
      </c>
      <c r="C30" s="959">
        <v>25</v>
      </c>
      <c r="D30" s="959">
        <v>44.36</v>
      </c>
      <c r="E30" s="959">
        <v>13.59</v>
      </c>
      <c r="F30" s="959">
        <v>18.78</v>
      </c>
      <c r="G30" s="959">
        <v>1027.8810000000001</v>
      </c>
      <c r="H30" s="959">
        <v>5.0679999999999996</v>
      </c>
      <c r="I30" s="959">
        <v>491.65300000000002</v>
      </c>
      <c r="J30" s="959">
        <v>491.65300000000002</v>
      </c>
      <c r="K30" s="959">
        <v>6.64</v>
      </c>
      <c r="L30" s="959">
        <v>9.31</v>
      </c>
      <c r="M30" s="959">
        <v>9.1999999999999993</v>
      </c>
      <c r="N30" s="959">
        <v>9.1999999999999993</v>
      </c>
      <c r="O30" s="959">
        <v>9.1999999999999993</v>
      </c>
      <c r="P30" s="959">
        <v>9.1999999999999993</v>
      </c>
      <c r="Q30" s="959">
        <v>1112.23</v>
      </c>
      <c r="R30" s="959">
        <v>11.967029999999999</v>
      </c>
      <c r="S30" s="959">
        <v>12.21125</v>
      </c>
      <c r="T30" s="959">
        <v>1099</v>
      </c>
      <c r="U30" s="959">
        <v>753.7</v>
      </c>
      <c r="V30" s="959">
        <v>753.7</v>
      </c>
      <c r="W30" s="959">
        <v>8.7200000000000006</v>
      </c>
      <c r="X30" s="959">
        <v>8.7100000000000009</v>
      </c>
      <c r="Y30" s="959">
        <v>426.32463999999999</v>
      </c>
      <c r="Z30" s="959">
        <v>441.55052000000001</v>
      </c>
      <c r="AA30" s="959">
        <v>0</v>
      </c>
      <c r="AB30" s="959">
        <v>426.32463999999999</v>
      </c>
      <c r="AC30" s="959">
        <v>0</v>
      </c>
      <c r="AD30" s="959">
        <v>254.22848999999999</v>
      </c>
      <c r="AE30" s="959">
        <v>249.33948000000001</v>
      </c>
      <c r="AF30" s="959">
        <v>0</v>
      </c>
      <c r="AG30" s="959">
        <v>334.96935999999999</v>
      </c>
      <c r="AH30" s="959">
        <v>1140</v>
      </c>
      <c r="AI30" s="959">
        <v>1086.5</v>
      </c>
    </row>
    <row r="31" spans="1:35" ht="24" customHeight="1" x14ac:dyDescent="0.25">
      <c r="A31" s="958" t="s">
        <v>1250</v>
      </c>
      <c r="B31" s="958" t="s">
        <v>487</v>
      </c>
      <c r="C31" s="957">
        <v>25</v>
      </c>
      <c r="D31" s="957">
        <v>42.28</v>
      </c>
      <c r="E31" s="957">
        <v>13.56</v>
      </c>
      <c r="F31" s="957">
        <v>18.78</v>
      </c>
      <c r="G31" s="957">
        <v>1039.722</v>
      </c>
      <c r="H31" s="957">
        <v>5.21</v>
      </c>
      <c r="I31" s="957">
        <v>1229.5809999999999</v>
      </c>
      <c r="J31" s="957">
        <v>1229.5809999999999</v>
      </c>
      <c r="K31" s="957">
        <v>6.92</v>
      </c>
      <c r="L31" s="957">
        <v>9.2899999999999991</v>
      </c>
      <c r="M31" s="957">
        <v>10.5</v>
      </c>
      <c r="N31" s="957">
        <v>10.5</v>
      </c>
      <c r="O31" s="957">
        <v>10.5</v>
      </c>
      <c r="P31" s="957">
        <v>10.5</v>
      </c>
      <c r="Q31" s="957">
        <v>1085.4000000000001</v>
      </c>
      <c r="R31" s="957">
        <v>12.630940000000001</v>
      </c>
      <c r="S31" s="957">
        <v>12.888719999999999</v>
      </c>
      <c r="T31" s="957">
        <v>1092</v>
      </c>
      <c r="U31" s="957">
        <v>1131.4000000000001</v>
      </c>
      <c r="V31" s="957">
        <v>1131.4000000000001</v>
      </c>
      <c r="W31" s="957">
        <v>8.89</v>
      </c>
      <c r="X31" s="957">
        <v>9.5399999999999991</v>
      </c>
      <c r="Y31" s="957">
        <v>426.32463999999999</v>
      </c>
      <c r="Z31" s="957">
        <v>441.55052000000001</v>
      </c>
      <c r="AA31" s="957">
        <v>0</v>
      </c>
      <c r="AB31" s="957">
        <v>426.32463999999999</v>
      </c>
      <c r="AC31" s="957">
        <v>0</v>
      </c>
      <c r="AD31" s="957">
        <v>254.22848999999999</v>
      </c>
      <c r="AE31" s="957">
        <v>249.33948000000001</v>
      </c>
      <c r="AF31" s="957">
        <v>0</v>
      </c>
      <c r="AG31" s="957">
        <v>334.96935999999999</v>
      </c>
      <c r="AH31" s="957">
        <v>1129</v>
      </c>
      <c r="AI31" s="957">
        <v>1050.3</v>
      </c>
    </row>
    <row r="32" spans="1:35" ht="24" customHeight="1" x14ac:dyDescent="0.25">
      <c r="A32" s="962" t="s">
        <v>1250</v>
      </c>
      <c r="B32" s="962" t="s">
        <v>488</v>
      </c>
      <c r="C32" s="961">
        <v>24</v>
      </c>
      <c r="D32" s="961">
        <v>44.53</v>
      </c>
      <c r="E32" s="961">
        <v>13.64</v>
      </c>
      <c r="F32" s="961">
        <v>18.78</v>
      </c>
      <c r="G32" s="961">
        <v>1039.2380000000001</v>
      </c>
      <c r="H32" s="961">
        <v>5.4039999999999999</v>
      </c>
      <c r="I32" s="961">
        <v>1027.223</v>
      </c>
      <c r="J32" s="961">
        <v>1027.223</v>
      </c>
      <c r="K32" s="961">
        <v>7.45</v>
      </c>
      <c r="L32" s="961">
        <v>10.06</v>
      </c>
      <c r="M32" s="961">
        <v>11.6</v>
      </c>
      <c r="N32" s="961">
        <v>11.6</v>
      </c>
      <c r="O32" s="961">
        <v>11.6</v>
      </c>
      <c r="P32" s="961">
        <v>11.6</v>
      </c>
      <c r="Q32" s="961">
        <v>1067.1500000000001</v>
      </c>
      <c r="R32" s="961">
        <v>11.70617</v>
      </c>
      <c r="S32" s="961">
        <v>11.945069999999999</v>
      </c>
      <c r="T32" s="961">
        <v>1064</v>
      </c>
      <c r="U32" s="961">
        <v>595.4</v>
      </c>
      <c r="V32" s="961">
        <v>595.4</v>
      </c>
      <c r="W32" s="961">
        <v>8.8699999999999992</v>
      </c>
      <c r="X32" s="961">
        <v>10.29</v>
      </c>
      <c r="Y32" s="961">
        <v>426.32463999999999</v>
      </c>
      <c r="Z32" s="961">
        <v>441.55052000000001</v>
      </c>
      <c r="AA32" s="961">
        <v>0</v>
      </c>
      <c r="AB32" s="961">
        <v>426.32463999999999</v>
      </c>
      <c r="AC32" s="961">
        <v>0</v>
      </c>
      <c r="AD32" s="961">
        <v>254.22848999999999</v>
      </c>
      <c r="AE32" s="961">
        <v>232.22794999999999</v>
      </c>
      <c r="AF32" s="961">
        <v>0</v>
      </c>
      <c r="AG32" s="961">
        <v>334.96935999999999</v>
      </c>
      <c r="AH32" s="961">
        <v>1091</v>
      </c>
      <c r="AI32" s="961">
        <v>1050.7</v>
      </c>
    </row>
    <row r="33" spans="1:35" ht="24" customHeight="1" x14ac:dyDescent="0.25">
      <c r="A33" s="960" t="s">
        <v>1250</v>
      </c>
      <c r="B33" s="960" t="s">
        <v>489</v>
      </c>
      <c r="C33" s="959">
        <v>24</v>
      </c>
      <c r="D33" s="959">
        <v>44.46</v>
      </c>
      <c r="E33" s="959">
        <v>13.62</v>
      </c>
      <c r="F33" s="959">
        <v>18.78</v>
      </c>
      <c r="G33" s="959">
        <v>934.53</v>
      </c>
      <c r="H33" s="959">
        <v>5.5990000000000002</v>
      </c>
      <c r="I33" s="959">
        <v>1089.9880000000001</v>
      </c>
      <c r="J33" s="959">
        <v>1089.9880000000001</v>
      </c>
      <c r="K33" s="959">
        <v>6.83</v>
      </c>
      <c r="L33" s="959">
        <v>10.69</v>
      </c>
      <c r="M33" s="959">
        <v>10.7</v>
      </c>
      <c r="N33" s="959">
        <v>10.7</v>
      </c>
      <c r="O33" s="959">
        <v>10.7</v>
      </c>
      <c r="P33" s="959">
        <v>10.7</v>
      </c>
      <c r="Q33" s="959">
        <v>854.5</v>
      </c>
      <c r="R33" s="959">
        <v>11.67132</v>
      </c>
      <c r="S33" s="959">
        <v>11.909509999999999</v>
      </c>
      <c r="T33" s="959">
        <v>1017</v>
      </c>
      <c r="U33" s="959">
        <v>1027.7</v>
      </c>
      <c r="V33" s="959">
        <v>1027.7</v>
      </c>
      <c r="W33" s="959">
        <v>9.56</v>
      </c>
      <c r="X33" s="959">
        <v>10.49</v>
      </c>
      <c r="Y33" s="959">
        <v>426.32463999999999</v>
      </c>
      <c r="Z33" s="959">
        <v>441.55052000000001</v>
      </c>
      <c r="AA33" s="959">
        <v>0</v>
      </c>
      <c r="AB33" s="959">
        <v>405.00841000000003</v>
      </c>
      <c r="AC33" s="959">
        <v>0</v>
      </c>
      <c r="AD33" s="959">
        <v>244.45047</v>
      </c>
      <c r="AE33" s="959">
        <v>232.22794999999999</v>
      </c>
      <c r="AF33" s="959">
        <v>0</v>
      </c>
      <c r="AG33" s="959">
        <v>319.74347999999998</v>
      </c>
      <c r="AH33" s="959">
        <v>1043</v>
      </c>
      <c r="AI33" s="959">
        <v>1049.3</v>
      </c>
    </row>
    <row r="34" spans="1:35" ht="24" customHeight="1" x14ac:dyDescent="0.25">
      <c r="A34" s="960" t="s">
        <v>1250</v>
      </c>
      <c r="B34" s="960" t="s">
        <v>490</v>
      </c>
      <c r="C34" s="959">
        <v>24</v>
      </c>
      <c r="D34" s="959">
        <v>40.07</v>
      </c>
      <c r="E34" s="959">
        <v>13.6</v>
      </c>
      <c r="F34" s="959">
        <v>18.78</v>
      </c>
      <c r="G34" s="959">
        <v>548.14800000000002</v>
      </c>
      <c r="H34" s="959">
        <v>6.7279999999999998</v>
      </c>
      <c r="I34" s="959">
        <v>1085.252</v>
      </c>
      <c r="J34" s="959">
        <v>1085.252</v>
      </c>
      <c r="K34" s="959">
        <v>7.59</v>
      </c>
      <c r="L34" s="959">
        <v>10.74</v>
      </c>
      <c r="M34" s="959">
        <v>10.3</v>
      </c>
      <c r="N34" s="959">
        <v>10.3</v>
      </c>
      <c r="O34" s="959">
        <v>10.3</v>
      </c>
      <c r="P34" s="959">
        <v>10.3</v>
      </c>
      <c r="Q34" s="959">
        <v>1068.8</v>
      </c>
      <c r="R34" s="959">
        <v>12.106960000000001</v>
      </c>
      <c r="S34" s="959">
        <v>12.354039999999999</v>
      </c>
      <c r="T34" s="959">
        <v>950</v>
      </c>
      <c r="U34" s="959">
        <v>1061.5999999999999</v>
      </c>
      <c r="V34" s="959">
        <v>1061.5999999999999</v>
      </c>
      <c r="W34" s="959">
        <v>9.08</v>
      </c>
      <c r="X34" s="959">
        <v>10.38</v>
      </c>
      <c r="Y34" s="959">
        <v>408.05358000000001</v>
      </c>
      <c r="Z34" s="959">
        <v>441.55052000000001</v>
      </c>
      <c r="AA34" s="959">
        <v>0</v>
      </c>
      <c r="AB34" s="959">
        <v>405.00841000000003</v>
      </c>
      <c r="AC34" s="959">
        <v>0</v>
      </c>
      <c r="AD34" s="959">
        <v>244.45047</v>
      </c>
      <c r="AE34" s="959">
        <v>232.22794999999999</v>
      </c>
      <c r="AF34" s="959">
        <v>0</v>
      </c>
      <c r="AG34" s="959">
        <v>319.74347999999998</v>
      </c>
      <c r="AH34" s="959">
        <v>970</v>
      </c>
      <c r="AI34" s="959">
        <v>1044.4000000000001</v>
      </c>
    </row>
    <row r="35" spans="1:35" ht="24" customHeight="1" x14ac:dyDescent="0.25">
      <c r="A35" s="960" t="s">
        <v>1250</v>
      </c>
      <c r="B35" s="960" t="s">
        <v>491</v>
      </c>
      <c r="C35" s="959">
        <v>24</v>
      </c>
      <c r="D35" s="959">
        <v>44.39</v>
      </c>
      <c r="E35" s="959">
        <v>13.71</v>
      </c>
      <c r="F35" s="959">
        <v>18.78</v>
      </c>
      <c r="G35" s="959">
        <v>1026.318</v>
      </c>
      <c r="H35" s="959">
        <v>8.0830000000000002</v>
      </c>
      <c r="I35" s="959">
        <v>1077.0139999999999</v>
      </c>
      <c r="J35" s="959">
        <v>1077.0139999999999</v>
      </c>
      <c r="K35" s="959">
        <v>8.6999999999999993</v>
      </c>
      <c r="L35" s="959">
        <v>10.97</v>
      </c>
      <c r="M35" s="959">
        <v>8.1999999999999993</v>
      </c>
      <c r="N35" s="959">
        <v>8.1999999999999993</v>
      </c>
      <c r="O35" s="959">
        <v>8.1999999999999993</v>
      </c>
      <c r="P35" s="959">
        <v>8.1999999999999993</v>
      </c>
      <c r="Q35" s="959">
        <v>1069.1099999999999</v>
      </c>
      <c r="R35" s="959">
        <v>12.980420000000001</v>
      </c>
      <c r="S35" s="959">
        <v>13.245329999999999</v>
      </c>
      <c r="T35" s="959">
        <v>868</v>
      </c>
      <c r="U35" s="959">
        <v>1042</v>
      </c>
      <c r="V35" s="959">
        <v>1042</v>
      </c>
      <c r="W35" s="959">
        <v>9.25</v>
      </c>
      <c r="X35" s="959">
        <v>10.28</v>
      </c>
      <c r="Y35" s="959">
        <v>395.87288000000001</v>
      </c>
      <c r="Z35" s="959">
        <v>441.55052000000001</v>
      </c>
      <c r="AA35" s="959">
        <v>0</v>
      </c>
      <c r="AB35" s="959">
        <v>380.64699999999999</v>
      </c>
      <c r="AC35" s="959">
        <v>0</v>
      </c>
      <c r="AD35" s="959">
        <v>242.00596999999999</v>
      </c>
      <c r="AE35" s="959">
        <v>232.22794999999999</v>
      </c>
      <c r="AF35" s="959">
        <v>0</v>
      </c>
      <c r="AG35" s="959">
        <v>319.74347999999998</v>
      </c>
      <c r="AH35" s="959">
        <v>887</v>
      </c>
      <c r="AI35" s="959">
        <v>1025.8</v>
      </c>
    </row>
    <row r="36" spans="1:35" ht="24" customHeight="1" x14ac:dyDescent="0.25">
      <c r="A36" s="960" t="s">
        <v>1250</v>
      </c>
      <c r="B36" s="960" t="s">
        <v>492</v>
      </c>
      <c r="C36" s="959">
        <v>23</v>
      </c>
      <c r="D36" s="959">
        <v>44.41</v>
      </c>
      <c r="E36" s="959">
        <v>13.52</v>
      </c>
      <c r="F36" s="959">
        <v>18.78</v>
      </c>
      <c r="G36" s="959">
        <v>633.65599999999995</v>
      </c>
      <c r="H36" s="959">
        <v>10.548</v>
      </c>
      <c r="I36" s="959">
        <v>1048.81</v>
      </c>
      <c r="J36" s="959">
        <v>1048.81</v>
      </c>
      <c r="K36" s="959">
        <v>8.91</v>
      </c>
      <c r="L36" s="959">
        <v>10.74</v>
      </c>
      <c r="M36" s="959">
        <v>8.3000000000000007</v>
      </c>
      <c r="N36" s="959">
        <v>8.3000000000000007</v>
      </c>
      <c r="O36" s="959">
        <v>8.3000000000000007</v>
      </c>
      <c r="P36" s="959">
        <v>8.3000000000000007</v>
      </c>
      <c r="Q36" s="959">
        <v>1052.83</v>
      </c>
      <c r="R36" s="959">
        <v>12.95655</v>
      </c>
      <c r="S36" s="959">
        <v>13.220969999999999</v>
      </c>
      <c r="T36" s="959">
        <v>479</v>
      </c>
      <c r="U36" s="959">
        <v>1018.9</v>
      </c>
      <c r="V36" s="959">
        <v>1018.9</v>
      </c>
      <c r="W36" s="959">
        <v>8.92</v>
      </c>
      <c r="X36" s="959">
        <v>9.85</v>
      </c>
      <c r="Y36" s="959">
        <v>395.87288000000001</v>
      </c>
      <c r="Z36" s="959">
        <v>441.55052000000001</v>
      </c>
      <c r="AA36" s="959">
        <v>0</v>
      </c>
      <c r="AB36" s="959">
        <v>395.87288000000001</v>
      </c>
      <c r="AC36" s="959">
        <v>0</v>
      </c>
      <c r="AD36" s="959">
        <v>237.11696000000001</v>
      </c>
      <c r="AE36" s="959">
        <v>232.22794999999999</v>
      </c>
      <c r="AF36" s="959">
        <v>0</v>
      </c>
      <c r="AG36" s="959">
        <v>319.74347999999998</v>
      </c>
      <c r="AH36" s="959">
        <v>774</v>
      </c>
      <c r="AI36" s="959">
        <v>1001.3</v>
      </c>
    </row>
    <row r="37" spans="1:35" ht="24" customHeight="1" x14ac:dyDescent="0.25">
      <c r="A37" s="960" t="s">
        <v>1250</v>
      </c>
      <c r="B37" s="960" t="s">
        <v>493</v>
      </c>
      <c r="C37" s="959">
        <v>23</v>
      </c>
      <c r="D37" s="959">
        <v>44.38</v>
      </c>
      <c r="E37" s="959">
        <v>13.59</v>
      </c>
      <c r="F37" s="959">
        <v>18.78</v>
      </c>
      <c r="G37" s="959">
        <v>309.03100000000001</v>
      </c>
      <c r="H37" s="959">
        <v>10.837</v>
      </c>
      <c r="I37" s="959">
        <v>1012.92</v>
      </c>
      <c r="J37" s="959">
        <v>1012.92</v>
      </c>
      <c r="K37" s="959">
        <v>8.64</v>
      </c>
      <c r="L37" s="959">
        <v>10.69</v>
      </c>
      <c r="M37" s="959">
        <v>8.8000000000000007</v>
      </c>
      <c r="N37" s="959">
        <v>8.8000000000000007</v>
      </c>
      <c r="O37" s="959">
        <v>8.8000000000000007</v>
      </c>
      <c r="P37" s="959">
        <v>8.8000000000000007</v>
      </c>
      <c r="Q37" s="959">
        <v>1027.17</v>
      </c>
      <c r="R37" s="959">
        <v>13.60712</v>
      </c>
      <c r="S37" s="959">
        <v>13.884819999999999</v>
      </c>
      <c r="T37" s="959">
        <v>741</v>
      </c>
      <c r="U37" s="959">
        <v>988</v>
      </c>
      <c r="V37" s="959">
        <v>988</v>
      </c>
      <c r="W37" s="959">
        <v>9.1</v>
      </c>
      <c r="X37" s="959">
        <v>9.5299999999999994</v>
      </c>
      <c r="Y37" s="959">
        <v>395.87288000000001</v>
      </c>
      <c r="Z37" s="959">
        <v>441.55052000000001</v>
      </c>
      <c r="AA37" s="959">
        <v>0</v>
      </c>
      <c r="AB37" s="959">
        <v>395.87288000000001</v>
      </c>
      <c r="AC37" s="959">
        <v>0</v>
      </c>
      <c r="AD37" s="959">
        <v>237.11696000000001</v>
      </c>
      <c r="AE37" s="959">
        <v>232.22794999999999</v>
      </c>
      <c r="AF37" s="959">
        <v>0</v>
      </c>
      <c r="AG37" s="959">
        <v>319.74347999999998</v>
      </c>
      <c r="AH37" s="959">
        <v>653</v>
      </c>
      <c r="AI37" s="959">
        <v>955.3</v>
      </c>
    </row>
    <row r="38" spans="1:35" ht="24" customHeight="1" x14ac:dyDescent="0.25">
      <c r="A38" s="960" t="s">
        <v>1250</v>
      </c>
      <c r="B38" s="960" t="s">
        <v>494</v>
      </c>
      <c r="C38" s="959">
        <v>23</v>
      </c>
      <c r="D38" s="959">
        <v>44.37</v>
      </c>
      <c r="E38" s="959">
        <v>13.44</v>
      </c>
      <c r="F38" s="959">
        <v>18.78</v>
      </c>
      <c r="G38" s="959">
        <v>608.46500000000003</v>
      </c>
      <c r="H38" s="959">
        <v>10.459</v>
      </c>
      <c r="I38" s="959">
        <v>958.51700000000005</v>
      </c>
      <c r="J38" s="959">
        <v>958.51700000000005</v>
      </c>
      <c r="K38" s="959">
        <v>8.75</v>
      </c>
      <c r="L38" s="959">
        <v>11.16</v>
      </c>
      <c r="M38" s="959">
        <v>9.3000000000000007</v>
      </c>
      <c r="N38" s="959">
        <v>9.3000000000000007</v>
      </c>
      <c r="O38" s="959">
        <v>9.3000000000000007</v>
      </c>
      <c r="P38" s="959">
        <v>9.3000000000000007</v>
      </c>
      <c r="Q38" s="959">
        <v>936.99</v>
      </c>
      <c r="R38" s="959">
        <v>12.45194</v>
      </c>
      <c r="S38" s="959">
        <v>12.706060000000001</v>
      </c>
      <c r="T38" s="959">
        <v>565</v>
      </c>
      <c r="U38" s="959">
        <v>913.9</v>
      </c>
      <c r="V38" s="959">
        <v>913.9</v>
      </c>
      <c r="W38" s="959">
        <v>9.08</v>
      </c>
      <c r="X38" s="959">
        <v>9.4700000000000006</v>
      </c>
      <c r="Y38" s="959">
        <v>395.87288000000001</v>
      </c>
      <c r="Z38" s="959">
        <v>441.55052000000001</v>
      </c>
      <c r="AA38" s="959">
        <v>0</v>
      </c>
      <c r="AB38" s="959">
        <v>395.87288000000001</v>
      </c>
      <c r="AC38" s="959">
        <v>0</v>
      </c>
      <c r="AD38" s="959">
        <v>237.11696000000001</v>
      </c>
      <c r="AE38" s="959">
        <v>232.22794999999999</v>
      </c>
      <c r="AF38" s="959">
        <v>0</v>
      </c>
      <c r="AG38" s="959">
        <v>319.74347999999998</v>
      </c>
      <c r="AH38" s="959">
        <v>523</v>
      </c>
      <c r="AI38" s="959">
        <v>875.5</v>
      </c>
    </row>
    <row r="39" spans="1:35" ht="24" customHeight="1" x14ac:dyDescent="0.25">
      <c r="A39" s="958" t="s">
        <v>1250</v>
      </c>
      <c r="B39" s="958" t="s">
        <v>495</v>
      </c>
      <c r="C39" s="957">
        <v>23</v>
      </c>
      <c r="D39" s="957">
        <v>37.659999999999997</v>
      </c>
      <c r="E39" s="957">
        <v>13.38</v>
      </c>
      <c r="F39" s="957">
        <v>18.78</v>
      </c>
      <c r="G39" s="957">
        <v>497.233</v>
      </c>
      <c r="H39" s="957">
        <v>11.773</v>
      </c>
      <c r="I39" s="957">
        <v>877.17200000000003</v>
      </c>
      <c r="J39" s="957">
        <v>877.17200000000003</v>
      </c>
      <c r="K39" s="957">
        <v>9.1999999999999993</v>
      </c>
      <c r="L39" s="957">
        <v>11.3</v>
      </c>
      <c r="M39" s="957">
        <v>8.9</v>
      </c>
      <c r="N39" s="957">
        <v>8.9</v>
      </c>
      <c r="O39" s="957">
        <v>8.9</v>
      </c>
      <c r="P39" s="957">
        <v>8.9</v>
      </c>
      <c r="Q39" s="957">
        <v>820.99</v>
      </c>
      <c r="R39" s="957">
        <v>11.700240000000001</v>
      </c>
      <c r="S39" s="957">
        <v>11.939019999999999</v>
      </c>
      <c r="T39" s="957">
        <v>178</v>
      </c>
      <c r="U39" s="957">
        <v>723.9</v>
      </c>
      <c r="V39" s="957">
        <v>723.9</v>
      </c>
      <c r="W39" s="957">
        <v>9.3000000000000007</v>
      </c>
      <c r="X39" s="957">
        <v>9.8800000000000008</v>
      </c>
      <c r="Y39" s="957">
        <v>395.87288000000001</v>
      </c>
      <c r="Z39" s="957">
        <v>441.55052000000001</v>
      </c>
      <c r="AA39" s="957">
        <v>0</v>
      </c>
      <c r="AB39" s="957">
        <v>395.87288000000001</v>
      </c>
      <c r="AC39" s="957">
        <v>0</v>
      </c>
      <c r="AD39" s="957">
        <v>237.11696000000001</v>
      </c>
      <c r="AE39" s="957">
        <v>232.22794999999999</v>
      </c>
      <c r="AF39" s="957">
        <v>0</v>
      </c>
      <c r="AG39" s="957">
        <v>319.74347999999998</v>
      </c>
      <c r="AH39" s="957">
        <v>384</v>
      </c>
      <c r="AI39" s="957">
        <v>764.7</v>
      </c>
    </row>
    <row r="40" spans="1:35" ht="24" customHeight="1" x14ac:dyDescent="0.25">
      <c r="A40" s="962" t="s">
        <v>1250</v>
      </c>
      <c r="B40" s="962" t="s">
        <v>496</v>
      </c>
      <c r="C40" s="961">
        <v>23</v>
      </c>
      <c r="D40" s="961">
        <v>37.74</v>
      </c>
      <c r="E40" s="961">
        <v>13.55</v>
      </c>
      <c r="F40" s="961">
        <v>17.3</v>
      </c>
      <c r="G40" s="961">
        <v>180.071</v>
      </c>
      <c r="H40" s="961">
        <v>13.59</v>
      </c>
      <c r="I40" s="961">
        <v>580.15099999999995</v>
      </c>
      <c r="J40" s="961">
        <v>580.15099999999995</v>
      </c>
      <c r="K40" s="961">
        <v>9.35</v>
      </c>
      <c r="L40" s="961">
        <v>10.75</v>
      </c>
      <c r="M40" s="961">
        <v>10.4</v>
      </c>
      <c r="N40" s="961">
        <v>10.4</v>
      </c>
      <c r="O40" s="961">
        <v>10.4</v>
      </c>
      <c r="P40" s="961">
        <v>10.4</v>
      </c>
      <c r="Q40" s="961">
        <v>529.41</v>
      </c>
      <c r="R40" s="961">
        <v>12.68769</v>
      </c>
      <c r="S40" s="961">
        <v>12.946619999999999</v>
      </c>
      <c r="T40" s="961">
        <v>63</v>
      </c>
      <c r="U40" s="961">
        <v>485.9</v>
      </c>
      <c r="V40" s="961">
        <v>485.9</v>
      </c>
      <c r="W40" s="961">
        <v>9.06</v>
      </c>
      <c r="X40" s="961">
        <v>9.61</v>
      </c>
      <c r="Y40" s="961">
        <v>395.87288000000001</v>
      </c>
      <c r="Z40" s="961">
        <v>441.55052000000001</v>
      </c>
      <c r="AA40" s="961">
        <v>0</v>
      </c>
      <c r="AB40" s="961">
        <v>395.87288000000001</v>
      </c>
      <c r="AC40" s="961">
        <v>0</v>
      </c>
      <c r="AD40" s="961">
        <v>239.56146000000001</v>
      </c>
      <c r="AE40" s="961">
        <v>237.11696000000001</v>
      </c>
      <c r="AF40" s="961">
        <v>0</v>
      </c>
      <c r="AG40" s="961">
        <v>319.74347999999998</v>
      </c>
      <c r="AH40" s="961">
        <v>256</v>
      </c>
      <c r="AI40" s="961">
        <v>446.8</v>
      </c>
    </row>
    <row r="41" spans="1:35" ht="24" customHeight="1" x14ac:dyDescent="0.25">
      <c r="A41" s="960" t="s">
        <v>1250</v>
      </c>
      <c r="B41" s="960" t="s">
        <v>497</v>
      </c>
      <c r="C41" s="959">
        <v>23</v>
      </c>
      <c r="D41" s="959">
        <v>40.68</v>
      </c>
      <c r="E41" s="959">
        <v>13.58</v>
      </c>
      <c r="F41" s="959">
        <v>17.3</v>
      </c>
      <c r="G41" s="959">
        <v>92.658000000000001</v>
      </c>
      <c r="H41" s="959">
        <v>12.525</v>
      </c>
      <c r="I41" s="959">
        <v>301.35300000000001</v>
      </c>
      <c r="J41" s="959">
        <v>301.35300000000001</v>
      </c>
      <c r="K41" s="959">
        <v>9.16</v>
      </c>
      <c r="L41" s="959">
        <v>11.19</v>
      </c>
      <c r="M41" s="959">
        <v>7.7</v>
      </c>
      <c r="N41" s="959">
        <v>7.7</v>
      </c>
      <c r="O41" s="959">
        <v>7.7</v>
      </c>
      <c r="P41" s="959">
        <v>7.7</v>
      </c>
      <c r="Q41" s="959">
        <v>252.37</v>
      </c>
      <c r="R41" s="959">
        <v>12.020820000000001</v>
      </c>
      <c r="S41" s="959">
        <v>12.26614</v>
      </c>
      <c r="T41" s="959">
        <v>49</v>
      </c>
      <c r="U41" s="959">
        <v>248.6</v>
      </c>
      <c r="V41" s="959">
        <v>248.6</v>
      </c>
      <c r="W41" s="959">
        <v>8.94</v>
      </c>
      <c r="X41" s="959">
        <v>9.8699999999999992</v>
      </c>
      <c r="Y41" s="959">
        <v>395.87288000000001</v>
      </c>
      <c r="Z41" s="959">
        <v>441.55052000000001</v>
      </c>
      <c r="AA41" s="959">
        <v>0</v>
      </c>
      <c r="AB41" s="959">
        <v>395.87288000000001</v>
      </c>
      <c r="AC41" s="959">
        <v>0</v>
      </c>
      <c r="AD41" s="959">
        <v>242.00596999999999</v>
      </c>
      <c r="AE41" s="959">
        <v>242.00596999999999</v>
      </c>
      <c r="AF41" s="959">
        <v>0</v>
      </c>
      <c r="AG41" s="959">
        <v>319.74347999999998</v>
      </c>
      <c r="AH41" s="959">
        <v>116</v>
      </c>
      <c r="AI41" s="959">
        <v>139.1</v>
      </c>
    </row>
    <row r="42" spans="1:35" ht="24" customHeight="1" x14ac:dyDescent="0.25">
      <c r="A42" s="960" t="s">
        <v>1250</v>
      </c>
      <c r="B42" s="960" t="s">
        <v>498</v>
      </c>
      <c r="C42" s="959">
        <v>23</v>
      </c>
      <c r="D42" s="959">
        <v>45.33</v>
      </c>
      <c r="E42" s="959">
        <v>13.75</v>
      </c>
      <c r="F42" s="959">
        <v>17.3</v>
      </c>
      <c r="G42" s="959">
        <v>52.924999999999997</v>
      </c>
      <c r="H42" s="959">
        <v>12.907</v>
      </c>
      <c r="I42" s="959">
        <v>67.524000000000001</v>
      </c>
      <c r="J42" s="959">
        <v>67.524000000000001</v>
      </c>
      <c r="K42" s="959">
        <v>8.85</v>
      </c>
      <c r="L42" s="959">
        <v>10.94</v>
      </c>
      <c r="M42" s="959">
        <v>6.9</v>
      </c>
      <c r="N42" s="959">
        <v>6.9</v>
      </c>
      <c r="O42" s="959">
        <v>6.9</v>
      </c>
      <c r="P42" s="959">
        <v>6.9</v>
      </c>
      <c r="Q42" s="959">
        <v>29.91</v>
      </c>
      <c r="R42" s="959">
        <v>12.40272</v>
      </c>
      <c r="S42" s="959">
        <v>12.65584</v>
      </c>
      <c r="T42" s="959">
        <v>35</v>
      </c>
      <c r="U42" s="959">
        <v>15.4</v>
      </c>
      <c r="V42" s="959">
        <v>15.4</v>
      </c>
      <c r="W42" s="959">
        <v>8.6199999999999992</v>
      </c>
      <c r="X42" s="959">
        <v>9.8699999999999992</v>
      </c>
      <c r="Y42" s="959">
        <v>395.87288000000001</v>
      </c>
      <c r="Z42" s="959">
        <v>441.55052000000001</v>
      </c>
      <c r="AA42" s="959">
        <v>0</v>
      </c>
      <c r="AB42" s="959">
        <v>426.32463999999999</v>
      </c>
      <c r="AC42" s="959">
        <v>0</v>
      </c>
      <c r="AD42" s="959">
        <v>244.45047</v>
      </c>
      <c r="AE42" s="959">
        <v>246.89498</v>
      </c>
      <c r="AF42" s="959">
        <v>0</v>
      </c>
      <c r="AG42" s="959">
        <v>319.74347999999998</v>
      </c>
      <c r="AH42" s="959">
        <v>20</v>
      </c>
      <c r="AI42" s="959">
        <v>5.9</v>
      </c>
    </row>
    <row r="43" spans="1:35" ht="24" customHeight="1" x14ac:dyDescent="0.25">
      <c r="A43" s="960" t="s">
        <v>1250</v>
      </c>
      <c r="B43" s="960" t="s">
        <v>499</v>
      </c>
      <c r="C43" s="959">
        <v>23</v>
      </c>
      <c r="D43" s="959">
        <v>45.92</v>
      </c>
      <c r="E43" s="959">
        <v>13.76</v>
      </c>
      <c r="F43" s="959">
        <v>17.3</v>
      </c>
      <c r="G43" s="959">
        <v>14.013</v>
      </c>
      <c r="H43" s="959">
        <v>11.907999999999999</v>
      </c>
      <c r="I43" s="959">
        <v>0</v>
      </c>
      <c r="J43" s="959">
        <v>0</v>
      </c>
      <c r="K43" s="959">
        <v>8.6999999999999993</v>
      </c>
      <c r="L43" s="959">
        <v>9.86</v>
      </c>
      <c r="M43" s="959">
        <v>7</v>
      </c>
      <c r="N43" s="959">
        <v>7</v>
      </c>
      <c r="O43" s="959">
        <v>7</v>
      </c>
      <c r="P43" s="959">
        <v>7</v>
      </c>
      <c r="Q43" s="959">
        <v>0</v>
      </c>
      <c r="R43" s="959">
        <v>13.44683</v>
      </c>
      <c r="S43" s="959">
        <v>13.72125</v>
      </c>
      <c r="T43" s="959">
        <v>0</v>
      </c>
      <c r="U43" s="959">
        <v>0</v>
      </c>
      <c r="V43" s="959">
        <v>0</v>
      </c>
      <c r="W43" s="959">
        <v>8.83</v>
      </c>
      <c r="X43" s="959">
        <v>10.07</v>
      </c>
      <c r="Y43" s="959">
        <v>411.09876000000003</v>
      </c>
      <c r="Z43" s="959">
        <v>441.55052000000001</v>
      </c>
      <c r="AA43" s="959">
        <v>0</v>
      </c>
      <c r="AB43" s="959">
        <v>441.55052000000001</v>
      </c>
      <c r="AC43" s="959">
        <v>0</v>
      </c>
      <c r="AD43" s="959">
        <v>244.45047</v>
      </c>
      <c r="AE43" s="959">
        <v>246.89498</v>
      </c>
      <c r="AF43" s="959">
        <v>0</v>
      </c>
      <c r="AG43" s="959">
        <v>319.74347999999998</v>
      </c>
      <c r="AH43" s="959">
        <v>0</v>
      </c>
      <c r="AI43" s="959">
        <v>0</v>
      </c>
    </row>
    <row r="44" spans="1:35" ht="24" customHeight="1" x14ac:dyDescent="0.25">
      <c r="A44" s="960" t="s">
        <v>1250</v>
      </c>
      <c r="B44" s="960" t="s">
        <v>500</v>
      </c>
      <c r="C44" s="959">
        <v>23</v>
      </c>
      <c r="D44" s="959">
        <v>44.83</v>
      </c>
      <c r="E44" s="959">
        <v>13.78</v>
      </c>
      <c r="F44" s="959">
        <v>17.3</v>
      </c>
      <c r="G44" s="959">
        <v>0</v>
      </c>
      <c r="H44" s="959">
        <v>12.089</v>
      </c>
      <c r="I44" s="959">
        <v>0</v>
      </c>
      <c r="J44" s="959">
        <v>0</v>
      </c>
      <c r="K44" s="959">
        <v>8.4600000000000009</v>
      </c>
      <c r="L44" s="959">
        <v>9.2899999999999991</v>
      </c>
      <c r="M44" s="959">
        <v>6.1</v>
      </c>
      <c r="N44" s="959">
        <v>6.1</v>
      </c>
      <c r="O44" s="959">
        <v>6.1</v>
      </c>
      <c r="P44" s="959">
        <v>6.1</v>
      </c>
      <c r="Q44" s="959">
        <v>0</v>
      </c>
      <c r="R44" s="959">
        <v>12.06724</v>
      </c>
      <c r="S44" s="959">
        <v>12.313510000000001</v>
      </c>
      <c r="T44" s="959">
        <v>0</v>
      </c>
      <c r="U44" s="959">
        <v>0</v>
      </c>
      <c r="V44" s="959">
        <v>0</v>
      </c>
      <c r="W44" s="959">
        <v>8.98</v>
      </c>
      <c r="X44" s="959">
        <v>9.68</v>
      </c>
      <c r="Y44" s="959">
        <v>426.32463999999999</v>
      </c>
      <c r="Z44" s="959">
        <v>441.55052000000001</v>
      </c>
      <c r="AA44" s="959">
        <v>0</v>
      </c>
      <c r="AB44" s="959">
        <v>441.55052000000001</v>
      </c>
      <c r="AC44" s="959">
        <v>0</v>
      </c>
      <c r="AD44" s="959">
        <v>244.45047</v>
      </c>
      <c r="AE44" s="959">
        <v>246.89498</v>
      </c>
      <c r="AF44" s="959">
        <v>0</v>
      </c>
      <c r="AG44" s="959">
        <v>319.74347999999998</v>
      </c>
      <c r="AH44" s="959">
        <v>0</v>
      </c>
      <c r="AI44" s="959">
        <v>0</v>
      </c>
    </row>
    <row r="45" spans="1:35" ht="24" customHeight="1" x14ac:dyDescent="0.25">
      <c r="A45" s="960" t="s">
        <v>1250</v>
      </c>
      <c r="B45" s="960" t="s">
        <v>501</v>
      </c>
      <c r="C45" s="959">
        <v>23</v>
      </c>
      <c r="D45" s="959">
        <v>42.14</v>
      </c>
      <c r="E45" s="959">
        <v>13.75</v>
      </c>
      <c r="F45" s="959">
        <v>17.3</v>
      </c>
      <c r="G45" s="959">
        <v>0</v>
      </c>
      <c r="H45" s="959">
        <v>10.837999999999999</v>
      </c>
      <c r="I45" s="959">
        <v>0</v>
      </c>
      <c r="J45" s="959">
        <v>0</v>
      </c>
      <c r="K45" s="959">
        <v>8.2100000000000009</v>
      </c>
      <c r="L45" s="959">
        <v>8.9499999999999993</v>
      </c>
      <c r="M45" s="959">
        <v>6.5</v>
      </c>
      <c r="N45" s="959">
        <v>6.5</v>
      </c>
      <c r="O45" s="959">
        <v>6.5</v>
      </c>
      <c r="P45" s="959">
        <v>6.5</v>
      </c>
      <c r="Q45" s="959">
        <v>0</v>
      </c>
      <c r="R45" s="959">
        <v>11.59413</v>
      </c>
      <c r="S45" s="959">
        <v>11.83075</v>
      </c>
      <c r="T45" s="959">
        <v>0</v>
      </c>
      <c r="U45" s="959">
        <v>0</v>
      </c>
      <c r="V45" s="959">
        <v>0</v>
      </c>
      <c r="W45" s="959">
        <v>9.1199999999999992</v>
      </c>
      <c r="X45" s="959">
        <v>9.35</v>
      </c>
      <c r="Y45" s="959">
        <v>441.55052000000001</v>
      </c>
      <c r="Z45" s="959">
        <v>441.55052000000001</v>
      </c>
      <c r="AA45" s="959">
        <v>0</v>
      </c>
      <c r="AB45" s="959">
        <v>456.77640000000002</v>
      </c>
      <c r="AC45" s="959">
        <v>0</v>
      </c>
      <c r="AD45" s="959">
        <v>256.673</v>
      </c>
      <c r="AE45" s="959">
        <v>254.22848999999999</v>
      </c>
      <c r="AF45" s="959">
        <v>0</v>
      </c>
      <c r="AG45" s="959">
        <v>319.74347999999998</v>
      </c>
      <c r="AH45" s="959">
        <v>0</v>
      </c>
      <c r="AI45" s="959">
        <v>0</v>
      </c>
    </row>
    <row r="46" spans="1:35" ht="24" customHeight="1" x14ac:dyDescent="0.25">
      <c r="A46" s="960" t="s">
        <v>1250</v>
      </c>
      <c r="B46" s="960" t="s">
        <v>502</v>
      </c>
      <c r="C46" s="959">
        <v>21</v>
      </c>
      <c r="D46" s="959">
        <v>41.16</v>
      </c>
      <c r="E46" s="959">
        <v>13.75</v>
      </c>
      <c r="F46" s="959">
        <v>17.3</v>
      </c>
      <c r="G46" s="959">
        <v>0</v>
      </c>
      <c r="H46" s="959">
        <v>8.4819999999999993</v>
      </c>
      <c r="I46" s="959">
        <v>0</v>
      </c>
      <c r="J46" s="959">
        <v>0</v>
      </c>
      <c r="K46" s="959">
        <v>7.97</v>
      </c>
      <c r="L46" s="959">
        <v>8.92</v>
      </c>
      <c r="M46" s="959">
        <v>8.6</v>
      </c>
      <c r="N46" s="959">
        <v>8.6</v>
      </c>
      <c r="O46" s="959">
        <v>8.6</v>
      </c>
      <c r="P46" s="959">
        <v>8.6</v>
      </c>
      <c r="Q46" s="959">
        <v>0</v>
      </c>
      <c r="R46" s="959">
        <v>11.80214</v>
      </c>
      <c r="S46" s="959">
        <v>12.042999999999999</v>
      </c>
      <c r="T46" s="959">
        <v>0</v>
      </c>
      <c r="U46" s="959">
        <v>0</v>
      </c>
      <c r="V46" s="959">
        <v>0</v>
      </c>
      <c r="W46" s="959">
        <v>9.11</v>
      </c>
      <c r="X46" s="959">
        <v>9.77</v>
      </c>
      <c r="Y46" s="959">
        <v>441.55052000000001</v>
      </c>
      <c r="Z46" s="959">
        <v>441.55052000000001</v>
      </c>
      <c r="AA46" s="959">
        <v>0</v>
      </c>
      <c r="AB46" s="959">
        <v>456.77640000000002</v>
      </c>
      <c r="AC46" s="959">
        <v>0</v>
      </c>
      <c r="AD46" s="959">
        <v>256.673</v>
      </c>
      <c r="AE46" s="959">
        <v>254.22848999999999</v>
      </c>
      <c r="AF46" s="959">
        <v>0</v>
      </c>
      <c r="AG46" s="959">
        <v>319.74347999999998</v>
      </c>
      <c r="AH46" s="959">
        <v>0</v>
      </c>
      <c r="AI46" s="959">
        <v>0</v>
      </c>
    </row>
    <row r="47" spans="1:35" ht="24" customHeight="1" x14ac:dyDescent="0.25">
      <c r="A47" s="958" t="s">
        <v>1250</v>
      </c>
      <c r="B47" s="958" t="s">
        <v>503</v>
      </c>
      <c r="C47" s="957">
        <v>21</v>
      </c>
      <c r="D47" s="957">
        <v>43.24</v>
      </c>
      <c r="E47" s="957">
        <v>13.78</v>
      </c>
      <c r="F47" s="957">
        <v>17.3</v>
      </c>
      <c r="G47" s="957"/>
      <c r="H47" s="957">
        <v>8.1189999999999998</v>
      </c>
      <c r="I47" s="957"/>
      <c r="J47" s="957"/>
      <c r="K47" s="957">
        <v>7.57</v>
      </c>
      <c r="L47" s="957">
        <v>8.58</v>
      </c>
      <c r="M47" s="957">
        <v>7.1</v>
      </c>
      <c r="N47" s="957">
        <v>7.1</v>
      </c>
      <c r="O47" s="957">
        <v>7.1</v>
      </c>
      <c r="P47" s="957">
        <v>7.1</v>
      </c>
      <c r="Q47" s="957"/>
      <c r="R47" s="957">
        <v>11.95115</v>
      </c>
      <c r="S47" s="957">
        <v>12.19505</v>
      </c>
      <c r="T47" s="957"/>
      <c r="U47" s="957"/>
      <c r="V47" s="957"/>
      <c r="W47" s="957">
        <v>9.61</v>
      </c>
      <c r="X47" s="957">
        <v>8.99</v>
      </c>
      <c r="Y47" s="957">
        <v>441.55052000000001</v>
      </c>
      <c r="Z47" s="957">
        <v>441.55052000000001</v>
      </c>
      <c r="AA47" s="957">
        <v>0</v>
      </c>
      <c r="AB47" s="957">
        <v>456.77640000000002</v>
      </c>
      <c r="AC47" s="957">
        <v>0</v>
      </c>
      <c r="AD47" s="957">
        <v>256.673</v>
      </c>
      <c r="AE47" s="957">
        <v>254.22848999999999</v>
      </c>
      <c r="AF47" s="957">
        <v>0</v>
      </c>
      <c r="AG47" s="957">
        <v>319.74347999999998</v>
      </c>
      <c r="AH47" s="957"/>
      <c r="AI47" s="957"/>
    </row>
    <row r="48" spans="1:35" ht="24" customHeight="1" x14ac:dyDescent="0.25">
      <c r="A48" s="962" t="s">
        <v>1250</v>
      </c>
      <c r="B48" s="962" t="s">
        <v>504</v>
      </c>
      <c r="C48" s="961">
        <v>24</v>
      </c>
      <c r="D48" s="961">
        <v>42.76</v>
      </c>
      <c r="E48" s="961">
        <v>13.84</v>
      </c>
      <c r="F48" s="961">
        <v>17.3</v>
      </c>
      <c r="G48" s="961"/>
      <c r="H48" s="961">
        <v>8.1159999999999997</v>
      </c>
      <c r="I48" s="961"/>
      <c r="J48" s="961"/>
      <c r="K48" s="961">
        <v>7.65</v>
      </c>
      <c r="L48" s="961">
        <v>8.39</v>
      </c>
      <c r="M48" s="961">
        <v>7.8</v>
      </c>
      <c r="N48" s="961">
        <v>7.8</v>
      </c>
      <c r="O48" s="961">
        <v>7.8</v>
      </c>
      <c r="P48" s="961">
        <v>7.8</v>
      </c>
      <c r="Q48" s="961"/>
      <c r="R48" s="961">
        <v>10.95304</v>
      </c>
      <c r="S48" s="961">
        <v>11.17657</v>
      </c>
      <c r="T48" s="961"/>
      <c r="U48" s="961"/>
      <c r="V48" s="961"/>
      <c r="W48" s="961">
        <v>9.52</v>
      </c>
      <c r="X48" s="961">
        <v>9.52</v>
      </c>
      <c r="Y48" s="961">
        <v>441.55052000000001</v>
      </c>
      <c r="Z48" s="961">
        <v>441.55052000000001</v>
      </c>
      <c r="AA48" s="961">
        <v>0</v>
      </c>
      <c r="AB48" s="961">
        <v>456.77640000000002</v>
      </c>
      <c r="AC48" s="961">
        <v>0</v>
      </c>
      <c r="AD48" s="961">
        <v>256.673</v>
      </c>
      <c r="AE48" s="961">
        <v>254.22848999999999</v>
      </c>
      <c r="AF48" s="961">
        <v>0</v>
      </c>
      <c r="AG48" s="961">
        <v>319.74347999999998</v>
      </c>
      <c r="AH48" s="961"/>
      <c r="AI48" s="961"/>
    </row>
    <row r="49" spans="1:35" ht="24" customHeight="1" x14ac:dyDescent="0.25">
      <c r="A49" s="960" t="s">
        <v>1250</v>
      </c>
      <c r="B49" s="960" t="s">
        <v>505</v>
      </c>
      <c r="C49" s="959">
        <v>24</v>
      </c>
      <c r="D49" s="959">
        <v>43.52</v>
      </c>
      <c r="E49" s="959">
        <v>13.82</v>
      </c>
      <c r="F49" s="959">
        <v>17.3</v>
      </c>
      <c r="G49" s="959"/>
      <c r="H49" s="959">
        <v>6.7329999999999997</v>
      </c>
      <c r="I49" s="959"/>
      <c r="J49" s="959"/>
      <c r="K49" s="959">
        <v>7.44</v>
      </c>
      <c r="L49" s="959">
        <v>8.3800000000000008</v>
      </c>
      <c r="M49" s="959">
        <v>7.5</v>
      </c>
      <c r="N49" s="959">
        <v>7.5</v>
      </c>
      <c r="O49" s="959">
        <v>7.5</v>
      </c>
      <c r="P49" s="959">
        <v>7.5</v>
      </c>
      <c r="Q49" s="959"/>
      <c r="R49" s="959">
        <v>11.278280000000001</v>
      </c>
      <c r="S49" s="959">
        <v>11.50845</v>
      </c>
      <c r="T49" s="959"/>
      <c r="U49" s="959"/>
      <c r="V49" s="959"/>
      <c r="W49" s="959">
        <v>8.68</v>
      </c>
      <c r="X49" s="959">
        <v>9.42</v>
      </c>
      <c r="Y49" s="959">
        <v>456.77640000000002</v>
      </c>
      <c r="Z49" s="959">
        <v>441.55052000000001</v>
      </c>
      <c r="AA49" s="959">
        <v>0</v>
      </c>
      <c r="AB49" s="959">
        <v>456.77640000000002</v>
      </c>
      <c r="AC49" s="959">
        <v>0</v>
      </c>
      <c r="AD49" s="959">
        <v>256.673</v>
      </c>
      <c r="AE49" s="959">
        <v>254.22848999999999</v>
      </c>
      <c r="AF49" s="959">
        <v>0</v>
      </c>
      <c r="AG49" s="959">
        <v>319.74347999999998</v>
      </c>
      <c r="AH49" s="959"/>
      <c r="AI49" s="959"/>
    </row>
    <row r="50" spans="1:35" ht="24" customHeight="1" x14ac:dyDescent="0.25">
      <c r="A50" s="960" t="s">
        <v>1250</v>
      </c>
      <c r="B50" s="960" t="s">
        <v>506</v>
      </c>
      <c r="C50" s="959">
        <v>18</v>
      </c>
      <c r="D50" s="959">
        <v>42.92</v>
      </c>
      <c r="E50" s="959">
        <v>13.86</v>
      </c>
      <c r="F50" s="959">
        <v>17.3</v>
      </c>
      <c r="G50" s="959"/>
      <c r="H50" s="959">
        <v>6.6109999999999998</v>
      </c>
      <c r="I50" s="959"/>
      <c r="J50" s="959"/>
      <c r="K50" s="959">
        <v>6.78</v>
      </c>
      <c r="L50" s="959">
        <v>8.18</v>
      </c>
      <c r="M50" s="959">
        <v>9.5</v>
      </c>
      <c r="N50" s="959">
        <v>9.5</v>
      </c>
      <c r="O50" s="959">
        <v>9.5</v>
      </c>
      <c r="P50" s="959">
        <v>9.5</v>
      </c>
      <c r="Q50" s="959"/>
      <c r="R50" s="959">
        <v>11.34291</v>
      </c>
      <c r="S50" s="959">
        <v>11.574400000000001</v>
      </c>
      <c r="T50" s="959"/>
      <c r="U50" s="959"/>
      <c r="V50" s="959"/>
      <c r="W50" s="959">
        <v>10.039999999999999</v>
      </c>
      <c r="X50" s="959">
        <v>9.6999999999999993</v>
      </c>
      <c r="Y50" s="959">
        <v>456.77640000000002</v>
      </c>
      <c r="Z50" s="959">
        <v>441.55052000000001</v>
      </c>
      <c r="AA50" s="959">
        <v>0</v>
      </c>
      <c r="AB50" s="959">
        <v>456.77640000000002</v>
      </c>
      <c r="AC50" s="959">
        <v>0</v>
      </c>
      <c r="AD50" s="959">
        <v>256.673</v>
      </c>
      <c r="AE50" s="959">
        <v>254.22848999999999</v>
      </c>
      <c r="AF50" s="959">
        <v>0</v>
      </c>
      <c r="AG50" s="959">
        <v>319.74347999999998</v>
      </c>
      <c r="AH50" s="959"/>
      <c r="AI50" s="959"/>
    </row>
    <row r="51" spans="1:35" ht="24" customHeight="1" x14ac:dyDescent="0.25">
      <c r="A51" s="960" t="s">
        <v>1250</v>
      </c>
      <c r="B51" s="960" t="s">
        <v>507</v>
      </c>
      <c r="C51" s="959">
        <v>18</v>
      </c>
      <c r="D51" s="959">
        <v>43.84</v>
      </c>
      <c r="E51" s="959">
        <v>13.76</v>
      </c>
      <c r="F51" s="959">
        <v>17.3</v>
      </c>
      <c r="G51" s="959"/>
      <c r="H51" s="959">
        <v>7.1879999999999997</v>
      </c>
      <c r="I51" s="959"/>
      <c r="J51" s="959"/>
      <c r="K51" s="959">
        <v>6.22</v>
      </c>
      <c r="L51" s="959">
        <v>7.67</v>
      </c>
      <c r="M51" s="959">
        <v>10.3</v>
      </c>
      <c r="N51" s="959">
        <v>10.3</v>
      </c>
      <c r="O51" s="959">
        <v>10.3</v>
      </c>
      <c r="P51" s="959">
        <v>10.3</v>
      </c>
      <c r="Q51" s="959"/>
      <c r="R51" s="959">
        <v>10.795170000000001</v>
      </c>
      <c r="S51" s="959">
        <v>11.01548</v>
      </c>
      <c r="T51" s="959"/>
      <c r="U51" s="959"/>
      <c r="V51" s="959"/>
      <c r="W51" s="959">
        <v>10.29</v>
      </c>
      <c r="X51" s="959">
        <v>9.84</v>
      </c>
      <c r="Y51" s="959">
        <v>456.77640000000002</v>
      </c>
      <c r="Z51" s="959">
        <v>456.77640000000002</v>
      </c>
      <c r="AA51" s="959">
        <v>0</v>
      </c>
      <c r="AB51" s="959">
        <v>487.22816</v>
      </c>
      <c r="AC51" s="959">
        <v>0</v>
      </c>
      <c r="AD51" s="959">
        <v>256.673</v>
      </c>
      <c r="AE51" s="959">
        <v>254.22848999999999</v>
      </c>
      <c r="AF51" s="959">
        <v>0</v>
      </c>
      <c r="AG51" s="959">
        <v>365.42111999999997</v>
      </c>
      <c r="AH51" s="959"/>
      <c r="AI51" s="959"/>
    </row>
    <row r="52" spans="1:35" ht="24" customHeight="1" x14ac:dyDescent="0.25">
      <c r="A52" s="960" t="s">
        <v>1250</v>
      </c>
      <c r="B52" s="960" t="s">
        <v>508</v>
      </c>
      <c r="C52" s="959">
        <v>19</v>
      </c>
      <c r="D52" s="959">
        <v>44.52</v>
      </c>
      <c r="E52" s="959">
        <v>13.77</v>
      </c>
      <c r="F52" s="959">
        <v>17.3</v>
      </c>
      <c r="G52" s="959"/>
      <c r="H52" s="959">
        <v>5.7249999999999996</v>
      </c>
      <c r="I52" s="959"/>
      <c r="J52" s="959"/>
      <c r="K52" s="959">
        <v>5.35</v>
      </c>
      <c r="L52" s="959">
        <v>7.23</v>
      </c>
      <c r="M52" s="959">
        <v>10.6</v>
      </c>
      <c r="N52" s="959">
        <v>10.6</v>
      </c>
      <c r="O52" s="959">
        <v>10.6</v>
      </c>
      <c r="P52" s="959">
        <v>10.6</v>
      </c>
      <c r="Q52" s="959"/>
      <c r="R52" s="959">
        <v>11.258559999999999</v>
      </c>
      <c r="S52" s="959">
        <v>11.48832</v>
      </c>
      <c r="T52" s="959"/>
      <c r="U52" s="959"/>
      <c r="V52" s="959"/>
      <c r="W52" s="959">
        <v>8.6999999999999993</v>
      </c>
      <c r="X52" s="959">
        <v>9.16</v>
      </c>
      <c r="Y52" s="959">
        <v>487.22816</v>
      </c>
      <c r="Z52" s="959">
        <v>487.22816</v>
      </c>
      <c r="AA52" s="959">
        <v>0</v>
      </c>
      <c r="AB52" s="959">
        <v>487.22816</v>
      </c>
      <c r="AC52" s="959">
        <v>0</v>
      </c>
      <c r="AD52" s="959">
        <v>256.673</v>
      </c>
      <c r="AE52" s="959">
        <v>254.22848999999999</v>
      </c>
      <c r="AF52" s="959">
        <v>0</v>
      </c>
      <c r="AG52" s="959">
        <v>365.42111999999997</v>
      </c>
      <c r="AH52" s="959"/>
      <c r="AI52" s="959"/>
    </row>
    <row r="53" spans="1:35" ht="24" customHeight="1" x14ac:dyDescent="0.25">
      <c r="A53" s="960" t="s">
        <v>1250</v>
      </c>
      <c r="B53" s="960" t="s">
        <v>509</v>
      </c>
      <c r="C53" s="959">
        <v>19</v>
      </c>
      <c r="D53" s="959">
        <v>39.520000000000003</v>
      </c>
      <c r="E53" s="959">
        <v>13.87</v>
      </c>
      <c r="F53" s="959">
        <v>17.3</v>
      </c>
      <c r="G53" s="959"/>
      <c r="H53" s="959">
        <v>6.17</v>
      </c>
      <c r="I53" s="959"/>
      <c r="J53" s="959"/>
      <c r="K53" s="959">
        <v>4.99</v>
      </c>
      <c r="L53" s="959">
        <v>8.01</v>
      </c>
      <c r="M53" s="959">
        <v>12</v>
      </c>
      <c r="N53" s="959">
        <v>12</v>
      </c>
      <c r="O53" s="959">
        <v>12</v>
      </c>
      <c r="P53" s="959">
        <v>12</v>
      </c>
      <c r="Q53" s="959"/>
      <c r="R53" s="959">
        <v>12.00123</v>
      </c>
      <c r="S53" s="959">
        <v>12.24615</v>
      </c>
      <c r="T53" s="959"/>
      <c r="U53" s="959"/>
      <c r="V53" s="959"/>
      <c r="W53" s="959">
        <v>8.61</v>
      </c>
      <c r="X53" s="959">
        <v>8.76</v>
      </c>
      <c r="Y53" s="959">
        <v>487.22816</v>
      </c>
      <c r="Z53" s="959">
        <v>487.22816</v>
      </c>
      <c r="AA53" s="959">
        <v>0</v>
      </c>
      <c r="AB53" s="959">
        <v>487.22816</v>
      </c>
      <c r="AC53" s="959">
        <v>0</v>
      </c>
      <c r="AD53" s="959">
        <v>256.673</v>
      </c>
      <c r="AE53" s="959">
        <v>254.22848999999999</v>
      </c>
      <c r="AF53" s="959">
        <v>0</v>
      </c>
      <c r="AG53" s="959">
        <v>365.42111999999997</v>
      </c>
      <c r="AH53" s="959"/>
      <c r="AI53" s="959"/>
    </row>
    <row r="54" spans="1:35" ht="24" customHeight="1" x14ac:dyDescent="0.25">
      <c r="A54" s="960" t="s">
        <v>1250</v>
      </c>
      <c r="B54" s="960" t="s">
        <v>510</v>
      </c>
      <c r="C54" s="959">
        <v>22</v>
      </c>
      <c r="D54" s="959">
        <v>41.15</v>
      </c>
      <c r="E54" s="959">
        <v>14.02</v>
      </c>
      <c r="F54" s="959">
        <v>17.3</v>
      </c>
      <c r="G54" s="959"/>
      <c r="H54" s="959">
        <v>5.8029999999999999</v>
      </c>
      <c r="I54" s="959"/>
      <c r="J54" s="959"/>
      <c r="K54" s="959">
        <v>4.71</v>
      </c>
      <c r="L54" s="959">
        <v>8.06</v>
      </c>
      <c r="M54" s="959">
        <v>12</v>
      </c>
      <c r="N54" s="959">
        <v>12</v>
      </c>
      <c r="O54" s="959">
        <v>12</v>
      </c>
      <c r="P54" s="959">
        <v>12</v>
      </c>
      <c r="Q54" s="959"/>
      <c r="R54" s="959">
        <v>11.16494</v>
      </c>
      <c r="S54" s="959">
        <v>11.39279</v>
      </c>
      <c r="T54" s="959"/>
      <c r="U54" s="959"/>
      <c r="V54" s="959"/>
      <c r="W54" s="959">
        <v>9.18</v>
      </c>
      <c r="X54" s="959">
        <v>8.66</v>
      </c>
      <c r="Y54" s="959">
        <v>487.22816</v>
      </c>
      <c r="Z54" s="959">
        <v>487.22816</v>
      </c>
      <c r="AA54" s="959">
        <v>0</v>
      </c>
      <c r="AB54" s="959">
        <v>487.22816</v>
      </c>
      <c r="AC54" s="959">
        <v>0</v>
      </c>
      <c r="AD54" s="959">
        <v>256.673</v>
      </c>
      <c r="AE54" s="959">
        <v>254.22848999999999</v>
      </c>
      <c r="AF54" s="959">
        <v>0</v>
      </c>
      <c r="AG54" s="959">
        <v>365.42111999999997</v>
      </c>
      <c r="AH54" s="959"/>
      <c r="AI54" s="959"/>
    </row>
    <row r="55" spans="1:35" ht="24" customHeight="1" x14ac:dyDescent="0.25">
      <c r="A55" s="958" t="s">
        <v>1305</v>
      </c>
      <c r="B55" s="958" t="s">
        <v>511</v>
      </c>
      <c r="C55" s="957">
        <v>22</v>
      </c>
      <c r="D55" s="957">
        <v>43.8</v>
      </c>
      <c r="E55" s="957">
        <v>13.85</v>
      </c>
      <c r="F55" s="957">
        <v>17.3</v>
      </c>
      <c r="G55" s="957"/>
      <c r="H55" s="957">
        <v>5.98</v>
      </c>
      <c r="I55" s="957"/>
      <c r="J55" s="957"/>
      <c r="K55" s="957">
        <v>4.2300000000000004</v>
      </c>
      <c r="L55" s="957">
        <v>8.18</v>
      </c>
      <c r="M55" s="957">
        <v>12</v>
      </c>
      <c r="N55" s="957">
        <v>12</v>
      </c>
      <c r="O55" s="957">
        <v>12</v>
      </c>
      <c r="P55" s="957">
        <v>12</v>
      </c>
      <c r="Q55" s="957"/>
      <c r="R55" s="957">
        <v>10.35881</v>
      </c>
      <c r="S55" s="957">
        <v>10.570209999999999</v>
      </c>
      <c r="T55" s="957"/>
      <c r="U55" s="957"/>
      <c r="V55" s="957"/>
      <c r="W55" s="957">
        <v>7.55</v>
      </c>
      <c r="X55" s="957">
        <v>7.99</v>
      </c>
      <c r="Y55" s="957">
        <v>487.22816</v>
      </c>
      <c r="Z55" s="957">
        <v>487.22816</v>
      </c>
      <c r="AA55" s="957">
        <v>0</v>
      </c>
      <c r="AB55" s="957">
        <v>487.22816</v>
      </c>
      <c r="AC55" s="957">
        <v>0</v>
      </c>
      <c r="AD55" s="957">
        <v>256.673</v>
      </c>
      <c r="AE55" s="957">
        <v>254.22848999999999</v>
      </c>
      <c r="AF55" s="957">
        <v>0</v>
      </c>
      <c r="AG55" s="957">
        <v>365.42111999999997</v>
      </c>
      <c r="AH55" s="957"/>
      <c r="AI55" s="957"/>
    </row>
    <row r="56" spans="1:35" x14ac:dyDescent="0.25">
      <c r="A56" s="956"/>
      <c r="B56" s="956"/>
      <c r="C56" s="955"/>
      <c r="D56" s="955"/>
      <c r="E56" s="955"/>
      <c r="F56" s="955"/>
      <c r="G56" s="955"/>
      <c r="H56" s="955"/>
      <c r="I56" s="955"/>
      <c r="J56" s="955"/>
      <c r="K56" s="955"/>
      <c r="L56" s="955"/>
      <c r="M56" s="955"/>
      <c r="N56" s="955"/>
      <c r="O56" s="955"/>
      <c r="P56" s="955"/>
      <c r="Q56" s="955"/>
      <c r="R56" s="955"/>
      <c r="S56" s="955"/>
      <c r="T56" s="955"/>
      <c r="U56" s="955"/>
      <c r="V56" s="955"/>
      <c r="W56" s="955"/>
      <c r="X56" s="955"/>
      <c r="Y56" s="955"/>
      <c r="Z56" s="955"/>
      <c r="AA56" s="955"/>
      <c r="AB56" s="955"/>
      <c r="AC56" s="955"/>
      <c r="AD56" s="955"/>
      <c r="AE56" s="955"/>
      <c r="AF56" s="955"/>
      <c r="AG56" s="955"/>
      <c r="AH56" s="955"/>
      <c r="AI56" s="955"/>
    </row>
  </sheetData>
  <mergeCells count="22">
    <mergeCell ref="G6"/>
    <mergeCell ref="H6:J6"/>
    <mergeCell ref="K6:L6"/>
    <mergeCell ref="M6:Q6"/>
    <mergeCell ref="R6"/>
    <mergeCell ref="X6"/>
    <mergeCell ref="Y6:AG6"/>
    <mergeCell ref="AH6"/>
    <mergeCell ref="AI6"/>
    <mergeCell ref="A4:AI4"/>
    <mergeCell ref="S6"/>
    <mergeCell ref="T6"/>
    <mergeCell ref="U6"/>
    <mergeCell ref="V6"/>
    <mergeCell ref="W6"/>
    <mergeCell ref="A3:F3"/>
    <mergeCell ref="A5:A7"/>
    <mergeCell ref="B5:B7"/>
    <mergeCell ref="C6"/>
    <mergeCell ref="D6"/>
    <mergeCell ref="E6"/>
    <mergeCell ref="F6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42FDE-66D0-4B68-BA95-E3B20067AFE0}">
  <dimension ref="A1:H56"/>
  <sheetViews>
    <sheetView showGridLines="0" zoomScale="70" zoomScaleNormal="70" workbookViewId="0">
      <pane xSplit="2" ySplit="7" topLeftCell="C8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11" style="969" customWidth="1"/>
    <col min="2" max="2" width="9" style="969" customWidth="1"/>
    <col min="3" max="8" width="20" style="969" customWidth="1"/>
    <col min="9" max="16384" width="9.140625" style="969"/>
  </cols>
  <sheetData>
    <row r="1" spans="1:8" x14ac:dyDescent="0.25">
      <c r="A1" s="983"/>
      <c r="B1" s="983"/>
      <c r="C1" s="983"/>
      <c r="D1" s="983"/>
      <c r="E1" s="983"/>
      <c r="F1" s="983"/>
      <c r="G1" s="983"/>
      <c r="H1" s="983"/>
    </row>
    <row r="2" spans="1:8" x14ac:dyDescent="0.25">
      <c r="A2" s="983"/>
      <c r="B2" s="983"/>
      <c r="C2" s="983"/>
      <c r="D2" s="983"/>
      <c r="E2" s="983"/>
      <c r="F2" s="983"/>
      <c r="G2" s="983"/>
      <c r="H2" s="983"/>
    </row>
    <row r="3" spans="1:8" ht="69" customHeight="1" x14ac:dyDescent="0.25">
      <c r="A3" s="985" t="s">
        <v>1353</v>
      </c>
      <c r="B3" s="984"/>
      <c r="C3" s="984"/>
      <c r="D3" s="984"/>
      <c r="E3" s="984"/>
      <c r="F3" s="984"/>
      <c r="G3" s="983"/>
      <c r="H3" s="983"/>
    </row>
    <row r="4" spans="1:8" ht="30" customHeight="1" x14ac:dyDescent="0.25">
      <c r="A4" s="982" t="s">
        <v>1358</v>
      </c>
      <c r="B4" s="979"/>
      <c r="C4" s="979"/>
      <c r="D4" s="979"/>
      <c r="E4" s="979"/>
      <c r="F4" s="979"/>
      <c r="G4" s="979"/>
      <c r="H4" s="979"/>
    </row>
    <row r="5" spans="1:8" ht="21.95" customHeight="1" x14ac:dyDescent="0.25">
      <c r="A5" s="979" t="s">
        <v>1239</v>
      </c>
      <c r="B5" s="979" t="s">
        <v>175</v>
      </c>
      <c r="C5" s="980">
        <v>42879</v>
      </c>
      <c r="D5" s="980">
        <v>42880</v>
      </c>
      <c r="E5" s="980">
        <v>46665</v>
      </c>
      <c r="F5" s="980">
        <v>47090</v>
      </c>
      <c r="G5" s="980">
        <v>42881</v>
      </c>
      <c r="H5" s="979" t="s">
        <v>1357</v>
      </c>
    </row>
    <row r="6" spans="1:8" ht="39.950000000000003" customHeight="1" x14ac:dyDescent="0.25">
      <c r="A6" s="979"/>
      <c r="B6" s="979"/>
      <c r="C6" s="981" t="s">
        <v>1351</v>
      </c>
      <c r="D6" s="981" t="s">
        <v>66</v>
      </c>
      <c r="E6" s="981" t="s">
        <v>1350</v>
      </c>
      <c r="F6" s="981" t="s">
        <v>1349</v>
      </c>
      <c r="G6" s="981" t="s">
        <v>50</v>
      </c>
      <c r="H6" s="979"/>
    </row>
    <row r="7" spans="1:8" ht="57" customHeight="1" x14ac:dyDescent="0.25">
      <c r="A7" s="979"/>
      <c r="B7" s="979"/>
      <c r="C7" s="980" t="s">
        <v>1356</v>
      </c>
      <c r="D7" s="980" t="s">
        <v>1356</v>
      </c>
      <c r="E7" s="980" t="s">
        <v>1356</v>
      </c>
      <c r="F7" s="980" t="s">
        <v>1356</v>
      </c>
      <c r="G7" s="980" t="s">
        <v>1355</v>
      </c>
      <c r="H7" s="979" t="s">
        <v>272</v>
      </c>
    </row>
    <row r="8" spans="1:8" ht="24" customHeight="1" x14ac:dyDescent="0.25">
      <c r="A8" s="978" t="s">
        <v>1250</v>
      </c>
      <c r="B8" s="978" t="s">
        <v>464</v>
      </c>
      <c r="C8" s="977">
        <v>23</v>
      </c>
      <c r="D8" s="977">
        <v>11.58</v>
      </c>
      <c r="E8" s="977">
        <v>61.53</v>
      </c>
      <c r="F8" s="977">
        <v>71.260000000000005</v>
      </c>
      <c r="G8" s="977">
        <v>28.74</v>
      </c>
      <c r="H8" s="977">
        <v>196.11</v>
      </c>
    </row>
    <row r="9" spans="1:8" ht="24" customHeight="1" x14ac:dyDescent="0.25">
      <c r="A9" s="976" t="s">
        <v>1250</v>
      </c>
      <c r="B9" s="976" t="s">
        <v>465</v>
      </c>
      <c r="C9" s="975">
        <v>23</v>
      </c>
      <c r="D9" s="975">
        <v>11.73</v>
      </c>
      <c r="E9" s="975">
        <v>62.91</v>
      </c>
      <c r="F9" s="975">
        <v>71.260000000000005</v>
      </c>
      <c r="G9" s="975">
        <v>28.74</v>
      </c>
      <c r="H9" s="975">
        <v>197.64</v>
      </c>
    </row>
    <row r="10" spans="1:8" ht="24" customHeight="1" x14ac:dyDescent="0.25">
      <c r="A10" s="976" t="s">
        <v>1250</v>
      </c>
      <c r="B10" s="976" t="s">
        <v>466</v>
      </c>
      <c r="C10" s="975">
        <v>23</v>
      </c>
      <c r="D10" s="975">
        <v>11.33</v>
      </c>
      <c r="E10" s="975">
        <v>70.97</v>
      </c>
      <c r="F10" s="975">
        <v>71.260000000000005</v>
      </c>
      <c r="G10" s="975">
        <v>28.74</v>
      </c>
      <c r="H10" s="975">
        <v>205.3</v>
      </c>
    </row>
    <row r="11" spans="1:8" ht="24" customHeight="1" x14ac:dyDescent="0.25">
      <c r="A11" s="976" t="s">
        <v>1250</v>
      </c>
      <c r="B11" s="976" t="s">
        <v>467</v>
      </c>
      <c r="C11" s="975">
        <v>23</v>
      </c>
      <c r="D11" s="975">
        <v>11.57</v>
      </c>
      <c r="E11" s="975">
        <v>67.069999999999993</v>
      </c>
      <c r="F11" s="975">
        <v>71.260000000000005</v>
      </c>
      <c r="G11" s="975">
        <v>28.74</v>
      </c>
      <c r="H11" s="975">
        <v>201.64</v>
      </c>
    </row>
    <row r="12" spans="1:8" ht="24" customHeight="1" x14ac:dyDescent="0.25">
      <c r="A12" s="976" t="s">
        <v>1250</v>
      </c>
      <c r="B12" s="976" t="s">
        <v>468</v>
      </c>
      <c r="C12" s="975">
        <v>23</v>
      </c>
      <c r="D12" s="975">
        <v>11.34</v>
      </c>
      <c r="E12" s="975">
        <v>65.319999999999993</v>
      </c>
      <c r="F12" s="975">
        <v>71.260000000000005</v>
      </c>
      <c r="G12" s="975">
        <v>28.74</v>
      </c>
      <c r="H12" s="975">
        <v>199.66</v>
      </c>
    </row>
    <row r="13" spans="1:8" ht="24" customHeight="1" x14ac:dyDescent="0.25">
      <c r="A13" s="976" t="s">
        <v>1250</v>
      </c>
      <c r="B13" s="976" t="s">
        <v>469</v>
      </c>
      <c r="C13" s="975">
        <v>23</v>
      </c>
      <c r="D13" s="975">
        <v>11.3</v>
      </c>
      <c r="E13" s="975">
        <v>65.81</v>
      </c>
      <c r="F13" s="975">
        <v>71.260000000000005</v>
      </c>
      <c r="G13" s="975">
        <v>28.74</v>
      </c>
      <c r="H13" s="975">
        <v>200.11</v>
      </c>
    </row>
    <row r="14" spans="1:8" ht="24" customHeight="1" x14ac:dyDescent="0.25">
      <c r="A14" s="976" t="s">
        <v>1250</v>
      </c>
      <c r="B14" s="976" t="s">
        <v>470</v>
      </c>
      <c r="C14" s="975">
        <v>24</v>
      </c>
      <c r="D14" s="975">
        <v>11.3</v>
      </c>
      <c r="E14" s="975">
        <v>64.28</v>
      </c>
      <c r="F14" s="975">
        <v>71.260000000000005</v>
      </c>
      <c r="G14" s="975">
        <v>28.74</v>
      </c>
      <c r="H14" s="975">
        <v>199.58</v>
      </c>
    </row>
    <row r="15" spans="1:8" ht="24" customHeight="1" x14ac:dyDescent="0.25">
      <c r="A15" s="974" t="s">
        <v>1250</v>
      </c>
      <c r="B15" s="974" t="s">
        <v>471</v>
      </c>
      <c r="C15" s="973">
        <v>24</v>
      </c>
      <c r="D15" s="973">
        <v>11.45</v>
      </c>
      <c r="E15" s="973">
        <v>65.2</v>
      </c>
      <c r="F15" s="973">
        <v>71.260000000000005</v>
      </c>
      <c r="G15" s="973">
        <v>28.74</v>
      </c>
      <c r="H15" s="973">
        <v>200.65</v>
      </c>
    </row>
    <row r="16" spans="1:8" ht="24" customHeight="1" x14ac:dyDescent="0.25">
      <c r="A16" s="978" t="s">
        <v>1250</v>
      </c>
      <c r="B16" s="978" t="s">
        <v>472</v>
      </c>
      <c r="C16" s="977">
        <v>23</v>
      </c>
      <c r="D16" s="977">
        <v>11.46</v>
      </c>
      <c r="E16" s="977">
        <v>62.69</v>
      </c>
      <c r="F16" s="977">
        <v>71.260000000000005</v>
      </c>
      <c r="G16" s="977">
        <v>28.74</v>
      </c>
      <c r="H16" s="977">
        <v>197.15</v>
      </c>
    </row>
    <row r="17" spans="1:8" ht="24" customHeight="1" x14ac:dyDescent="0.25">
      <c r="A17" s="976" t="s">
        <v>1250</v>
      </c>
      <c r="B17" s="976" t="s">
        <v>473</v>
      </c>
      <c r="C17" s="975">
        <v>23</v>
      </c>
      <c r="D17" s="975">
        <v>11.14</v>
      </c>
      <c r="E17" s="975">
        <v>67.540000000000006</v>
      </c>
      <c r="F17" s="975">
        <v>71.260000000000005</v>
      </c>
      <c r="G17" s="975">
        <v>28.74</v>
      </c>
      <c r="H17" s="975">
        <v>201.68</v>
      </c>
    </row>
    <row r="18" spans="1:8" ht="24" customHeight="1" x14ac:dyDescent="0.25">
      <c r="A18" s="976" t="s">
        <v>1250</v>
      </c>
      <c r="B18" s="976" t="s">
        <v>474</v>
      </c>
      <c r="C18" s="975">
        <v>24</v>
      </c>
      <c r="D18" s="975">
        <v>11.76</v>
      </c>
      <c r="E18" s="975">
        <v>70.16</v>
      </c>
      <c r="F18" s="975">
        <v>71.260000000000005</v>
      </c>
      <c r="G18" s="975">
        <v>28.74</v>
      </c>
      <c r="H18" s="975">
        <v>205.92</v>
      </c>
    </row>
    <row r="19" spans="1:8" ht="24" customHeight="1" x14ac:dyDescent="0.25">
      <c r="A19" s="976" t="s">
        <v>1250</v>
      </c>
      <c r="B19" s="976" t="s">
        <v>475</v>
      </c>
      <c r="C19" s="975">
        <v>24</v>
      </c>
      <c r="D19" s="975">
        <v>10.55</v>
      </c>
      <c r="E19" s="975">
        <v>61.8</v>
      </c>
      <c r="F19" s="975">
        <v>71.260000000000005</v>
      </c>
      <c r="G19" s="975">
        <v>28.74</v>
      </c>
      <c r="H19" s="975">
        <v>196.35</v>
      </c>
    </row>
    <row r="20" spans="1:8" ht="24" customHeight="1" x14ac:dyDescent="0.25">
      <c r="A20" s="976" t="s">
        <v>1250</v>
      </c>
      <c r="B20" s="976" t="s">
        <v>476</v>
      </c>
      <c r="C20" s="975">
        <v>24</v>
      </c>
      <c r="D20" s="975">
        <v>11.44</v>
      </c>
      <c r="E20" s="975">
        <v>60</v>
      </c>
      <c r="F20" s="975">
        <v>71.260000000000005</v>
      </c>
      <c r="G20" s="975">
        <v>28.74</v>
      </c>
      <c r="H20" s="975">
        <v>195.44</v>
      </c>
    </row>
    <row r="21" spans="1:8" ht="24" customHeight="1" x14ac:dyDescent="0.25">
      <c r="A21" s="976" t="s">
        <v>1250</v>
      </c>
      <c r="B21" s="976" t="s">
        <v>477</v>
      </c>
      <c r="C21" s="975">
        <v>24</v>
      </c>
      <c r="D21" s="975">
        <v>5.45</v>
      </c>
      <c r="E21" s="975">
        <v>67.48</v>
      </c>
      <c r="F21" s="975">
        <v>71.260000000000005</v>
      </c>
      <c r="G21" s="975">
        <v>28.74</v>
      </c>
      <c r="H21" s="975">
        <v>196.93</v>
      </c>
    </row>
    <row r="22" spans="1:8" ht="24" customHeight="1" x14ac:dyDescent="0.25">
      <c r="A22" s="976" t="s">
        <v>1250</v>
      </c>
      <c r="B22" s="976" t="s">
        <v>478</v>
      </c>
      <c r="C22" s="975">
        <v>24</v>
      </c>
      <c r="D22" s="975">
        <v>6.83</v>
      </c>
      <c r="E22" s="975">
        <v>62.06</v>
      </c>
      <c r="F22" s="975">
        <v>71.260000000000005</v>
      </c>
      <c r="G22" s="975">
        <v>28.74</v>
      </c>
      <c r="H22" s="975">
        <v>192.89</v>
      </c>
    </row>
    <row r="23" spans="1:8" ht="24" customHeight="1" x14ac:dyDescent="0.25">
      <c r="A23" s="974" t="s">
        <v>1250</v>
      </c>
      <c r="B23" s="974" t="s">
        <v>479</v>
      </c>
      <c r="C23" s="973">
        <v>24</v>
      </c>
      <c r="D23" s="973">
        <v>8.91</v>
      </c>
      <c r="E23" s="973">
        <v>64.290000000000006</v>
      </c>
      <c r="F23" s="973">
        <v>71.260000000000005</v>
      </c>
      <c r="G23" s="973">
        <v>28.74</v>
      </c>
      <c r="H23" s="973">
        <v>197.2</v>
      </c>
    </row>
    <row r="24" spans="1:8" ht="24" customHeight="1" x14ac:dyDescent="0.25">
      <c r="A24" s="978" t="s">
        <v>1250</v>
      </c>
      <c r="B24" s="978" t="s">
        <v>480</v>
      </c>
      <c r="C24" s="977">
        <v>24</v>
      </c>
      <c r="D24" s="977">
        <v>9.25</v>
      </c>
      <c r="E24" s="977">
        <v>66.760000000000005</v>
      </c>
      <c r="F24" s="977">
        <v>57.93</v>
      </c>
      <c r="G24" s="977">
        <v>28.74</v>
      </c>
      <c r="H24" s="977">
        <v>186.68</v>
      </c>
    </row>
    <row r="25" spans="1:8" ht="24" customHeight="1" x14ac:dyDescent="0.25">
      <c r="A25" s="976" t="s">
        <v>1250</v>
      </c>
      <c r="B25" s="976" t="s">
        <v>481</v>
      </c>
      <c r="C25" s="975">
        <v>24</v>
      </c>
      <c r="D25" s="975">
        <v>8.65</v>
      </c>
      <c r="E25" s="975">
        <v>66.150000000000006</v>
      </c>
      <c r="F25" s="975">
        <v>57.93</v>
      </c>
      <c r="G25" s="975">
        <v>28.74</v>
      </c>
      <c r="H25" s="975">
        <v>185.47</v>
      </c>
    </row>
    <row r="26" spans="1:8" ht="24" customHeight="1" x14ac:dyDescent="0.25">
      <c r="A26" s="976" t="s">
        <v>1250</v>
      </c>
      <c r="B26" s="976" t="s">
        <v>482</v>
      </c>
      <c r="C26" s="975">
        <v>23</v>
      </c>
      <c r="D26" s="975">
        <v>8.9</v>
      </c>
      <c r="E26" s="975">
        <v>70.28</v>
      </c>
      <c r="F26" s="975">
        <v>57.93</v>
      </c>
      <c r="G26" s="975">
        <v>28.74</v>
      </c>
      <c r="H26" s="975">
        <v>188.85</v>
      </c>
    </row>
    <row r="27" spans="1:8" ht="24" customHeight="1" x14ac:dyDescent="0.25">
      <c r="A27" s="976" t="s">
        <v>1250</v>
      </c>
      <c r="B27" s="976" t="s">
        <v>483</v>
      </c>
      <c r="C27" s="975">
        <v>23</v>
      </c>
      <c r="D27" s="975">
        <v>8.9499999999999993</v>
      </c>
      <c r="E27" s="975">
        <v>74.849999999999994</v>
      </c>
      <c r="F27" s="975">
        <v>57.93</v>
      </c>
      <c r="G27" s="975">
        <v>28.74</v>
      </c>
      <c r="H27" s="975">
        <v>193.47</v>
      </c>
    </row>
    <row r="28" spans="1:8" ht="24" customHeight="1" x14ac:dyDescent="0.25">
      <c r="A28" s="976" t="s">
        <v>1250</v>
      </c>
      <c r="B28" s="976" t="s">
        <v>484</v>
      </c>
      <c r="C28" s="975">
        <v>24</v>
      </c>
      <c r="D28" s="975">
        <v>9.4</v>
      </c>
      <c r="E28" s="975">
        <v>66.33</v>
      </c>
      <c r="F28" s="975">
        <v>57.93</v>
      </c>
      <c r="G28" s="975">
        <v>28.74</v>
      </c>
      <c r="H28" s="975">
        <v>186.4</v>
      </c>
    </row>
    <row r="29" spans="1:8" ht="24" customHeight="1" x14ac:dyDescent="0.25">
      <c r="A29" s="976" t="s">
        <v>1250</v>
      </c>
      <c r="B29" s="976" t="s">
        <v>485</v>
      </c>
      <c r="C29" s="975">
        <v>24</v>
      </c>
      <c r="D29" s="975">
        <v>9.14</v>
      </c>
      <c r="E29" s="975">
        <v>70.11</v>
      </c>
      <c r="F29" s="975">
        <v>57.93</v>
      </c>
      <c r="G29" s="975">
        <v>28.74</v>
      </c>
      <c r="H29" s="975">
        <v>189.92</v>
      </c>
    </row>
    <row r="30" spans="1:8" ht="24" customHeight="1" x14ac:dyDescent="0.25">
      <c r="A30" s="976" t="s">
        <v>1250</v>
      </c>
      <c r="B30" s="976" t="s">
        <v>486</v>
      </c>
      <c r="C30" s="975">
        <v>25</v>
      </c>
      <c r="D30" s="975">
        <v>9.15</v>
      </c>
      <c r="E30" s="975">
        <v>66.44</v>
      </c>
      <c r="F30" s="975">
        <v>57.93</v>
      </c>
      <c r="G30" s="975">
        <v>28.74</v>
      </c>
      <c r="H30" s="975">
        <v>187.26</v>
      </c>
    </row>
    <row r="31" spans="1:8" ht="24" customHeight="1" x14ac:dyDescent="0.25">
      <c r="A31" s="974" t="s">
        <v>1250</v>
      </c>
      <c r="B31" s="974" t="s">
        <v>487</v>
      </c>
      <c r="C31" s="973">
        <v>25</v>
      </c>
      <c r="D31" s="973">
        <v>9</v>
      </c>
      <c r="E31" s="973">
        <v>66.400000000000006</v>
      </c>
      <c r="F31" s="973">
        <v>57.93</v>
      </c>
      <c r="G31" s="973">
        <v>28.74</v>
      </c>
      <c r="H31" s="973">
        <v>187.07</v>
      </c>
    </row>
    <row r="32" spans="1:8" ht="24" customHeight="1" x14ac:dyDescent="0.25">
      <c r="A32" s="978" t="s">
        <v>1250</v>
      </c>
      <c r="B32" s="978" t="s">
        <v>488</v>
      </c>
      <c r="C32" s="977">
        <v>24</v>
      </c>
      <c r="D32" s="977">
        <v>9.48</v>
      </c>
      <c r="E32" s="977">
        <v>59.59</v>
      </c>
      <c r="F32" s="977">
        <v>57.93</v>
      </c>
      <c r="G32" s="977">
        <v>28.74</v>
      </c>
      <c r="H32" s="977">
        <v>179.74</v>
      </c>
    </row>
    <row r="33" spans="1:8" ht="24" customHeight="1" x14ac:dyDescent="0.25">
      <c r="A33" s="976" t="s">
        <v>1250</v>
      </c>
      <c r="B33" s="976" t="s">
        <v>489</v>
      </c>
      <c r="C33" s="975">
        <v>24</v>
      </c>
      <c r="D33" s="975">
        <v>9.09</v>
      </c>
      <c r="E33" s="975">
        <v>63.85</v>
      </c>
      <c r="F33" s="975">
        <v>57.93</v>
      </c>
      <c r="G33" s="975">
        <v>28.74</v>
      </c>
      <c r="H33" s="975">
        <v>183.61</v>
      </c>
    </row>
    <row r="34" spans="1:8" ht="24" customHeight="1" x14ac:dyDescent="0.25">
      <c r="A34" s="976" t="s">
        <v>1250</v>
      </c>
      <c r="B34" s="976" t="s">
        <v>490</v>
      </c>
      <c r="C34" s="975">
        <v>24</v>
      </c>
      <c r="D34" s="975">
        <v>8.19</v>
      </c>
      <c r="E34" s="975">
        <v>69.209999999999994</v>
      </c>
      <c r="F34" s="975">
        <v>57.93</v>
      </c>
      <c r="G34" s="975">
        <v>28.74</v>
      </c>
      <c r="H34" s="975">
        <v>188.07</v>
      </c>
    </row>
    <row r="35" spans="1:8" ht="24" customHeight="1" x14ac:dyDescent="0.25">
      <c r="A35" s="976" t="s">
        <v>1250</v>
      </c>
      <c r="B35" s="976" t="s">
        <v>491</v>
      </c>
      <c r="C35" s="975">
        <v>24</v>
      </c>
      <c r="D35" s="975">
        <v>9.1199999999999992</v>
      </c>
      <c r="E35" s="975">
        <v>72.39</v>
      </c>
      <c r="F35" s="975">
        <v>57.93</v>
      </c>
      <c r="G35" s="975">
        <v>28.74</v>
      </c>
      <c r="H35" s="975">
        <v>192.18</v>
      </c>
    </row>
    <row r="36" spans="1:8" ht="24" customHeight="1" x14ac:dyDescent="0.25">
      <c r="A36" s="976" t="s">
        <v>1250</v>
      </c>
      <c r="B36" s="976" t="s">
        <v>492</v>
      </c>
      <c r="C36" s="975">
        <v>23</v>
      </c>
      <c r="D36" s="975">
        <v>9.1300000000000008</v>
      </c>
      <c r="E36" s="975">
        <v>68.73</v>
      </c>
      <c r="F36" s="975">
        <v>57.93</v>
      </c>
      <c r="G36" s="975">
        <v>28.74</v>
      </c>
      <c r="H36" s="975">
        <v>187.53</v>
      </c>
    </row>
    <row r="37" spans="1:8" ht="24" customHeight="1" x14ac:dyDescent="0.25">
      <c r="A37" s="976" t="s">
        <v>1250</v>
      </c>
      <c r="B37" s="976" t="s">
        <v>493</v>
      </c>
      <c r="C37" s="975">
        <v>23</v>
      </c>
      <c r="D37" s="975">
        <v>9.2799999999999994</v>
      </c>
      <c r="E37" s="975">
        <v>63.45</v>
      </c>
      <c r="F37" s="975">
        <v>57.93</v>
      </c>
      <c r="G37" s="975">
        <v>28.74</v>
      </c>
      <c r="H37" s="975">
        <v>182.4</v>
      </c>
    </row>
    <row r="38" spans="1:8" ht="24" customHeight="1" x14ac:dyDescent="0.25">
      <c r="A38" s="976" t="s">
        <v>1250</v>
      </c>
      <c r="B38" s="976" t="s">
        <v>494</v>
      </c>
      <c r="C38" s="975">
        <v>23</v>
      </c>
      <c r="D38" s="975">
        <v>9.2799999999999994</v>
      </c>
      <c r="E38" s="975">
        <v>67.069999999999993</v>
      </c>
      <c r="F38" s="975">
        <v>57.93</v>
      </c>
      <c r="G38" s="975">
        <v>28.74</v>
      </c>
      <c r="H38" s="975">
        <v>186.02</v>
      </c>
    </row>
    <row r="39" spans="1:8" ht="24" customHeight="1" x14ac:dyDescent="0.25">
      <c r="A39" s="974" t="s">
        <v>1250</v>
      </c>
      <c r="B39" s="974" t="s">
        <v>495</v>
      </c>
      <c r="C39" s="973">
        <v>23</v>
      </c>
      <c r="D39" s="973">
        <v>6.39</v>
      </c>
      <c r="E39" s="973">
        <v>61.08</v>
      </c>
      <c r="F39" s="973">
        <v>57.93</v>
      </c>
      <c r="G39" s="973">
        <v>28.74</v>
      </c>
      <c r="H39" s="973">
        <v>177.14</v>
      </c>
    </row>
    <row r="40" spans="1:8" ht="24" customHeight="1" x14ac:dyDescent="0.25">
      <c r="A40" s="978" t="s">
        <v>1250</v>
      </c>
      <c r="B40" s="978" t="s">
        <v>496</v>
      </c>
      <c r="C40" s="977">
        <v>23</v>
      </c>
      <c r="D40" s="977">
        <v>6.41</v>
      </c>
      <c r="E40" s="977">
        <v>65.58</v>
      </c>
      <c r="F40" s="977">
        <v>47.16</v>
      </c>
      <c r="G40" s="977">
        <v>28.74</v>
      </c>
      <c r="H40" s="977">
        <v>170.89</v>
      </c>
    </row>
    <row r="41" spans="1:8" ht="24" customHeight="1" x14ac:dyDescent="0.25">
      <c r="A41" s="976" t="s">
        <v>1250</v>
      </c>
      <c r="B41" s="976" t="s">
        <v>497</v>
      </c>
      <c r="C41" s="975">
        <v>23</v>
      </c>
      <c r="D41" s="975">
        <v>10.72</v>
      </c>
      <c r="E41" s="975">
        <v>62.52</v>
      </c>
      <c r="F41" s="975">
        <v>47.16</v>
      </c>
      <c r="G41" s="975">
        <v>28.74</v>
      </c>
      <c r="H41" s="975">
        <v>172.14</v>
      </c>
    </row>
    <row r="42" spans="1:8" ht="24" customHeight="1" x14ac:dyDescent="0.25">
      <c r="A42" s="976" t="s">
        <v>1250</v>
      </c>
      <c r="B42" s="976" t="s">
        <v>498</v>
      </c>
      <c r="C42" s="975">
        <v>23</v>
      </c>
      <c r="D42" s="975">
        <v>11.94</v>
      </c>
      <c r="E42" s="975">
        <v>64.37</v>
      </c>
      <c r="F42" s="975">
        <v>47.16</v>
      </c>
      <c r="G42" s="975">
        <v>28.74</v>
      </c>
      <c r="H42" s="975">
        <v>175.21</v>
      </c>
    </row>
    <row r="43" spans="1:8" ht="24" customHeight="1" x14ac:dyDescent="0.25">
      <c r="A43" s="976" t="s">
        <v>1250</v>
      </c>
      <c r="B43" s="976" t="s">
        <v>499</v>
      </c>
      <c r="C43" s="975">
        <v>23</v>
      </c>
      <c r="D43" s="975">
        <v>11.47</v>
      </c>
      <c r="E43" s="975">
        <v>60.09</v>
      </c>
      <c r="F43" s="975">
        <v>47.16</v>
      </c>
      <c r="G43" s="975">
        <v>28.74</v>
      </c>
      <c r="H43" s="975">
        <v>170.46</v>
      </c>
    </row>
    <row r="44" spans="1:8" ht="24" customHeight="1" x14ac:dyDescent="0.25">
      <c r="A44" s="976" t="s">
        <v>1250</v>
      </c>
      <c r="B44" s="976" t="s">
        <v>500</v>
      </c>
      <c r="C44" s="975">
        <v>23</v>
      </c>
      <c r="D44" s="975">
        <v>11.2</v>
      </c>
      <c r="E44" s="975">
        <v>69.67</v>
      </c>
      <c r="F44" s="975">
        <v>47.16</v>
      </c>
      <c r="G44" s="975">
        <v>28.74</v>
      </c>
      <c r="H44" s="975">
        <v>179.77</v>
      </c>
    </row>
    <row r="45" spans="1:8" ht="24" customHeight="1" x14ac:dyDescent="0.25">
      <c r="A45" s="976" t="s">
        <v>1250</v>
      </c>
      <c r="B45" s="976" t="s">
        <v>501</v>
      </c>
      <c r="C45" s="975">
        <v>23</v>
      </c>
      <c r="D45" s="975">
        <v>11.17</v>
      </c>
      <c r="E45" s="975">
        <v>69.260000000000005</v>
      </c>
      <c r="F45" s="975">
        <v>47.16</v>
      </c>
      <c r="G45" s="975">
        <v>28.74</v>
      </c>
      <c r="H45" s="975">
        <v>179.33</v>
      </c>
    </row>
    <row r="46" spans="1:8" ht="24" customHeight="1" x14ac:dyDescent="0.25">
      <c r="A46" s="976" t="s">
        <v>1250</v>
      </c>
      <c r="B46" s="976" t="s">
        <v>502</v>
      </c>
      <c r="C46" s="975">
        <v>21</v>
      </c>
      <c r="D46" s="975">
        <v>10.91</v>
      </c>
      <c r="E46" s="975">
        <v>67.260000000000005</v>
      </c>
      <c r="F46" s="975">
        <v>47.16</v>
      </c>
      <c r="G46" s="975">
        <v>28.74</v>
      </c>
      <c r="H46" s="975">
        <v>175.07</v>
      </c>
    </row>
    <row r="47" spans="1:8" ht="24" customHeight="1" x14ac:dyDescent="0.25">
      <c r="A47" s="974" t="s">
        <v>1250</v>
      </c>
      <c r="B47" s="974" t="s">
        <v>503</v>
      </c>
      <c r="C47" s="973">
        <v>21</v>
      </c>
      <c r="D47" s="973">
        <v>11.26</v>
      </c>
      <c r="E47" s="973">
        <v>60.47</v>
      </c>
      <c r="F47" s="973">
        <v>47.16</v>
      </c>
      <c r="G47" s="973">
        <v>28.74</v>
      </c>
      <c r="H47" s="973">
        <v>168.63</v>
      </c>
    </row>
    <row r="48" spans="1:8" ht="24" customHeight="1" x14ac:dyDescent="0.25">
      <c r="A48" s="978" t="s">
        <v>1250</v>
      </c>
      <c r="B48" s="978" t="s">
        <v>504</v>
      </c>
      <c r="C48" s="977">
        <v>24</v>
      </c>
      <c r="D48" s="977">
        <v>11.14</v>
      </c>
      <c r="E48" s="977">
        <v>62.19</v>
      </c>
      <c r="F48" s="977">
        <v>47.16</v>
      </c>
      <c r="G48" s="977">
        <v>28.74</v>
      </c>
      <c r="H48" s="977">
        <v>173.23</v>
      </c>
    </row>
    <row r="49" spans="1:8" ht="24" customHeight="1" x14ac:dyDescent="0.25">
      <c r="A49" s="976" t="s">
        <v>1250</v>
      </c>
      <c r="B49" s="976" t="s">
        <v>505</v>
      </c>
      <c r="C49" s="975">
        <v>24</v>
      </c>
      <c r="D49" s="975">
        <v>10.55</v>
      </c>
      <c r="E49" s="975">
        <v>71.349999999999994</v>
      </c>
      <c r="F49" s="975">
        <v>47.16</v>
      </c>
      <c r="G49" s="975">
        <v>28.74</v>
      </c>
      <c r="H49" s="975">
        <v>181.8</v>
      </c>
    </row>
    <row r="50" spans="1:8" ht="24" customHeight="1" x14ac:dyDescent="0.25">
      <c r="A50" s="976" t="s">
        <v>1250</v>
      </c>
      <c r="B50" s="976" t="s">
        <v>506</v>
      </c>
      <c r="C50" s="975">
        <v>18</v>
      </c>
      <c r="D50" s="975">
        <v>10.4</v>
      </c>
      <c r="E50" s="975">
        <v>66.540000000000006</v>
      </c>
      <c r="F50" s="975">
        <v>47.16</v>
      </c>
      <c r="G50" s="975">
        <v>28.74</v>
      </c>
      <c r="H50" s="975">
        <v>170.84</v>
      </c>
    </row>
    <row r="51" spans="1:8" ht="24" customHeight="1" x14ac:dyDescent="0.25">
      <c r="A51" s="976" t="s">
        <v>1250</v>
      </c>
      <c r="B51" s="976" t="s">
        <v>507</v>
      </c>
      <c r="C51" s="975">
        <v>18</v>
      </c>
      <c r="D51" s="975">
        <v>10.28</v>
      </c>
      <c r="E51" s="975">
        <v>63.6</v>
      </c>
      <c r="F51" s="975">
        <v>47.16</v>
      </c>
      <c r="G51" s="975">
        <v>28.74</v>
      </c>
      <c r="H51" s="975">
        <v>167.78</v>
      </c>
    </row>
    <row r="52" spans="1:8" ht="24" customHeight="1" x14ac:dyDescent="0.25">
      <c r="A52" s="976" t="s">
        <v>1250</v>
      </c>
      <c r="B52" s="976" t="s">
        <v>508</v>
      </c>
      <c r="C52" s="975">
        <v>19</v>
      </c>
      <c r="D52" s="975">
        <v>10.44</v>
      </c>
      <c r="E52" s="975">
        <v>70.38</v>
      </c>
      <c r="F52" s="975">
        <v>47.16</v>
      </c>
      <c r="G52" s="975">
        <v>28.74</v>
      </c>
      <c r="H52" s="975">
        <v>175.72</v>
      </c>
    </row>
    <row r="53" spans="1:8" ht="24" customHeight="1" x14ac:dyDescent="0.25">
      <c r="A53" s="976" t="s">
        <v>1250</v>
      </c>
      <c r="B53" s="976" t="s">
        <v>509</v>
      </c>
      <c r="C53" s="975">
        <v>19</v>
      </c>
      <c r="D53" s="975">
        <v>6.75</v>
      </c>
      <c r="E53" s="975">
        <v>65.290000000000006</v>
      </c>
      <c r="F53" s="975">
        <v>47.16</v>
      </c>
      <c r="G53" s="975">
        <v>28.74</v>
      </c>
      <c r="H53" s="975">
        <v>166.94</v>
      </c>
    </row>
    <row r="54" spans="1:8" ht="24" customHeight="1" x14ac:dyDescent="0.25">
      <c r="A54" s="976" t="s">
        <v>1250</v>
      </c>
      <c r="B54" s="976" t="s">
        <v>510</v>
      </c>
      <c r="C54" s="975">
        <v>22</v>
      </c>
      <c r="D54" s="975">
        <v>7.03</v>
      </c>
      <c r="E54" s="975">
        <v>62.11</v>
      </c>
      <c r="F54" s="975">
        <v>47.16</v>
      </c>
      <c r="G54" s="975">
        <v>28.74</v>
      </c>
      <c r="H54" s="975">
        <v>167.04</v>
      </c>
    </row>
    <row r="55" spans="1:8" ht="24" customHeight="1" thickBot="1" x14ac:dyDescent="0.3">
      <c r="A55" s="974" t="s">
        <v>1305</v>
      </c>
      <c r="B55" s="974" t="s">
        <v>511</v>
      </c>
      <c r="C55" s="973">
        <v>22</v>
      </c>
      <c r="D55" s="973">
        <v>10.49</v>
      </c>
      <c r="E55" s="973">
        <v>64.599999999999994</v>
      </c>
      <c r="F55" s="973">
        <v>47.16</v>
      </c>
      <c r="G55" s="973">
        <v>28.74</v>
      </c>
      <c r="H55" s="973">
        <v>172.99</v>
      </c>
    </row>
    <row r="56" spans="1:8" ht="16.5" thickBot="1" x14ac:dyDescent="0.3">
      <c r="A56" s="972" t="s">
        <v>1354</v>
      </c>
      <c r="B56" s="971"/>
      <c r="C56" s="970">
        <v>551</v>
      </c>
      <c r="D56" s="970">
        <v>236.85</v>
      </c>
      <c r="E56" s="970">
        <v>1578.54</v>
      </c>
      <c r="F56" s="970">
        <v>1410.8</v>
      </c>
      <c r="G56" s="970">
        <v>689.76</v>
      </c>
      <c r="H56" s="970">
        <v>4466.95</v>
      </c>
    </row>
  </sheetData>
  <mergeCells count="12">
    <mergeCell ref="H5:H6"/>
    <mergeCell ref="H7"/>
    <mergeCell ref="A4:H4"/>
    <mergeCell ref="A56:B56"/>
    <mergeCell ref="A3:F3"/>
    <mergeCell ref="A5:A7"/>
    <mergeCell ref="B5:B7"/>
    <mergeCell ref="C6"/>
    <mergeCell ref="D6"/>
    <mergeCell ref="E6"/>
    <mergeCell ref="F6"/>
    <mergeCell ref="G6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34EAB-5D9E-4292-AE6A-9C7FCFF54AAC}">
  <dimension ref="B1:G95"/>
  <sheetViews>
    <sheetView workbookViewId="0"/>
  </sheetViews>
  <sheetFormatPr baseColWidth="10" defaultColWidth="9.140625" defaultRowHeight="15" x14ac:dyDescent="0.25"/>
  <cols>
    <col min="1" max="1" width="5" style="969" customWidth="1"/>
    <col min="2" max="2" width="24.140625" style="969" customWidth="1"/>
    <col min="3" max="3" width="23" style="969" customWidth="1"/>
    <col min="4" max="4" width="21" style="969" customWidth="1"/>
    <col min="5" max="5" width="16" style="969" customWidth="1"/>
    <col min="6" max="6" width="6" style="969" customWidth="1"/>
    <col min="7" max="7" width="10" style="969" bestFit="1" customWidth="1"/>
    <col min="8" max="16384" width="9.140625" style="969"/>
  </cols>
  <sheetData>
    <row r="1" spans="2:7" ht="21" x14ac:dyDescent="0.35">
      <c r="C1" s="991" t="s">
        <v>1464</v>
      </c>
    </row>
    <row r="3" spans="2:7" x14ac:dyDescent="0.25">
      <c r="B3" s="990" t="s">
        <v>1463</v>
      </c>
      <c r="C3" s="990" t="s">
        <v>1250</v>
      </c>
    </row>
    <row r="4" spans="2:7" x14ac:dyDescent="0.25">
      <c r="B4" s="990" t="s">
        <v>1462</v>
      </c>
      <c r="C4" s="990" t="s">
        <v>1250</v>
      </c>
    </row>
    <row r="6" spans="2:7" x14ac:dyDescent="0.25">
      <c r="B6" s="989" t="s">
        <v>1461</v>
      </c>
      <c r="C6" s="989"/>
      <c r="D6" s="989"/>
      <c r="E6" s="989"/>
      <c r="F6" s="989"/>
      <c r="G6" s="989"/>
    </row>
    <row r="7" spans="2:7" x14ac:dyDescent="0.25">
      <c r="B7" s="989" t="s">
        <v>302</v>
      </c>
      <c r="C7" s="989" t="s">
        <v>303</v>
      </c>
      <c r="D7" s="989" t="s">
        <v>1460</v>
      </c>
      <c r="E7" s="989" t="s">
        <v>1459</v>
      </c>
      <c r="F7" s="989" t="s">
        <v>1224</v>
      </c>
      <c r="G7" s="989" t="s">
        <v>1458</v>
      </c>
    </row>
    <row r="8" spans="2:7" x14ac:dyDescent="0.25">
      <c r="B8" s="988" t="s">
        <v>1256</v>
      </c>
      <c r="C8" s="988" t="s">
        <v>1219</v>
      </c>
      <c r="D8" s="988" t="s">
        <v>1457</v>
      </c>
      <c r="E8" s="988" t="s">
        <v>295</v>
      </c>
      <c r="F8" s="988" t="s">
        <v>1359</v>
      </c>
      <c r="G8" s="987">
        <v>0</v>
      </c>
    </row>
    <row r="9" spans="2:7" x14ac:dyDescent="0.25">
      <c r="B9" s="988" t="s">
        <v>1256</v>
      </c>
      <c r="C9" s="988" t="s">
        <v>1219</v>
      </c>
      <c r="D9" s="988" t="s">
        <v>1456</v>
      </c>
      <c r="E9" s="988" t="s">
        <v>295</v>
      </c>
      <c r="F9" s="988" t="s">
        <v>1359</v>
      </c>
      <c r="G9" s="987">
        <v>0</v>
      </c>
    </row>
    <row r="10" spans="2:7" x14ac:dyDescent="0.25">
      <c r="B10" s="988" t="s">
        <v>1256</v>
      </c>
      <c r="C10" s="988" t="s">
        <v>1454</v>
      </c>
      <c r="D10" s="988" t="s">
        <v>1455</v>
      </c>
      <c r="E10" s="988" t="s">
        <v>1371</v>
      </c>
      <c r="F10" s="988" t="s">
        <v>1359</v>
      </c>
      <c r="G10" s="987">
        <v>0</v>
      </c>
    </row>
    <row r="11" spans="2:7" x14ac:dyDescent="0.25">
      <c r="B11" s="988" t="s">
        <v>1256</v>
      </c>
      <c r="C11" s="988" t="s">
        <v>1454</v>
      </c>
      <c r="D11" s="988" t="s">
        <v>1455</v>
      </c>
      <c r="E11" s="988" t="s">
        <v>295</v>
      </c>
      <c r="F11" s="988" t="s">
        <v>1359</v>
      </c>
      <c r="G11" s="987">
        <v>0</v>
      </c>
    </row>
    <row r="12" spans="2:7" x14ac:dyDescent="0.25">
      <c r="B12" s="988" t="s">
        <v>1256</v>
      </c>
      <c r="C12" s="988" t="s">
        <v>1454</v>
      </c>
      <c r="D12" s="988" t="s">
        <v>1225</v>
      </c>
      <c r="E12" s="988" t="s">
        <v>295</v>
      </c>
      <c r="F12" s="988" t="s">
        <v>1359</v>
      </c>
      <c r="G12" s="987">
        <v>0</v>
      </c>
    </row>
    <row r="13" spans="2:7" x14ac:dyDescent="0.25">
      <c r="B13" s="988" t="s">
        <v>1256</v>
      </c>
      <c r="C13" s="988" t="s">
        <v>1454</v>
      </c>
      <c r="D13" s="988" t="s">
        <v>1225</v>
      </c>
      <c r="E13" s="988" t="s">
        <v>1371</v>
      </c>
      <c r="F13" s="988" t="s">
        <v>1359</v>
      </c>
      <c r="G13" s="987">
        <v>0</v>
      </c>
    </row>
    <row r="14" spans="2:7" x14ac:dyDescent="0.25">
      <c r="B14" s="988" t="s">
        <v>1256</v>
      </c>
      <c r="C14" s="988" t="s">
        <v>1454</v>
      </c>
      <c r="D14" s="988" t="s">
        <v>1226</v>
      </c>
      <c r="E14" s="988" t="s">
        <v>295</v>
      </c>
      <c r="F14" s="988" t="s">
        <v>1359</v>
      </c>
      <c r="G14" s="987">
        <v>0</v>
      </c>
    </row>
    <row r="15" spans="2:7" x14ac:dyDescent="0.25">
      <c r="B15" s="988" t="s">
        <v>1256</v>
      </c>
      <c r="C15" s="988" t="s">
        <v>1454</v>
      </c>
      <c r="D15" s="988" t="s">
        <v>1226</v>
      </c>
      <c r="E15" s="988" t="s">
        <v>1371</v>
      </c>
      <c r="F15" s="988" t="s">
        <v>1359</v>
      </c>
      <c r="G15" s="987">
        <v>0</v>
      </c>
    </row>
    <row r="16" spans="2:7" x14ac:dyDescent="0.25">
      <c r="B16" s="988" t="s">
        <v>1373</v>
      </c>
      <c r="C16" s="988" t="s">
        <v>1453</v>
      </c>
      <c r="D16" s="988" t="s">
        <v>1452</v>
      </c>
      <c r="E16" s="988" t="s">
        <v>1371</v>
      </c>
      <c r="F16" s="988" t="s">
        <v>1359</v>
      </c>
      <c r="G16" s="987">
        <v>596094.75</v>
      </c>
    </row>
    <row r="17" spans="2:7" x14ac:dyDescent="0.25">
      <c r="B17" s="988" t="s">
        <v>1373</v>
      </c>
      <c r="C17" s="988" t="s">
        <v>1453</v>
      </c>
      <c r="D17" s="988" t="s">
        <v>1452</v>
      </c>
      <c r="E17" s="988" t="s">
        <v>1451</v>
      </c>
      <c r="F17" s="988" t="s">
        <v>1359</v>
      </c>
      <c r="G17" s="987">
        <v>0</v>
      </c>
    </row>
    <row r="18" spans="2:7" x14ac:dyDescent="0.25">
      <c r="B18" s="988" t="s">
        <v>28</v>
      </c>
      <c r="C18" s="988" t="s">
        <v>1429</v>
      </c>
      <c r="D18" s="988" t="s">
        <v>1450</v>
      </c>
      <c r="E18" s="988" t="s">
        <v>295</v>
      </c>
      <c r="F18" s="988" t="s">
        <v>1359</v>
      </c>
      <c r="G18" s="987">
        <v>0</v>
      </c>
    </row>
    <row r="19" spans="2:7" x14ac:dyDescent="0.25">
      <c r="B19" s="988" t="s">
        <v>28</v>
      </c>
      <c r="C19" s="988" t="s">
        <v>1429</v>
      </c>
      <c r="D19" s="988" t="s">
        <v>1450</v>
      </c>
      <c r="E19" s="988" t="s">
        <v>296</v>
      </c>
      <c r="F19" s="988" t="s">
        <v>1359</v>
      </c>
      <c r="G19" s="987">
        <v>0</v>
      </c>
    </row>
    <row r="20" spans="2:7" x14ac:dyDescent="0.25">
      <c r="B20" s="988" t="s">
        <v>28</v>
      </c>
      <c r="C20" s="988" t="s">
        <v>1429</v>
      </c>
      <c r="D20" s="988" t="s">
        <v>1449</v>
      </c>
      <c r="E20" s="988" t="s">
        <v>296</v>
      </c>
      <c r="F20" s="988" t="s">
        <v>1359</v>
      </c>
      <c r="G20" s="987">
        <v>0</v>
      </c>
    </row>
    <row r="21" spans="2:7" x14ac:dyDescent="0.25">
      <c r="B21" s="988" t="s">
        <v>28</v>
      </c>
      <c r="C21" s="988" t="s">
        <v>1429</v>
      </c>
      <c r="D21" s="988" t="s">
        <v>1449</v>
      </c>
      <c r="E21" s="988" t="s">
        <v>295</v>
      </c>
      <c r="F21" s="988" t="s">
        <v>1359</v>
      </c>
      <c r="G21" s="987">
        <v>0</v>
      </c>
    </row>
    <row r="22" spans="2:7" x14ac:dyDescent="0.25">
      <c r="B22" s="988" t="s">
        <v>28</v>
      </c>
      <c r="C22" s="988" t="s">
        <v>1429</v>
      </c>
      <c r="D22" s="988" t="s">
        <v>1448</v>
      </c>
      <c r="E22" s="988" t="s">
        <v>295</v>
      </c>
      <c r="F22" s="988" t="s">
        <v>1359</v>
      </c>
      <c r="G22" s="987">
        <v>0</v>
      </c>
    </row>
    <row r="23" spans="2:7" x14ac:dyDescent="0.25">
      <c r="B23" s="988" t="s">
        <v>28</v>
      </c>
      <c r="C23" s="988" t="s">
        <v>1429</v>
      </c>
      <c r="D23" s="988" t="s">
        <v>1448</v>
      </c>
      <c r="E23" s="988" t="s">
        <v>296</v>
      </c>
      <c r="F23" s="988" t="s">
        <v>1359</v>
      </c>
      <c r="G23" s="987">
        <v>0</v>
      </c>
    </row>
    <row r="24" spans="2:7" x14ac:dyDescent="0.25">
      <c r="B24" s="988" t="s">
        <v>26</v>
      </c>
      <c r="C24" s="988" t="s">
        <v>1221</v>
      </c>
      <c r="D24" s="988" t="s">
        <v>1447</v>
      </c>
      <c r="E24" s="988" t="s">
        <v>1371</v>
      </c>
      <c r="F24" s="988" t="s">
        <v>1359</v>
      </c>
      <c r="G24" s="987">
        <v>0</v>
      </c>
    </row>
    <row r="25" spans="2:7" x14ac:dyDescent="0.25">
      <c r="B25" s="988" t="s">
        <v>26</v>
      </c>
      <c r="C25" s="988" t="s">
        <v>1221</v>
      </c>
      <c r="D25" s="988" t="s">
        <v>1446</v>
      </c>
      <c r="E25" s="988" t="s">
        <v>1371</v>
      </c>
      <c r="F25" s="988" t="s">
        <v>1359</v>
      </c>
      <c r="G25" s="987">
        <v>151916.54999999999</v>
      </c>
    </row>
    <row r="26" spans="2:7" x14ac:dyDescent="0.25">
      <c r="B26" s="988" t="s">
        <v>38</v>
      </c>
      <c r="C26" s="988" t="s">
        <v>1393</v>
      </c>
      <c r="D26" s="988" t="s">
        <v>1445</v>
      </c>
      <c r="E26" s="988" t="s">
        <v>295</v>
      </c>
      <c r="F26" s="988" t="s">
        <v>1359</v>
      </c>
      <c r="G26" s="987">
        <v>0</v>
      </c>
    </row>
    <row r="27" spans="2:7" x14ac:dyDescent="0.25">
      <c r="B27" s="988" t="s">
        <v>38</v>
      </c>
      <c r="C27" s="988" t="s">
        <v>1393</v>
      </c>
      <c r="D27" s="988" t="s">
        <v>1445</v>
      </c>
      <c r="E27" s="988" t="s">
        <v>296</v>
      </c>
      <c r="F27" s="988" t="s">
        <v>1359</v>
      </c>
      <c r="G27" s="987">
        <v>0</v>
      </c>
    </row>
    <row r="28" spans="2:7" x14ac:dyDescent="0.25">
      <c r="B28" s="988" t="s">
        <v>38</v>
      </c>
      <c r="C28" s="988" t="s">
        <v>1393</v>
      </c>
      <c r="D28" s="988" t="s">
        <v>1444</v>
      </c>
      <c r="E28" s="988" t="s">
        <v>295</v>
      </c>
      <c r="F28" s="988" t="s">
        <v>1359</v>
      </c>
      <c r="G28" s="987">
        <v>0</v>
      </c>
    </row>
    <row r="29" spans="2:7" x14ac:dyDescent="0.25">
      <c r="B29" s="988" t="s">
        <v>38</v>
      </c>
      <c r="C29" s="988" t="s">
        <v>1393</v>
      </c>
      <c r="D29" s="988" t="s">
        <v>1444</v>
      </c>
      <c r="E29" s="988" t="s">
        <v>296</v>
      </c>
      <c r="F29" s="988" t="s">
        <v>1359</v>
      </c>
      <c r="G29" s="987">
        <v>0</v>
      </c>
    </row>
    <row r="30" spans="2:7" x14ac:dyDescent="0.25">
      <c r="B30" s="988" t="s">
        <v>38</v>
      </c>
      <c r="C30" s="988" t="s">
        <v>1441</v>
      </c>
      <c r="D30" s="988" t="s">
        <v>1443</v>
      </c>
      <c r="E30" s="988" t="s">
        <v>295</v>
      </c>
      <c r="F30" s="988" t="s">
        <v>1359</v>
      </c>
      <c r="G30" s="987">
        <v>0</v>
      </c>
    </row>
    <row r="31" spans="2:7" x14ac:dyDescent="0.25">
      <c r="B31" s="988" t="s">
        <v>38</v>
      </c>
      <c r="C31" s="988" t="s">
        <v>1441</v>
      </c>
      <c r="D31" s="988" t="s">
        <v>1443</v>
      </c>
      <c r="E31" s="988" t="s">
        <v>296</v>
      </c>
      <c r="F31" s="988" t="s">
        <v>1359</v>
      </c>
      <c r="G31" s="987">
        <v>0</v>
      </c>
    </row>
    <row r="32" spans="2:7" x14ac:dyDescent="0.25">
      <c r="B32" s="988" t="s">
        <v>38</v>
      </c>
      <c r="C32" s="988" t="s">
        <v>1441</v>
      </c>
      <c r="D32" s="988" t="s">
        <v>1442</v>
      </c>
      <c r="E32" s="988" t="s">
        <v>296</v>
      </c>
      <c r="F32" s="988" t="s">
        <v>1359</v>
      </c>
      <c r="G32" s="987">
        <v>0</v>
      </c>
    </row>
    <row r="33" spans="2:7" x14ac:dyDescent="0.25">
      <c r="B33" s="988" t="s">
        <v>38</v>
      </c>
      <c r="C33" s="988" t="s">
        <v>1441</v>
      </c>
      <c r="D33" s="988" t="s">
        <v>1442</v>
      </c>
      <c r="E33" s="988" t="s">
        <v>295</v>
      </c>
      <c r="F33" s="988" t="s">
        <v>1359</v>
      </c>
      <c r="G33" s="987">
        <v>0</v>
      </c>
    </row>
    <row r="34" spans="2:7" x14ac:dyDescent="0.25">
      <c r="B34" s="988" t="s">
        <v>38</v>
      </c>
      <c r="C34" s="988" t="s">
        <v>1441</v>
      </c>
      <c r="D34" s="988" t="s">
        <v>1440</v>
      </c>
      <c r="E34" s="988" t="s">
        <v>296</v>
      </c>
      <c r="F34" s="988" t="s">
        <v>1359</v>
      </c>
      <c r="G34" s="987">
        <v>0</v>
      </c>
    </row>
    <row r="35" spans="2:7" x14ac:dyDescent="0.25">
      <c r="B35" s="988" t="s">
        <v>38</v>
      </c>
      <c r="C35" s="988" t="s">
        <v>1441</v>
      </c>
      <c r="D35" s="988" t="s">
        <v>1440</v>
      </c>
      <c r="E35" s="988" t="s">
        <v>295</v>
      </c>
      <c r="F35" s="988" t="s">
        <v>1359</v>
      </c>
      <c r="G35" s="987">
        <v>0</v>
      </c>
    </row>
    <row r="36" spans="2:7" x14ac:dyDescent="0.25">
      <c r="B36" s="988" t="s">
        <v>36</v>
      </c>
      <c r="C36" s="988" t="s">
        <v>1439</v>
      </c>
      <c r="D36" s="988" t="s">
        <v>1438</v>
      </c>
      <c r="E36" s="988" t="s">
        <v>295</v>
      </c>
      <c r="F36" s="988" t="s">
        <v>1359</v>
      </c>
      <c r="G36" s="987">
        <v>0</v>
      </c>
    </row>
    <row r="37" spans="2:7" x14ac:dyDescent="0.25">
      <c r="B37" s="988" t="s">
        <v>36</v>
      </c>
      <c r="C37" s="988" t="s">
        <v>1439</v>
      </c>
      <c r="D37" s="988" t="s">
        <v>1438</v>
      </c>
      <c r="E37" s="988" t="s">
        <v>1437</v>
      </c>
      <c r="F37" s="988" t="s">
        <v>1363</v>
      </c>
      <c r="G37" s="987">
        <v>0</v>
      </c>
    </row>
    <row r="38" spans="2:7" x14ac:dyDescent="0.25">
      <c r="B38" s="988" t="s">
        <v>36</v>
      </c>
      <c r="C38" s="988" t="s">
        <v>1425</v>
      </c>
      <c r="D38" s="988" t="s">
        <v>1436</v>
      </c>
      <c r="E38" s="988" t="s">
        <v>1371</v>
      </c>
      <c r="F38" s="988" t="s">
        <v>1359</v>
      </c>
      <c r="G38" s="987">
        <v>1130782</v>
      </c>
    </row>
    <row r="39" spans="2:7" x14ac:dyDescent="0.25">
      <c r="B39" s="988" t="s">
        <v>36</v>
      </c>
      <c r="C39" s="988" t="s">
        <v>1425</v>
      </c>
      <c r="D39" s="988" t="s">
        <v>1435</v>
      </c>
      <c r="E39" s="988" t="s">
        <v>1371</v>
      </c>
      <c r="F39" s="988" t="s">
        <v>1359</v>
      </c>
      <c r="G39" s="987">
        <v>1105318</v>
      </c>
    </row>
    <row r="40" spans="2:7" x14ac:dyDescent="0.25">
      <c r="B40" s="988" t="s">
        <v>1258</v>
      </c>
      <c r="C40" s="988" t="s">
        <v>1421</v>
      </c>
      <c r="D40" s="988" t="s">
        <v>1434</v>
      </c>
      <c r="E40" s="988" t="s">
        <v>1371</v>
      </c>
      <c r="F40" s="988" t="s">
        <v>1359</v>
      </c>
      <c r="G40" s="987">
        <v>1188294.6810000001</v>
      </c>
    </row>
    <row r="41" spans="2:7" x14ac:dyDescent="0.25">
      <c r="B41" s="988" t="s">
        <v>1258</v>
      </c>
      <c r="C41" s="988" t="s">
        <v>1421</v>
      </c>
      <c r="D41" s="988" t="s">
        <v>1433</v>
      </c>
      <c r="E41" s="988" t="s">
        <v>1371</v>
      </c>
      <c r="F41" s="988" t="s">
        <v>1359</v>
      </c>
      <c r="G41" s="987">
        <v>1282087.662</v>
      </c>
    </row>
    <row r="42" spans="2:7" x14ac:dyDescent="0.25">
      <c r="B42" s="988" t="s">
        <v>1256</v>
      </c>
      <c r="C42" s="988" t="s">
        <v>1219</v>
      </c>
      <c r="D42" s="988" t="s">
        <v>1219</v>
      </c>
      <c r="E42" s="988" t="s">
        <v>1371</v>
      </c>
      <c r="F42" s="988" t="s">
        <v>1359</v>
      </c>
      <c r="G42" s="987">
        <v>1924171</v>
      </c>
    </row>
    <row r="43" spans="2:7" x14ac:dyDescent="0.25">
      <c r="B43" s="988" t="s">
        <v>13</v>
      </c>
      <c r="C43" s="988" t="s">
        <v>1431</v>
      </c>
      <c r="D43" s="988" t="s">
        <v>1432</v>
      </c>
      <c r="E43" s="988" t="s">
        <v>295</v>
      </c>
      <c r="F43" s="988" t="s">
        <v>1359</v>
      </c>
      <c r="G43" s="987">
        <v>0</v>
      </c>
    </row>
    <row r="44" spans="2:7" x14ac:dyDescent="0.25">
      <c r="B44" s="988" t="s">
        <v>13</v>
      </c>
      <c r="C44" s="988" t="s">
        <v>1431</v>
      </c>
      <c r="D44" s="988" t="s">
        <v>1430</v>
      </c>
      <c r="E44" s="988" t="s">
        <v>295</v>
      </c>
      <c r="F44" s="988" t="s">
        <v>1359</v>
      </c>
      <c r="G44" s="987">
        <v>0</v>
      </c>
    </row>
    <row r="45" spans="2:7" x14ac:dyDescent="0.25">
      <c r="B45" s="988" t="s">
        <v>28</v>
      </c>
      <c r="C45" s="988" t="s">
        <v>1429</v>
      </c>
      <c r="D45" s="988" t="s">
        <v>638</v>
      </c>
      <c r="E45" s="988" t="s">
        <v>295</v>
      </c>
      <c r="F45" s="988" t="s">
        <v>1359</v>
      </c>
      <c r="G45" s="987">
        <v>0</v>
      </c>
    </row>
    <row r="46" spans="2:7" x14ac:dyDescent="0.25">
      <c r="B46" s="988" t="s">
        <v>50</v>
      </c>
      <c r="C46" s="988" t="s">
        <v>1220</v>
      </c>
      <c r="D46" s="988" t="s">
        <v>1428</v>
      </c>
      <c r="E46" s="988" t="s">
        <v>295</v>
      </c>
      <c r="F46" s="988" t="s">
        <v>1359</v>
      </c>
      <c r="G46" s="987">
        <v>0</v>
      </c>
    </row>
    <row r="47" spans="2:7" x14ac:dyDescent="0.25">
      <c r="B47" s="988" t="s">
        <v>50</v>
      </c>
      <c r="C47" s="988" t="s">
        <v>1220</v>
      </c>
      <c r="D47" s="988" t="s">
        <v>1428</v>
      </c>
      <c r="E47" s="988" t="s">
        <v>1371</v>
      </c>
      <c r="F47" s="988" t="s">
        <v>1359</v>
      </c>
      <c r="G47" s="987">
        <v>198386.61</v>
      </c>
    </row>
    <row r="48" spans="2:7" x14ac:dyDescent="0.25">
      <c r="B48" s="988" t="s">
        <v>1256</v>
      </c>
      <c r="C48" s="988" t="s">
        <v>1427</v>
      </c>
      <c r="D48" s="988" t="s">
        <v>1426</v>
      </c>
      <c r="E48" s="988" t="s">
        <v>1371</v>
      </c>
      <c r="F48" s="988" t="s">
        <v>1359</v>
      </c>
      <c r="G48" s="987">
        <v>0</v>
      </c>
    </row>
    <row r="49" spans="2:7" x14ac:dyDescent="0.25">
      <c r="B49" s="988" t="s">
        <v>36</v>
      </c>
      <c r="C49" s="988" t="s">
        <v>1425</v>
      </c>
      <c r="D49" s="988" t="s">
        <v>1424</v>
      </c>
      <c r="E49" s="988" t="s">
        <v>1371</v>
      </c>
      <c r="F49" s="988" t="s">
        <v>1359</v>
      </c>
      <c r="G49" s="987">
        <v>1263765</v>
      </c>
    </row>
    <row r="50" spans="2:7" x14ac:dyDescent="0.25">
      <c r="B50" s="988" t="s">
        <v>1351</v>
      </c>
      <c r="C50" s="988" t="s">
        <v>1423</v>
      </c>
      <c r="D50" s="988" t="s">
        <v>1422</v>
      </c>
      <c r="E50" s="988" t="s">
        <v>298</v>
      </c>
      <c r="F50" s="988" t="s">
        <v>1363</v>
      </c>
      <c r="G50" s="987">
        <v>1105.21</v>
      </c>
    </row>
    <row r="51" spans="2:7" x14ac:dyDescent="0.25">
      <c r="B51" s="988" t="s">
        <v>1258</v>
      </c>
      <c r="C51" s="988" t="s">
        <v>1421</v>
      </c>
      <c r="D51" s="988" t="s">
        <v>1420</v>
      </c>
      <c r="E51" s="988" t="s">
        <v>1371</v>
      </c>
      <c r="F51" s="988" t="s">
        <v>1359</v>
      </c>
      <c r="G51" s="987">
        <v>1313025.58</v>
      </c>
    </row>
    <row r="52" spans="2:7" x14ac:dyDescent="0.25">
      <c r="B52" s="988" t="s">
        <v>1258</v>
      </c>
      <c r="C52" s="988" t="s">
        <v>1223</v>
      </c>
      <c r="D52" s="988" t="s">
        <v>1419</v>
      </c>
      <c r="E52" s="988" t="s">
        <v>1371</v>
      </c>
      <c r="F52" s="988" t="s">
        <v>1359</v>
      </c>
      <c r="G52" s="987">
        <v>1333629.76</v>
      </c>
    </row>
    <row r="53" spans="2:7" x14ac:dyDescent="0.25">
      <c r="B53" s="988" t="s">
        <v>34</v>
      </c>
      <c r="C53" s="988" t="s">
        <v>1222</v>
      </c>
      <c r="D53" s="988" t="s">
        <v>1418</v>
      </c>
      <c r="E53" s="988" t="s">
        <v>1371</v>
      </c>
      <c r="F53" s="988" t="s">
        <v>1359</v>
      </c>
      <c r="G53" s="987">
        <v>7153.5011999999997</v>
      </c>
    </row>
    <row r="54" spans="2:7" x14ac:dyDescent="0.25">
      <c r="B54" s="988" t="s">
        <v>34</v>
      </c>
      <c r="C54" s="988" t="s">
        <v>1222</v>
      </c>
      <c r="D54" s="988" t="s">
        <v>1417</v>
      </c>
      <c r="E54" s="988" t="s">
        <v>1371</v>
      </c>
      <c r="F54" s="988" t="s">
        <v>1359</v>
      </c>
      <c r="G54" s="987">
        <v>6513.5633200000002</v>
      </c>
    </row>
    <row r="55" spans="2:7" x14ac:dyDescent="0.25">
      <c r="B55" s="988" t="s">
        <v>34</v>
      </c>
      <c r="C55" s="988" t="s">
        <v>1222</v>
      </c>
      <c r="D55" s="988" t="s">
        <v>1416</v>
      </c>
      <c r="E55" s="988" t="s">
        <v>1371</v>
      </c>
      <c r="F55" s="988" t="s">
        <v>1359</v>
      </c>
      <c r="G55" s="987">
        <v>7129.7811099999999</v>
      </c>
    </row>
    <row r="56" spans="2:7" x14ac:dyDescent="0.25">
      <c r="B56" s="988" t="s">
        <v>34</v>
      </c>
      <c r="C56" s="988" t="s">
        <v>1222</v>
      </c>
      <c r="D56" s="988" t="s">
        <v>1415</v>
      </c>
      <c r="E56" s="988" t="s">
        <v>1371</v>
      </c>
      <c r="F56" s="988" t="s">
        <v>1359</v>
      </c>
      <c r="G56" s="987">
        <v>7148.4543700000004</v>
      </c>
    </row>
    <row r="57" spans="2:7" x14ac:dyDescent="0.25">
      <c r="B57" s="988" t="s">
        <v>62</v>
      </c>
      <c r="C57" s="988" t="s">
        <v>1412</v>
      </c>
      <c r="D57" s="988" t="s">
        <v>1414</v>
      </c>
      <c r="E57" s="988" t="s">
        <v>299</v>
      </c>
      <c r="F57" s="988" t="s">
        <v>1359</v>
      </c>
      <c r="G57" s="987">
        <v>21160.93</v>
      </c>
    </row>
    <row r="58" spans="2:7" x14ac:dyDescent="0.25">
      <c r="B58" s="988" t="s">
        <v>62</v>
      </c>
      <c r="C58" s="988" t="s">
        <v>1412</v>
      </c>
      <c r="D58" s="988" t="s">
        <v>1413</v>
      </c>
      <c r="E58" s="988" t="s">
        <v>299</v>
      </c>
      <c r="F58" s="988" t="s">
        <v>1359</v>
      </c>
      <c r="G58" s="987">
        <v>21392.36</v>
      </c>
    </row>
    <row r="59" spans="2:7" x14ac:dyDescent="0.25">
      <c r="B59" s="988" t="s">
        <v>62</v>
      </c>
      <c r="C59" s="988" t="s">
        <v>1412</v>
      </c>
      <c r="D59" s="988" t="s">
        <v>1411</v>
      </c>
      <c r="E59" s="988" t="s">
        <v>299</v>
      </c>
      <c r="F59" s="988" t="s">
        <v>1359</v>
      </c>
      <c r="G59" s="987">
        <v>0</v>
      </c>
    </row>
    <row r="60" spans="2:7" x14ac:dyDescent="0.25">
      <c r="B60" s="988" t="s">
        <v>66</v>
      </c>
      <c r="C60" s="988" t="s">
        <v>1410</v>
      </c>
      <c r="D60" s="988" t="s">
        <v>1410</v>
      </c>
      <c r="E60" s="988" t="s">
        <v>298</v>
      </c>
      <c r="F60" s="988" t="s">
        <v>1363</v>
      </c>
      <c r="G60" s="987">
        <v>1029.77</v>
      </c>
    </row>
    <row r="61" spans="2:7" x14ac:dyDescent="0.25">
      <c r="B61" s="988" t="s">
        <v>36</v>
      </c>
      <c r="C61" s="988" t="s">
        <v>1407</v>
      </c>
      <c r="D61" s="988" t="s">
        <v>1409</v>
      </c>
      <c r="E61" s="988" t="s">
        <v>295</v>
      </c>
      <c r="F61" s="988" t="s">
        <v>1359</v>
      </c>
      <c r="G61" s="987">
        <v>0</v>
      </c>
    </row>
    <row r="62" spans="2:7" x14ac:dyDescent="0.25">
      <c r="B62" s="988" t="s">
        <v>36</v>
      </c>
      <c r="C62" s="988" t="s">
        <v>1407</v>
      </c>
      <c r="D62" s="988" t="s">
        <v>1408</v>
      </c>
      <c r="E62" s="988" t="s">
        <v>295</v>
      </c>
      <c r="F62" s="988" t="s">
        <v>1359</v>
      </c>
      <c r="G62" s="987">
        <v>0</v>
      </c>
    </row>
    <row r="63" spans="2:7" x14ac:dyDescent="0.25">
      <c r="B63" s="988" t="s">
        <v>36</v>
      </c>
      <c r="C63" s="988" t="s">
        <v>1407</v>
      </c>
      <c r="D63" s="988" t="s">
        <v>1406</v>
      </c>
      <c r="E63" s="988" t="s">
        <v>295</v>
      </c>
      <c r="F63" s="988" t="s">
        <v>1359</v>
      </c>
      <c r="G63" s="987">
        <v>0</v>
      </c>
    </row>
    <row r="64" spans="2:7" x14ac:dyDescent="0.25">
      <c r="B64" s="988" t="s">
        <v>1373</v>
      </c>
      <c r="C64" s="988" t="s">
        <v>1405</v>
      </c>
      <c r="D64" s="988" t="s">
        <v>1404</v>
      </c>
      <c r="E64" s="988" t="s">
        <v>295</v>
      </c>
      <c r="F64" s="988" t="s">
        <v>1359</v>
      </c>
      <c r="G64" s="987">
        <v>0</v>
      </c>
    </row>
    <row r="65" spans="2:7" x14ac:dyDescent="0.25">
      <c r="B65" s="988" t="s">
        <v>1373</v>
      </c>
      <c r="C65" s="988" t="s">
        <v>1405</v>
      </c>
      <c r="D65" s="988" t="s">
        <v>1404</v>
      </c>
      <c r="E65" s="988" t="s">
        <v>1371</v>
      </c>
      <c r="F65" s="988" t="s">
        <v>1359</v>
      </c>
      <c r="G65" s="987">
        <v>0</v>
      </c>
    </row>
    <row r="66" spans="2:7" x14ac:dyDescent="0.25">
      <c r="B66" s="988" t="s">
        <v>1277</v>
      </c>
      <c r="C66" s="988" t="s">
        <v>1402</v>
      </c>
      <c r="D66" s="988" t="s">
        <v>1403</v>
      </c>
      <c r="E66" s="988" t="s">
        <v>1371</v>
      </c>
      <c r="F66" s="988" t="s">
        <v>1359</v>
      </c>
      <c r="G66" s="987">
        <v>1109138.01</v>
      </c>
    </row>
    <row r="67" spans="2:7" x14ac:dyDescent="0.25">
      <c r="B67" s="988" t="s">
        <v>1277</v>
      </c>
      <c r="C67" s="988" t="s">
        <v>1402</v>
      </c>
      <c r="D67" s="988" t="s">
        <v>1403</v>
      </c>
      <c r="E67" s="988" t="s">
        <v>295</v>
      </c>
      <c r="F67" s="988" t="s">
        <v>1359</v>
      </c>
      <c r="G67" s="987">
        <v>0</v>
      </c>
    </row>
    <row r="68" spans="2:7" x14ac:dyDescent="0.25">
      <c r="B68" s="988" t="s">
        <v>1277</v>
      </c>
      <c r="C68" s="988" t="s">
        <v>1402</v>
      </c>
      <c r="D68" s="988" t="s">
        <v>1401</v>
      </c>
      <c r="E68" s="988" t="s">
        <v>1371</v>
      </c>
      <c r="F68" s="988" t="s">
        <v>1359</v>
      </c>
      <c r="G68" s="987">
        <v>1110312.53</v>
      </c>
    </row>
    <row r="69" spans="2:7" x14ac:dyDescent="0.25">
      <c r="B69" s="988" t="s">
        <v>1277</v>
      </c>
      <c r="C69" s="988" t="s">
        <v>1402</v>
      </c>
      <c r="D69" s="988" t="s">
        <v>1401</v>
      </c>
      <c r="E69" s="988" t="s">
        <v>295</v>
      </c>
      <c r="F69" s="988" t="s">
        <v>1359</v>
      </c>
      <c r="G69" s="987">
        <v>0</v>
      </c>
    </row>
    <row r="70" spans="2:7" x14ac:dyDescent="0.25">
      <c r="B70" s="988" t="s">
        <v>48</v>
      </c>
      <c r="C70" s="988" t="s">
        <v>1400</v>
      </c>
      <c r="D70" s="988" t="s">
        <v>440</v>
      </c>
      <c r="E70" s="988" t="s">
        <v>1371</v>
      </c>
      <c r="F70" s="988" t="s">
        <v>1359</v>
      </c>
      <c r="G70" s="987">
        <v>1110609</v>
      </c>
    </row>
    <row r="71" spans="2:7" x14ac:dyDescent="0.25">
      <c r="B71" s="988" t="s">
        <v>1398</v>
      </c>
      <c r="C71" s="988" t="s">
        <v>1397</v>
      </c>
      <c r="D71" s="988" t="s">
        <v>1399</v>
      </c>
      <c r="E71" s="988" t="s">
        <v>295</v>
      </c>
      <c r="F71" s="988" t="s">
        <v>1359</v>
      </c>
      <c r="G71" s="987">
        <v>0</v>
      </c>
    </row>
    <row r="72" spans="2:7" x14ac:dyDescent="0.25">
      <c r="B72" s="988" t="s">
        <v>1398</v>
      </c>
      <c r="C72" s="988" t="s">
        <v>1397</v>
      </c>
      <c r="D72" s="988" t="s">
        <v>1396</v>
      </c>
      <c r="E72" s="988" t="s">
        <v>295</v>
      </c>
      <c r="F72" s="988" t="s">
        <v>1359</v>
      </c>
      <c r="G72" s="987">
        <v>0</v>
      </c>
    </row>
    <row r="73" spans="2:7" x14ac:dyDescent="0.25">
      <c r="B73" s="988" t="s">
        <v>96</v>
      </c>
      <c r="C73" s="988" t="s">
        <v>1395</v>
      </c>
      <c r="D73" s="988" t="s">
        <v>1394</v>
      </c>
      <c r="E73" s="988" t="s">
        <v>295</v>
      </c>
      <c r="F73" s="988" t="s">
        <v>1359</v>
      </c>
      <c r="G73" s="987">
        <v>0</v>
      </c>
    </row>
    <row r="74" spans="2:7" x14ac:dyDescent="0.25">
      <c r="B74" s="988" t="s">
        <v>38</v>
      </c>
      <c r="C74" s="988" t="s">
        <v>1393</v>
      </c>
      <c r="D74" s="988" t="s">
        <v>1392</v>
      </c>
      <c r="E74" s="988" t="s">
        <v>295</v>
      </c>
      <c r="F74" s="988" t="s">
        <v>1359</v>
      </c>
      <c r="G74" s="987">
        <v>0</v>
      </c>
    </row>
    <row r="75" spans="2:7" x14ac:dyDescent="0.25">
      <c r="B75" s="988" t="s">
        <v>62</v>
      </c>
      <c r="C75" s="988" t="s">
        <v>1390</v>
      </c>
      <c r="D75" s="988" t="s">
        <v>1391</v>
      </c>
      <c r="E75" s="988" t="s">
        <v>299</v>
      </c>
      <c r="F75" s="988" t="s">
        <v>1359</v>
      </c>
      <c r="G75" s="987">
        <v>21517.21</v>
      </c>
    </row>
    <row r="76" spans="2:7" x14ac:dyDescent="0.25">
      <c r="B76" s="988" t="s">
        <v>62</v>
      </c>
      <c r="C76" s="988" t="s">
        <v>1390</v>
      </c>
      <c r="D76" s="988" t="s">
        <v>1389</v>
      </c>
      <c r="E76" s="988" t="s">
        <v>299</v>
      </c>
      <c r="F76" s="988" t="s">
        <v>1359</v>
      </c>
      <c r="G76" s="987">
        <v>0</v>
      </c>
    </row>
    <row r="77" spans="2:7" x14ac:dyDescent="0.25">
      <c r="B77" s="988" t="s">
        <v>1385</v>
      </c>
      <c r="C77" s="988" t="s">
        <v>1384</v>
      </c>
      <c r="D77" s="988" t="s">
        <v>1388</v>
      </c>
      <c r="E77" s="988" t="s">
        <v>295</v>
      </c>
      <c r="F77" s="988" t="s">
        <v>1359</v>
      </c>
      <c r="G77" s="987">
        <v>0</v>
      </c>
    </row>
    <row r="78" spans="2:7" x14ac:dyDescent="0.25">
      <c r="B78" s="988" t="s">
        <v>1385</v>
      </c>
      <c r="C78" s="988" t="s">
        <v>1384</v>
      </c>
      <c r="D78" s="988" t="s">
        <v>1387</v>
      </c>
      <c r="E78" s="988" t="s">
        <v>295</v>
      </c>
      <c r="F78" s="988" t="s">
        <v>1359</v>
      </c>
      <c r="G78" s="987">
        <v>0</v>
      </c>
    </row>
    <row r="79" spans="2:7" x14ac:dyDescent="0.25">
      <c r="B79" s="988" t="s">
        <v>1385</v>
      </c>
      <c r="C79" s="988" t="s">
        <v>1384</v>
      </c>
      <c r="D79" s="988" t="s">
        <v>1386</v>
      </c>
      <c r="E79" s="988" t="s">
        <v>295</v>
      </c>
      <c r="F79" s="988" t="s">
        <v>1359</v>
      </c>
      <c r="G79" s="987">
        <v>0</v>
      </c>
    </row>
    <row r="80" spans="2:7" x14ac:dyDescent="0.25">
      <c r="B80" s="988" t="s">
        <v>1385</v>
      </c>
      <c r="C80" s="988" t="s">
        <v>1384</v>
      </c>
      <c r="D80" s="988" t="s">
        <v>1383</v>
      </c>
      <c r="E80" s="988" t="s">
        <v>295</v>
      </c>
      <c r="F80" s="988" t="s">
        <v>1359</v>
      </c>
      <c r="G80" s="987">
        <v>0</v>
      </c>
    </row>
    <row r="81" spans="2:7" x14ac:dyDescent="0.25">
      <c r="B81" s="988" t="s">
        <v>36</v>
      </c>
      <c r="C81" s="988" t="s">
        <v>1382</v>
      </c>
      <c r="D81" s="988" t="s">
        <v>1381</v>
      </c>
      <c r="E81" s="988" t="s">
        <v>1371</v>
      </c>
      <c r="F81" s="988" t="s">
        <v>1359</v>
      </c>
      <c r="G81" s="987">
        <v>501664</v>
      </c>
    </row>
    <row r="82" spans="2:7" x14ac:dyDescent="0.25">
      <c r="B82" s="988" t="s">
        <v>1379</v>
      </c>
      <c r="C82" s="988" t="s">
        <v>1380</v>
      </c>
      <c r="D82" s="988" t="s">
        <v>1380</v>
      </c>
      <c r="E82" s="988" t="s">
        <v>295</v>
      </c>
      <c r="F82" s="988" t="s">
        <v>1359</v>
      </c>
      <c r="G82" s="987">
        <v>0</v>
      </c>
    </row>
    <row r="83" spans="2:7" x14ac:dyDescent="0.25">
      <c r="B83" s="988" t="s">
        <v>1379</v>
      </c>
      <c r="C83" s="988" t="s">
        <v>1378</v>
      </c>
      <c r="D83" s="988" t="s">
        <v>1378</v>
      </c>
      <c r="E83" s="988" t="s">
        <v>295</v>
      </c>
      <c r="F83" s="988" t="s">
        <v>1359</v>
      </c>
      <c r="G83" s="987">
        <v>0</v>
      </c>
    </row>
    <row r="84" spans="2:7" x14ac:dyDescent="0.25">
      <c r="B84" s="988" t="s">
        <v>36</v>
      </c>
      <c r="C84" s="988" t="s">
        <v>1375</v>
      </c>
      <c r="D84" s="988" t="s">
        <v>1377</v>
      </c>
      <c r="E84" s="988" t="s">
        <v>295</v>
      </c>
      <c r="F84" s="988" t="s">
        <v>1359</v>
      </c>
      <c r="G84" s="987">
        <v>0</v>
      </c>
    </row>
    <row r="85" spans="2:7" x14ac:dyDescent="0.25">
      <c r="B85" s="988" t="s">
        <v>36</v>
      </c>
      <c r="C85" s="988" t="s">
        <v>1375</v>
      </c>
      <c r="D85" s="988" t="s">
        <v>1376</v>
      </c>
      <c r="E85" s="988" t="s">
        <v>295</v>
      </c>
      <c r="F85" s="988" t="s">
        <v>1359</v>
      </c>
      <c r="G85" s="987">
        <v>0</v>
      </c>
    </row>
    <row r="86" spans="2:7" x14ac:dyDescent="0.25">
      <c r="B86" s="988" t="s">
        <v>36</v>
      </c>
      <c r="C86" s="988" t="s">
        <v>1375</v>
      </c>
      <c r="D86" s="988" t="s">
        <v>1374</v>
      </c>
      <c r="E86" s="988" t="s">
        <v>295</v>
      </c>
      <c r="F86" s="988" t="s">
        <v>1359</v>
      </c>
      <c r="G86" s="987">
        <v>0</v>
      </c>
    </row>
    <row r="87" spans="2:7" x14ac:dyDescent="0.25">
      <c r="B87" s="988" t="s">
        <v>1373</v>
      </c>
      <c r="C87" s="988" t="s">
        <v>1372</v>
      </c>
      <c r="D87" s="988" t="s">
        <v>639</v>
      </c>
      <c r="E87" s="988" t="s">
        <v>1371</v>
      </c>
      <c r="F87" s="988" t="s">
        <v>1359</v>
      </c>
      <c r="G87" s="987">
        <v>0</v>
      </c>
    </row>
    <row r="88" spans="2:7" x14ac:dyDescent="0.25">
      <c r="B88" s="988" t="s">
        <v>62</v>
      </c>
      <c r="C88" s="988" t="s">
        <v>1369</v>
      </c>
      <c r="D88" s="988" t="s">
        <v>1370</v>
      </c>
      <c r="E88" s="988" t="s">
        <v>299</v>
      </c>
      <c r="F88" s="988" t="s">
        <v>1359</v>
      </c>
      <c r="G88" s="987">
        <v>0</v>
      </c>
    </row>
    <row r="89" spans="2:7" x14ac:dyDescent="0.25">
      <c r="B89" s="988" t="s">
        <v>62</v>
      </c>
      <c r="C89" s="988" t="s">
        <v>1369</v>
      </c>
      <c r="D89" s="988" t="s">
        <v>1368</v>
      </c>
      <c r="E89" s="988" t="s">
        <v>299</v>
      </c>
      <c r="F89" s="988" t="s">
        <v>1359</v>
      </c>
      <c r="G89" s="987">
        <v>15956.72</v>
      </c>
    </row>
    <row r="90" spans="2:7" x14ac:dyDescent="0.25">
      <c r="B90" s="988" t="s">
        <v>1350</v>
      </c>
      <c r="C90" s="988" t="s">
        <v>1367</v>
      </c>
      <c r="D90" s="988" t="s">
        <v>1366</v>
      </c>
      <c r="E90" s="988" t="s">
        <v>298</v>
      </c>
      <c r="F90" s="988" t="s">
        <v>1363</v>
      </c>
      <c r="G90" s="987">
        <v>626.42999999999995</v>
      </c>
    </row>
    <row r="91" spans="2:7" x14ac:dyDescent="0.25">
      <c r="B91" s="988" t="s">
        <v>1349</v>
      </c>
      <c r="C91" s="988" t="s">
        <v>285</v>
      </c>
      <c r="D91" s="988" t="s">
        <v>1365</v>
      </c>
      <c r="E91" s="988" t="s">
        <v>298</v>
      </c>
      <c r="F91" s="988" t="s">
        <v>1363</v>
      </c>
      <c r="G91" s="987">
        <v>42.9</v>
      </c>
    </row>
    <row r="92" spans="2:7" x14ac:dyDescent="0.25">
      <c r="B92" s="988" t="s">
        <v>1349</v>
      </c>
      <c r="C92" s="988" t="s">
        <v>285</v>
      </c>
      <c r="D92" s="988" t="s">
        <v>1364</v>
      </c>
      <c r="E92" s="988" t="s">
        <v>298</v>
      </c>
      <c r="F92" s="988" t="s">
        <v>1363</v>
      </c>
      <c r="G92" s="987">
        <v>849.9</v>
      </c>
    </row>
    <row r="93" spans="2:7" x14ac:dyDescent="0.25">
      <c r="B93" s="988" t="s">
        <v>62</v>
      </c>
      <c r="C93" s="988" t="s">
        <v>1361</v>
      </c>
      <c r="D93" s="988" t="s">
        <v>1362</v>
      </c>
      <c r="E93" s="988" t="s">
        <v>299</v>
      </c>
      <c r="F93" s="988" t="s">
        <v>1359</v>
      </c>
      <c r="G93" s="987">
        <v>12105.19</v>
      </c>
    </row>
    <row r="94" spans="2:7" x14ac:dyDescent="0.25">
      <c r="B94" s="988" t="s">
        <v>62</v>
      </c>
      <c r="C94" s="988" t="s">
        <v>1361</v>
      </c>
      <c r="D94" s="988" t="s">
        <v>1360</v>
      </c>
      <c r="E94" s="988" t="s">
        <v>299</v>
      </c>
      <c r="F94" s="988" t="s">
        <v>1359</v>
      </c>
      <c r="G94" s="987">
        <v>11960.96</v>
      </c>
    </row>
    <row r="95" spans="2:7" x14ac:dyDescent="0.25">
      <c r="B95" s="986"/>
      <c r="C95" s="986"/>
      <c r="D95" s="986"/>
      <c r="E95" s="986"/>
      <c r="F95" s="986"/>
      <c r="G95" s="986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A53E-CD95-4FFB-B32B-DB66558DDB8F}">
  <dimension ref="B1:P32"/>
  <sheetViews>
    <sheetView workbookViewId="0"/>
  </sheetViews>
  <sheetFormatPr baseColWidth="10" defaultColWidth="9.140625" defaultRowHeight="15" x14ac:dyDescent="0.25"/>
  <cols>
    <col min="1" max="1" width="5" style="969" customWidth="1"/>
    <col min="2" max="2" width="15" style="969" customWidth="1"/>
    <col min="3" max="3" width="20" style="969" customWidth="1"/>
    <col min="4" max="4" width="32.42578125" style="969" customWidth="1"/>
    <col min="5" max="5" width="27.85546875" style="969" customWidth="1"/>
    <col min="6" max="6" width="9.42578125" style="969" customWidth="1"/>
    <col min="7" max="7" width="28.42578125" style="969" customWidth="1"/>
    <col min="8" max="8" width="24.28515625" style="969" customWidth="1"/>
    <col min="9" max="10" width="24" style="969" customWidth="1"/>
    <col min="11" max="11" width="14.28515625" style="969" customWidth="1"/>
    <col min="12" max="12" width="28.42578125" style="969" customWidth="1"/>
    <col min="13" max="13" width="13" style="969" customWidth="1"/>
    <col min="14" max="14" width="28.28515625" style="969" customWidth="1"/>
    <col min="15" max="16" width="29.5703125" style="969" customWidth="1"/>
    <col min="17" max="16384" width="9.140625" style="969"/>
  </cols>
  <sheetData>
    <row r="1" spans="2:16" ht="21" x14ac:dyDescent="0.35">
      <c r="C1" s="991" t="s">
        <v>1498</v>
      </c>
    </row>
    <row r="3" spans="2:16" x14ac:dyDescent="0.25">
      <c r="B3" s="990" t="s">
        <v>1463</v>
      </c>
      <c r="C3" s="990" t="s">
        <v>1250</v>
      </c>
    </row>
    <row r="4" spans="2:16" x14ac:dyDescent="0.25">
      <c r="B4" s="990" t="s">
        <v>1462</v>
      </c>
      <c r="C4" s="990" t="s">
        <v>1250</v>
      </c>
    </row>
    <row r="6" spans="2:16" x14ac:dyDescent="0.25">
      <c r="B6" s="993" t="s">
        <v>175</v>
      </c>
      <c r="C6" s="992" t="s">
        <v>1497</v>
      </c>
      <c r="D6" s="992"/>
      <c r="E6" s="992"/>
      <c r="F6" s="992"/>
      <c r="G6" s="992"/>
      <c r="H6" s="992"/>
      <c r="I6" s="992"/>
      <c r="J6" s="992"/>
      <c r="K6" s="992"/>
      <c r="L6" s="992"/>
      <c r="M6" s="992"/>
      <c r="N6" s="992"/>
      <c r="O6" s="992"/>
      <c r="P6" s="992"/>
    </row>
    <row r="7" spans="2:16" x14ac:dyDescent="0.25">
      <c r="B7" s="993"/>
      <c r="C7" s="992" t="s">
        <v>1256</v>
      </c>
      <c r="D7" s="992" t="s">
        <v>1256</v>
      </c>
      <c r="E7" s="992" t="s">
        <v>1373</v>
      </c>
      <c r="F7" s="992" t="s">
        <v>34</v>
      </c>
      <c r="G7" s="992" t="s">
        <v>36</v>
      </c>
      <c r="H7" s="992" t="s">
        <v>1277</v>
      </c>
      <c r="I7" s="992" t="s">
        <v>1258</v>
      </c>
      <c r="J7" s="992" t="s">
        <v>1258</v>
      </c>
      <c r="K7" s="992" t="s">
        <v>48</v>
      </c>
      <c r="L7" s="992" t="s">
        <v>26</v>
      </c>
      <c r="M7" s="992" t="s">
        <v>50</v>
      </c>
      <c r="N7" s="992" t="s">
        <v>36</v>
      </c>
      <c r="O7" s="992" t="s">
        <v>1256</v>
      </c>
      <c r="P7" s="992" t="s">
        <v>1256</v>
      </c>
    </row>
    <row r="8" spans="2:16" x14ac:dyDescent="0.25">
      <c r="B8" s="993"/>
      <c r="C8" s="992" t="s">
        <v>1217</v>
      </c>
      <c r="D8" s="992" t="s">
        <v>1496</v>
      </c>
      <c r="E8" s="992" t="s">
        <v>1227</v>
      </c>
      <c r="F8" s="992" t="s">
        <v>303</v>
      </c>
      <c r="G8" s="992" t="s">
        <v>1495</v>
      </c>
      <c r="H8" s="992" t="s">
        <v>1494</v>
      </c>
      <c r="I8" s="992" t="s">
        <v>1421</v>
      </c>
      <c r="J8" s="992" t="s">
        <v>1223</v>
      </c>
      <c r="K8" s="992" t="s">
        <v>1492</v>
      </c>
      <c r="L8" s="992" t="s">
        <v>1493</v>
      </c>
      <c r="M8" s="992" t="s">
        <v>1492</v>
      </c>
      <c r="N8" s="992" t="s">
        <v>1491</v>
      </c>
      <c r="O8" s="992" t="s">
        <v>1490</v>
      </c>
      <c r="P8" s="992" t="s">
        <v>1489</v>
      </c>
    </row>
    <row r="9" spans="2:16" x14ac:dyDescent="0.25">
      <c r="B9" s="988" t="s">
        <v>1488</v>
      </c>
      <c r="C9" s="987">
        <v>4521.4189999999999</v>
      </c>
      <c r="D9" s="987">
        <v>4222.7969999999996</v>
      </c>
      <c r="E9" s="987">
        <v>1703.59</v>
      </c>
      <c r="F9" s="987">
        <v>819.9</v>
      </c>
      <c r="G9" s="987">
        <v>83.795479999999998</v>
      </c>
      <c r="H9" s="987">
        <v>4454</v>
      </c>
      <c r="I9" s="987">
        <v>9268</v>
      </c>
      <c r="J9" s="987">
        <v>9387.1378000000004</v>
      </c>
      <c r="K9" s="987">
        <v>6760.9939999999997</v>
      </c>
      <c r="L9" s="987">
        <v>4843.2</v>
      </c>
      <c r="M9" s="987">
        <v>2630</v>
      </c>
      <c r="N9" s="987">
        <v>83.795479999999998</v>
      </c>
      <c r="O9" s="987">
        <v>4526.4459999999999</v>
      </c>
      <c r="P9" s="987">
        <v>4529.482</v>
      </c>
    </row>
    <row r="10" spans="2:16" x14ac:dyDescent="0.25">
      <c r="B10" s="988" t="s">
        <v>1487</v>
      </c>
      <c r="C10" s="987">
        <v>4556.4539999999997</v>
      </c>
      <c r="D10" s="987">
        <v>4282.509</v>
      </c>
      <c r="E10" s="987">
        <v>1703.05</v>
      </c>
      <c r="F10" s="987">
        <v>819</v>
      </c>
      <c r="G10" s="987">
        <v>84.904129999999995</v>
      </c>
      <c r="H10" s="987">
        <v>4460.8999999999996</v>
      </c>
      <c r="I10" s="987">
        <v>9227.2000000000007</v>
      </c>
      <c r="J10" s="987">
        <v>9366.4535199999991</v>
      </c>
      <c r="K10" s="987">
        <v>6760.9939999999997</v>
      </c>
      <c r="L10" s="987">
        <v>4870</v>
      </c>
      <c r="M10" s="987">
        <v>2640</v>
      </c>
      <c r="N10" s="987">
        <v>84.904129999999995</v>
      </c>
      <c r="O10" s="987">
        <v>4561.5820000000003</v>
      </c>
      <c r="P10" s="987">
        <v>4564.5789999999997</v>
      </c>
    </row>
    <row r="11" spans="2:16" x14ac:dyDescent="0.25">
      <c r="B11" s="988" t="s">
        <v>1486</v>
      </c>
      <c r="C11" s="987">
        <v>4609.7629999999999</v>
      </c>
      <c r="D11" s="987">
        <v>4392.7460000000001</v>
      </c>
      <c r="E11" s="987">
        <v>1703.76</v>
      </c>
      <c r="F11" s="987">
        <v>819</v>
      </c>
      <c r="G11" s="987">
        <v>86.361400000000003</v>
      </c>
      <c r="H11" s="987">
        <v>4454</v>
      </c>
      <c r="I11" s="987">
        <v>9286.4</v>
      </c>
      <c r="J11" s="987">
        <v>9325.0849600000001</v>
      </c>
      <c r="K11" s="987">
        <v>6760.6019999999999</v>
      </c>
      <c r="L11" s="987">
        <v>4865</v>
      </c>
      <c r="M11" s="987">
        <v>2640</v>
      </c>
      <c r="N11" s="987">
        <v>86.361400000000003</v>
      </c>
      <c r="O11" s="987">
        <v>4614.973</v>
      </c>
      <c r="P11" s="987">
        <v>4618.402</v>
      </c>
    </row>
    <row r="12" spans="2:16" x14ac:dyDescent="0.25">
      <c r="B12" s="988" t="s">
        <v>1485</v>
      </c>
      <c r="C12" s="987">
        <v>4616.683</v>
      </c>
      <c r="D12" s="987">
        <v>4394.9840000000004</v>
      </c>
      <c r="E12" s="987">
        <v>1771.61</v>
      </c>
      <c r="F12" s="987">
        <v>820.3</v>
      </c>
      <c r="G12" s="987">
        <v>87.868920000000003</v>
      </c>
      <c r="H12" s="987">
        <v>4460.8999999999996</v>
      </c>
      <c r="I12" s="987">
        <v>9245.6</v>
      </c>
      <c r="J12" s="987">
        <v>9383.7163999999993</v>
      </c>
      <c r="K12" s="987">
        <v>6760.6019999999999</v>
      </c>
      <c r="L12" s="987">
        <v>4862.8999999999996</v>
      </c>
      <c r="M12" s="987">
        <v>2640</v>
      </c>
      <c r="N12" s="987">
        <v>87.868920000000003</v>
      </c>
      <c r="O12" s="987">
        <v>4622.2359999999999</v>
      </c>
      <c r="P12" s="987">
        <v>4625.4690000000001</v>
      </c>
    </row>
    <row r="13" spans="2:16" x14ac:dyDescent="0.25">
      <c r="B13" s="988" t="s">
        <v>1484</v>
      </c>
      <c r="C13" s="987">
        <v>4615.71</v>
      </c>
      <c r="D13" s="987">
        <v>4393.57</v>
      </c>
      <c r="E13" s="987">
        <v>1811.02</v>
      </c>
      <c r="F13" s="987">
        <v>820.3</v>
      </c>
      <c r="G13" s="987">
        <v>88.889629999999997</v>
      </c>
      <c r="H13" s="987">
        <v>4460.8999999999996</v>
      </c>
      <c r="I13" s="987">
        <v>9204.7999999999993</v>
      </c>
      <c r="J13" s="987">
        <v>9342.3478400000004</v>
      </c>
      <c r="K13" s="987">
        <v>6757.8540000000003</v>
      </c>
      <c r="L13" s="987">
        <v>4855.8999999999996</v>
      </c>
      <c r="M13" s="987">
        <v>2640</v>
      </c>
      <c r="N13" s="987">
        <v>88.889629999999997</v>
      </c>
      <c r="O13" s="987">
        <v>4621.0590000000002</v>
      </c>
      <c r="P13" s="987">
        <v>4624.2910000000002</v>
      </c>
    </row>
    <row r="14" spans="2:16" x14ac:dyDescent="0.25">
      <c r="B14" s="988" t="s">
        <v>1483</v>
      </c>
      <c r="C14" s="987">
        <v>4588.4610000000002</v>
      </c>
      <c r="D14" s="987">
        <v>4331.857</v>
      </c>
      <c r="E14" s="987">
        <v>1781.98</v>
      </c>
      <c r="F14" s="987">
        <v>847.9</v>
      </c>
      <c r="G14" s="987">
        <v>89.379580000000004</v>
      </c>
      <c r="H14" s="987">
        <v>4460.8999999999996</v>
      </c>
      <c r="I14" s="987">
        <v>9363.9</v>
      </c>
      <c r="J14" s="987">
        <v>9400.9792799999996</v>
      </c>
      <c r="K14" s="987">
        <v>6758.6390000000001</v>
      </c>
      <c r="L14" s="987">
        <v>4849.8</v>
      </c>
      <c r="M14" s="987">
        <v>2640</v>
      </c>
      <c r="N14" s="987">
        <v>89.379580000000004</v>
      </c>
      <c r="O14" s="987">
        <v>4593.97</v>
      </c>
      <c r="P14" s="987">
        <v>4597.2030000000004</v>
      </c>
    </row>
    <row r="15" spans="2:16" x14ac:dyDescent="0.25">
      <c r="B15" s="988" t="s">
        <v>1482</v>
      </c>
      <c r="C15" s="987">
        <v>4518.5</v>
      </c>
      <c r="D15" s="987">
        <v>4212.9040000000005</v>
      </c>
      <c r="E15" s="987">
        <v>1719.56</v>
      </c>
      <c r="F15" s="987">
        <v>913.1</v>
      </c>
      <c r="G15" s="987">
        <v>89.706209999999999</v>
      </c>
      <c r="H15" s="987">
        <v>4460.8999999999996</v>
      </c>
      <c r="I15" s="987">
        <v>9323.1</v>
      </c>
      <c r="J15" s="987">
        <v>9459.6107200000006</v>
      </c>
      <c r="K15" s="987">
        <v>6761.3869999999997</v>
      </c>
      <c r="L15" s="987">
        <v>4834.5</v>
      </c>
      <c r="M15" s="987">
        <v>2640</v>
      </c>
      <c r="N15" s="987">
        <v>89.706209999999999</v>
      </c>
      <c r="O15" s="987">
        <v>4524.4830000000002</v>
      </c>
      <c r="P15" s="987">
        <v>4527.2449999999999</v>
      </c>
    </row>
    <row r="16" spans="2:16" x14ac:dyDescent="0.25">
      <c r="B16" s="988" t="s">
        <v>1481</v>
      </c>
      <c r="C16" s="987">
        <v>4438.9139999999998</v>
      </c>
      <c r="D16" s="987">
        <v>4087.8270000000002</v>
      </c>
      <c r="E16" s="987">
        <v>1753.46</v>
      </c>
      <c r="F16" s="987">
        <v>913.6</v>
      </c>
      <c r="G16" s="987">
        <v>88.943020000000004</v>
      </c>
      <c r="H16" s="987">
        <v>4460.8999999999996</v>
      </c>
      <c r="I16" s="987">
        <v>9282.2999999999993</v>
      </c>
      <c r="J16" s="987">
        <v>9418.2421599999998</v>
      </c>
      <c r="K16" s="987">
        <v>6760.6019999999999</v>
      </c>
      <c r="L16" s="987">
        <v>4852.7</v>
      </c>
      <c r="M16" s="987">
        <v>2620</v>
      </c>
      <c r="N16" s="987">
        <v>88.943020000000004</v>
      </c>
      <c r="O16" s="987">
        <v>4444.9849999999997</v>
      </c>
      <c r="P16" s="987">
        <v>4447.5110000000004</v>
      </c>
    </row>
    <row r="17" spans="2:16" x14ac:dyDescent="0.25">
      <c r="B17" s="988" t="s">
        <v>1480</v>
      </c>
      <c r="C17" s="987">
        <v>4439.9960000000001</v>
      </c>
      <c r="D17" s="987">
        <v>4078.5219999999999</v>
      </c>
      <c r="E17" s="987">
        <v>1745.55</v>
      </c>
      <c r="F17" s="987">
        <v>913.4</v>
      </c>
      <c r="G17" s="987">
        <v>87.727590000000006</v>
      </c>
      <c r="H17" s="987">
        <v>4460.8999999999996</v>
      </c>
      <c r="I17" s="987">
        <v>9241.5</v>
      </c>
      <c r="J17" s="987">
        <v>9376.8736000000008</v>
      </c>
      <c r="K17" s="987">
        <v>6761.3869999999997</v>
      </c>
      <c r="L17" s="987">
        <v>5246.5</v>
      </c>
      <c r="M17" s="987">
        <v>2610</v>
      </c>
      <c r="N17" s="987">
        <v>87.727590000000006</v>
      </c>
      <c r="O17" s="987">
        <v>4445.1819999999998</v>
      </c>
      <c r="P17" s="987">
        <v>4447.982</v>
      </c>
    </row>
    <row r="18" spans="2:16" x14ac:dyDescent="0.25">
      <c r="B18" s="988" t="s">
        <v>1479</v>
      </c>
      <c r="C18" s="987">
        <v>4414.1530000000002</v>
      </c>
      <c r="D18" s="987">
        <v>4049.9029999999998</v>
      </c>
      <c r="E18" s="987">
        <v>1810.12</v>
      </c>
      <c r="F18" s="987">
        <v>913.1</v>
      </c>
      <c r="G18" s="987">
        <v>86.782250000000005</v>
      </c>
      <c r="H18" s="987">
        <v>4460.8999999999996</v>
      </c>
      <c r="I18" s="987">
        <v>9200.7000000000007</v>
      </c>
      <c r="J18" s="987">
        <v>9335.50504</v>
      </c>
      <c r="K18" s="987">
        <v>6760.2089999999998</v>
      </c>
      <c r="L18" s="987">
        <v>5504.6</v>
      </c>
      <c r="M18" s="987">
        <v>2620</v>
      </c>
      <c r="N18" s="987">
        <v>86.782250000000005</v>
      </c>
      <c r="O18" s="987">
        <v>4418.0929999999998</v>
      </c>
      <c r="P18" s="987">
        <v>4421.2470000000003</v>
      </c>
    </row>
    <row r="19" spans="2:16" x14ac:dyDescent="0.25">
      <c r="B19" s="988" t="s">
        <v>1478</v>
      </c>
      <c r="C19" s="987">
        <v>4388.741</v>
      </c>
      <c r="D19" s="987">
        <v>4003.8539999999998</v>
      </c>
      <c r="E19" s="987">
        <v>1730.48</v>
      </c>
      <c r="F19" s="987">
        <v>916.8</v>
      </c>
      <c r="G19" s="987">
        <v>85.742689999999996</v>
      </c>
      <c r="H19" s="987">
        <v>4460.8999999999996</v>
      </c>
      <c r="I19" s="987">
        <v>9159.9</v>
      </c>
      <c r="J19" s="987">
        <v>9294.1364799999992</v>
      </c>
      <c r="K19" s="987">
        <v>6760.2089999999998</v>
      </c>
      <c r="L19" s="987">
        <v>5748.4</v>
      </c>
      <c r="M19" s="987">
        <v>2620</v>
      </c>
      <c r="N19" s="987">
        <v>85.742689999999996</v>
      </c>
      <c r="O19" s="987">
        <v>4391.79</v>
      </c>
      <c r="P19" s="987">
        <v>4395.2190000000001</v>
      </c>
    </row>
    <row r="20" spans="2:16" x14ac:dyDescent="0.25">
      <c r="B20" s="988" t="s">
        <v>1477</v>
      </c>
      <c r="C20" s="987">
        <v>4359.3289999999997</v>
      </c>
      <c r="D20" s="987">
        <v>3949.7950000000001</v>
      </c>
      <c r="E20" s="987">
        <v>1733.85</v>
      </c>
      <c r="F20" s="987">
        <v>919.3</v>
      </c>
      <c r="G20" s="987">
        <v>84.634029999999996</v>
      </c>
      <c r="H20" s="987">
        <v>4460.8999999999996</v>
      </c>
      <c r="I20" s="987">
        <v>9119</v>
      </c>
      <c r="J20" s="987">
        <v>9252.7679200000002</v>
      </c>
      <c r="K20" s="987">
        <v>6776.3050000000003</v>
      </c>
      <c r="L20" s="987">
        <v>5820.9</v>
      </c>
      <c r="M20" s="987">
        <v>2610</v>
      </c>
      <c r="N20" s="987">
        <v>84.634029999999996</v>
      </c>
      <c r="O20" s="987">
        <v>4361.1689999999999</v>
      </c>
      <c r="P20" s="987">
        <v>4364.8329999999996</v>
      </c>
    </row>
    <row r="21" spans="2:16" x14ac:dyDescent="0.25">
      <c r="B21" s="988" t="s">
        <v>1476</v>
      </c>
      <c r="C21" s="987">
        <v>4353.598</v>
      </c>
      <c r="D21" s="987">
        <v>3937.3110000000001</v>
      </c>
      <c r="E21" s="987">
        <v>1737.6</v>
      </c>
      <c r="F21" s="987">
        <v>921.1</v>
      </c>
      <c r="G21" s="987">
        <v>83.512820000000005</v>
      </c>
      <c r="H21" s="987">
        <v>4460.8999999999996</v>
      </c>
      <c r="I21" s="987">
        <v>9078.2000000000007</v>
      </c>
      <c r="J21" s="987">
        <v>9211.3993599999994</v>
      </c>
      <c r="K21" s="987">
        <v>6775.5195999999996</v>
      </c>
      <c r="L21" s="987">
        <v>5823.6</v>
      </c>
      <c r="M21" s="987">
        <v>2600</v>
      </c>
      <c r="N21" s="987">
        <v>83.512820000000005</v>
      </c>
      <c r="O21" s="987">
        <v>4355.28</v>
      </c>
      <c r="P21" s="987">
        <v>4358.8270000000002</v>
      </c>
    </row>
    <row r="22" spans="2:16" x14ac:dyDescent="0.25">
      <c r="B22" s="988" t="s">
        <v>1475</v>
      </c>
      <c r="C22" s="987">
        <v>4372.8459999999995</v>
      </c>
      <c r="D22" s="987">
        <v>3963.1030000000001</v>
      </c>
      <c r="E22" s="987">
        <v>1737.03</v>
      </c>
      <c r="F22" s="987">
        <v>921.7</v>
      </c>
      <c r="G22" s="987">
        <v>82.969480000000004</v>
      </c>
      <c r="H22" s="987">
        <v>4460.8999999999996</v>
      </c>
      <c r="I22" s="987">
        <v>9037.4</v>
      </c>
      <c r="J22" s="987">
        <v>9190.7150799999999</v>
      </c>
      <c r="K22" s="987">
        <v>6775.5195999999996</v>
      </c>
      <c r="L22" s="987">
        <v>5818.8</v>
      </c>
      <c r="M22" s="987">
        <v>2620</v>
      </c>
      <c r="N22" s="987">
        <v>82.969480000000004</v>
      </c>
      <c r="O22" s="987">
        <v>4369.0200000000004</v>
      </c>
      <c r="P22" s="987">
        <v>4374.0200000000004</v>
      </c>
    </row>
    <row r="23" spans="2:16" x14ac:dyDescent="0.25">
      <c r="B23" s="988" t="s">
        <v>1474</v>
      </c>
      <c r="C23" s="987">
        <v>4390.3630000000003</v>
      </c>
      <c r="D23" s="987">
        <v>4003.971</v>
      </c>
      <c r="E23" s="987">
        <v>1834.16</v>
      </c>
      <c r="F23" s="987">
        <v>922</v>
      </c>
      <c r="G23" s="987">
        <v>82.991470000000007</v>
      </c>
      <c r="H23" s="987">
        <v>4460.8999999999996</v>
      </c>
      <c r="I23" s="987">
        <v>8996.6</v>
      </c>
      <c r="J23" s="987">
        <v>9170.0308000000005</v>
      </c>
      <c r="K23" s="987">
        <v>6773.9494000000004</v>
      </c>
      <c r="L23" s="987">
        <v>5814.1</v>
      </c>
      <c r="M23" s="987">
        <v>2620</v>
      </c>
      <c r="N23" s="987">
        <v>82.991470000000007</v>
      </c>
      <c r="O23" s="987">
        <v>4385.7049999999999</v>
      </c>
      <c r="P23" s="987">
        <v>4390.7439999999997</v>
      </c>
    </row>
    <row r="24" spans="2:16" x14ac:dyDescent="0.25">
      <c r="B24" s="988" t="s">
        <v>1473</v>
      </c>
      <c r="C24" s="987">
        <v>4446.7</v>
      </c>
      <c r="D24" s="987">
        <v>4097.2489999999998</v>
      </c>
      <c r="E24" s="987">
        <v>1748.35</v>
      </c>
      <c r="F24" s="987">
        <v>921.5</v>
      </c>
      <c r="G24" s="987">
        <v>83.428020000000004</v>
      </c>
      <c r="H24" s="987">
        <v>4460.8999999999996</v>
      </c>
      <c r="I24" s="987">
        <v>8955.7999999999993</v>
      </c>
      <c r="J24" s="987">
        <v>9149.3465199999991</v>
      </c>
      <c r="K24" s="987">
        <v>6774.3419999999996</v>
      </c>
      <c r="L24" s="987">
        <v>5818.4</v>
      </c>
      <c r="M24" s="987">
        <v>2630</v>
      </c>
      <c r="N24" s="987">
        <v>83.428020000000004</v>
      </c>
      <c r="O24" s="987">
        <v>4439.6850000000004</v>
      </c>
      <c r="P24" s="987">
        <v>4445.0379999999996</v>
      </c>
    </row>
    <row r="25" spans="2:16" x14ac:dyDescent="0.25">
      <c r="B25" s="988" t="s">
        <v>1472</v>
      </c>
      <c r="C25" s="987">
        <v>4447.8900000000003</v>
      </c>
      <c r="D25" s="987">
        <v>4105.375</v>
      </c>
      <c r="E25" s="987">
        <v>1735.72</v>
      </c>
      <c r="F25" s="987">
        <v>920.1</v>
      </c>
      <c r="G25" s="987">
        <v>83.971360000000004</v>
      </c>
      <c r="H25" s="987">
        <v>4460.8999999999996</v>
      </c>
      <c r="I25" s="987">
        <v>8915</v>
      </c>
      <c r="J25" s="987">
        <v>9128.6622399999997</v>
      </c>
      <c r="K25" s="987">
        <v>6773.5564999999997</v>
      </c>
      <c r="L25" s="987">
        <v>5817</v>
      </c>
      <c r="M25" s="987">
        <v>2620</v>
      </c>
      <c r="N25" s="987">
        <v>83.971360000000004</v>
      </c>
      <c r="O25" s="987">
        <v>4441.8450000000003</v>
      </c>
      <c r="P25" s="987">
        <v>4447.7470000000003</v>
      </c>
    </row>
    <row r="26" spans="2:16" x14ac:dyDescent="0.25">
      <c r="B26" s="988" t="s">
        <v>1471</v>
      </c>
      <c r="C26" s="987">
        <v>4435.9949999999999</v>
      </c>
      <c r="D26" s="987">
        <v>4089.1219999999998</v>
      </c>
      <c r="E26" s="987">
        <v>1724.76</v>
      </c>
      <c r="F26" s="987">
        <v>918.8</v>
      </c>
      <c r="G26" s="987">
        <v>85.03604</v>
      </c>
      <c r="H26" s="987">
        <v>4460.8999999999996</v>
      </c>
      <c r="I26" s="987">
        <v>8874.1</v>
      </c>
      <c r="J26" s="987">
        <v>9107.9779600000002</v>
      </c>
      <c r="K26" s="987">
        <v>6773.1639999999998</v>
      </c>
      <c r="L26" s="987">
        <v>5811.3</v>
      </c>
      <c r="M26" s="987">
        <v>2620</v>
      </c>
      <c r="N26" s="987">
        <v>85.03604</v>
      </c>
      <c r="O26" s="987">
        <v>4435.3670000000002</v>
      </c>
      <c r="P26" s="987">
        <v>4439.0309999999999</v>
      </c>
    </row>
    <row r="27" spans="2:16" x14ac:dyDescent="0.25">
      <c r="B27" s="988" t="s">
        <v>1470</v>
      </c>
      <c r="C27" s="987">
        <v>4420.3159999999998</v>
      </c>
      <c r="D27" s="987">
        <v>4054.261</v>
      </c>
      <c r="E27" s="987">
        <v>1731.32</v>
      </c>
      <c r="F27" s="987">
        <v>914.9</v>
      </c>
      <c r="G27" s="987">
        <v>85.167950000000005</v>
      </c>
      <c r="H27" s="987">
        <v>4460.8999999999996</v>
      </c>
      <c r="I27" s="987">
        <v>8833.2999999999993</v>
      </c>
      <c r="J27" s="987">
        <v>9087.2936800000007</v>
      </c>
      <c r="K27" s="987">
        <v>6775.1274000000003</v>
      </c>
      <c r="L27" s="987">
        <v>5832.1</v>
      </c>
      <c r="M27" s="987">
        <v>2620</v>
      </c>
      <c r="N27" s="987">
        <v>85.167950000000005</v>
      </c>
      <c r="O27" s="987">
        <v>4424.1779999999999</v>
      </c>
      <c r="P27" s="987">
        <v>4427.018</v>
      </c>
    </row>
    <row r="28" spans="2:16" x14ac:dyDescent="0.25">
      <c r="B28" s="988" t="s">
        <v>1469</v>
      </c>
      <c r="C28" s="987">
        <v>4416.3149999999996</v>
      </c>
      <c r="D28" s="987">
        <v>4056.4989999999998</v>
      </c>
      <c r="E28" s="987">
        <v>1732.09</v>
      </c>
      <c r="F28" s="987">
        <v>910.5</v>
      </c>
      <c r="G28" s="987">
        <v>84.919830000000005</v>
      </c>
      <c r="H28" s="987">
        <v>4460.8999999999996</v>
      </c>
      <c r="I28" s="987">
        <v>8792.5</v>
      </c>
      <c r="J28" s="987">
        <v>8921.8194399999993</v>
      </c>
      <c r="K28" s="987">
        <v>6775.5195999999996</v>
      </c>
      <c r="L28" s="987">
        <v>5864</v>
      </c>
      <c r="M28" s="987">
        <v>2620</v>
      </c>
      <c r="N28" s="987">
        <v>84.919830000000005</v>
      </c>
      <c r="O28" s="987">
        <v>4421.0379999999996</v>
      </c>
      <c r="P28" s="987">
        <v>4424.0739999999996</v>
      </c>
    </row>
    <row r="29" spans="2:16" x14ac:dyDescent="0.25">
      <c r="B29" s="988" t="s">
        <v>1468</v>
      </c>
      <c r="C29" s="987">
        <v>4391.4440000000004</v>
      </c>
      <c r="D29" s="987">
        <v>4003.971</v>
      </c>
      <c r="E29" s="987">
        <v>1768.4</v>
      </c>
      <c r="F29" s="987">
        <v>908.2</v>
      </c>
      <c r="G29" s="987">
        <v>84.015320000000003</v>
      </c>
      <c r="H29" s="987">
        <v>4460.8999999999996</v>
      </c>
      <c r="I29" s="987">
        <v>8751.7000000000007</v>
      </c>
      <c r="J29" s="987">
        <v>8880.4508800000003</v>
      </c>
      <c r="K29" s="987">
        <v>6772.7714999999998</v>
      </c>
      <c r="L29" s="987">
        <v>5882.6</v>
      </c>
      <c r="M29" s="987">
        <v>2620</v>
      </c>
      <c r="N29" s="987">
        <v>84.015320000000003</v>
      </c>
      <c r="O29" s="987">
        <v>4396.3050000000003</v>
      </c>
      <c r="P29" s="987">
        <v>4399.223</v>
      </c>
    </row>
    <row r="30" spans="2:16" x14ac:dyDescent="0.25">
      <c r="B30" s="988" t="s">
        <v>1467</v>
      </c>
      <c r="C30" s="987">
        <v>4386.0379999999996</v>
      </c>
      <c r="D30" s="987">
        <v>3999.9670000000001</v>
      </c>
      <c r="E30" s="987">
        <v>1797.43</v>
      </c>
      <c r="F30" s="987">
        <v>907.6</v>
      </c>
      <c r="G30" s="987">
        <v>83.101399999999998</v>
      </c>
      <c r="H30" s="987">
        <v>4460.8999999999996</v>
      </c>
      <c r="I30" s="987">
        <v>8710.9</v>
      </c>
      <c r="J30" s="987">
        <v>8735.6609200000003</v>
      </c>
      <c r="K30" s="987">
        <v>6775.1274000000003</v>
      </c>
      <c r="L30" s="987">
        <v>5886.6</v>
      </c>
      <c r="M30" s="987">
        <v>2620</v>
      </c>
      <c r="N30" s="987">
        <v>83.101399999999998</v>
      </c>
      <c r="O30" s="987">
        <v>4391.0050000000001</v>
      </c>
      <c r="P30" s="987">
        <v>4393.8059999999996</v>
      </c>
    </row>
    <row r="31" spans="2:16" x14ac:dyDescent="0.25">
      <c r="B31" s="988" t="s">
        <v>1466</v>
      </c>
      <c r="C31" s="987">
        <v>4442.5910000000003</v>
      </c>
      <c r="D31" s="987">
        <v>4088.2979999999998</v>
      </c>
      <c r="E31" s="987">
        <v>1766</v>
      </c>
      <c r="F31" s="987">
        <v>907.1</v>
      </c>
      <c r="G31" s="987">
        <v>82.611450000000005</v>
      </c>
      <c r="H31" s="987">
        <v>4460.8999999999996</v>
      </c>
      <c r="I31" s="987">
        <v>8670.1</v>
      </c>
      <c r="J31" s="987">
        <v>8756.3451999999997</v>
      </c>
      <c r="K31" s="987">
        <v>6774.3419999999996</v>
      </c>
      <c r="L31" s="987">
        <v>5891.1</v>
      </c>
      <c r="M31" s="987">
        <v>2640</v>
      </c>
      <c r="N31" s="987">
        <v>82.611450000000005</v>
      </c>
      <c r="O31" s="987">
        <v>4447.93</v>
      </c>
      <c r="P31" s="987">
        <v>4450.9269999999997</v>
      </c>
    </row>
    <row r="32" spans="2:16" x14ac:dyDescent="0.25">
      <c r="B32" s="988" t="s">
        <v>1465</v>
      </c>
      <c r="C32" s="987">
        <v>4467.3530000000001</v>
      </c>
      <c r="D32" s="987">
        <v>4140.1189999999997</v>
      </c>
      <c r="E32" s="987">
        <v>1727.32</v>
      </c>
      <c r="F32" s="987">
        <v>906.8</v>
      </c>
      <c r="G32" s="987">
        <v>83.220730000000003</v>
      </c>
      <c r="H32" s="987">
        <v>4460.8999999999996</v>
      </c>
      <c r="I32" s="987">
        <v>8629.2999999999993</v>
      </c>
      <c r="J32" s="987">
        <v>8714.9766400000008</v>
      </c>
      <c r="K32" s="987">
        <v>6758.6390000000001</v>
      </c>
      <c r="L32" s="987">
        <v>5891.5</v>
      </c>
      <c r="M32" s="987">
        <v>2640</v>
      </c>
      <c r="N32" s="987">
        <v>83.220730000000003</v>
      </c>
      <c r="O32" s="987">
        <v>4473.2510000000002</v>
      </c>
      <c r="P32" s="987">
        <v>4475.777</v>
      </c>
    </row>
  </sheetData>
  <mergeCells count="1">
    <mergeCell ref="B6:B8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843AD-E229-4D31-BAF4-F604742957B2}">
  <dimension ref="B1:Q32"/>
  <sheetViews>
    <sheetView workbookViewId="0"/>
  </sheetViews>
  <sheetFormatPr baseColWidth="10" defaultColWidth="9.140625" defaultRowHeight="15" x14ac:dyDescent="0.25"/>
  <cols>
    <col min="1" max="1" width="5" style="969" customWidth="1"/>
    <col min="2" max="2" width="15" style="969" customWidth="1"/>
    <col min="3" max="3" width="20" style="969" customWidth="1"/>
    <col min="4" max="4" width="27.85546875" style="969" customWidth="1"/>
    <col min="5" max="5" width="29.85546875" style="969" customWidth="1"/>
    <col min="6" max="6" width="19.85546875" style="969" customWidth="1"/>
    <col min="7" max="7" width="13.140625" style="969" customWidth="1"/>
    <col min="8" max="8" width="18.140625" style="969" customWidth="1"/>
    <col min="9" max="9" width="18.85546875" style="969" customWidth="1"/>
    <col min="10" max="11" width="24" style="969" customWidth="1"/>
    <col min="12" max="13" width="14.28515625" style="969" customWidth="1"/>
    <col min="14" max="14" width="14.7109375" style="969" customWidth="1"/>
    <col min="15" max="15" width="13.140625" style="969" customWidth="1"/>
    <col min="16" max="16" width="9.7109375" style="969" customWidth="1"/>
    <col min="17" max="17" width="29" style="969" customWidth="1"/>
    <col min="18" max="16384" width="9.140625" style="969"/>
  </cols>
  <sheetData>
    <row r="1" spans="2:17" ht="21" x14ac:dyDescent="0.35">
      <c r="C1" s="991" t="s">
        <v>1500</v>
      </c>
    </row>
    <row r="3" spans="2:17" x14ac:dyDescent="0.25">
      <c r="B3" s="990" t="s">
        <v>1463</v>
      </c>
      <c r="C3" s="990" t="s">
        <v>1250</v>
      </c>
    </row>
    <row r="4" spans="2:17" x14ac:dyDescent="0.25">
      <c r="B4" s="990" t="s">
        <v>1462</v>
      </c>
      <c r="C4" s="990" t="s">
        <v>1250</v>
      </c>
    </row>
    <row r="6" spans="2:17" x14ac:dyDescent="0.25">
      <c r="B6" s="993" t="s">
        <v>175</v>
      </c>
      <c r="C6" s="992" t="s">
        <v>1499</v>
      </c>
      <c r="D6" s="992"/>
      <c r="E6" s="992"/>
      <c r="F6" s="992"/>
      <c r="G6" s="992"/>
      <c r="H6" s="992"/>
      <c r="I6" s="992"/>
      <c r="J6" s="992"/>
      <c r="K6" s="992"/>
      <c r="L6" s="992"/>
      <c r="M6" s="992"/>
      <c r="N6" s="992"/>
      <c r="O6" s="992"/>
      <c r="P6" s="992"/>
      <c r="Q6" s="992"/>
    </row>
    <row r="7" spans="2:17" x14ac:dyDescent="0.25">
      <c r="B7" s="993"/>
      <c r="C7" s="992" t="s">
        <v>1256</v>
      </c>
      <c r="D7" s="992" t="s">
        <v>1373</v>
      </c>
      <c r="E7" s="992" t="s">
        <v>1373</v>
      </c>
      <c r="F7" s="992" t="s">
        <v>34</v>
      </c>
      <c r="G7" s="992" t="s">
        <v>36</v>
      </c>
      <c r="H7" s="992" t="s">
        <v>36</v>
      </c>
      <c r="I7" s="992" t="s">
        <v>1277</v>
      </c>
      <c r="J7" s="992" t="s">
        <v>1258</v>
      </c>
      <c r="K7" s="992" t="s">
        <v>1258</v>
      </c>
      <c r="L7" s="992" t="s">
        <v>48</v>
      </c>
      <c r="M7" s="992" t="s">
        <v>26</v>
      </c>
      <c r="N7" s="992" t="s">
        <v>50</v>
      </c>
      <c r="O7" s="992" t="s">
        <v>36</v>
      </c>
      <c r="P7" s="992" t="s">
        <v>36</v>
      </c>
      <c r="Q7" s="992" t="s">
        <v>1256</v>
      </c>
    </row>
    <row r="8" spans="2:17" x14ac:dyDescent="0.25">
      <c r="B8" s="993"/>
      <c r="C8" s="992" t="s">
        <v>1219</v>
      </c>
      <c r="D8" s="992" t="s">
        <v>1453</v>
      </c>
      <c r="E8" s="992" t="s">
        <v>1405</v>
      </c>
      <c r="F8" s="992" t="s">
        <v>1222</v>
      </c>
      <c r="G8" s="992" t="s">
        <v>1425</v>
      </c>
      <c r="H8" s="992" t="s">
        <v>1407</v>
      </c>
      <c r="I8" s="992" t="s">
        <v>1402</v>
      </c>
      <c r="J8" s="992" t="s">
        <v>1421</v>
      </c>
      <c r="K8" s="992" t="s">
        <v>1223</v>
      </c>
      <c r="L8" s="992" t="s">
        <v>1400</v>
      </c>
      <c r="M8" s="992" t="s">
        <v>1221</v>
      </c>
      <c r="N8" s="992" t="s">
        <v>1220</v>
      </c>
      <c r="O8" s="992" t="s">
        <v>1382</v>
      </c>
      <c r="P8" s="992" t="s">
        <v>1439</v>
      </c>
      <c r="Q8" s="992" t="s">
        <v>1454</v>
      </c>
    </row>
    <row r="9" spans="2:17" x14ac:dyDescent="0.25">
      <c r="B9" s="988" t="s">
        <v>1488</v>
      </c>
      <c r="C9" s="987">
        <v>19</v>
      </c>
      <c r="D9" s="987">
        <v>21.63</v>
      </c>
      <c r="E9" s="987">
        <v>21.63</v>
      </c>
      <c r="F9" s="987">
        <v>20.6</v>
      </c>
      <c r="G9" s="987">
        <v>19.8</v>
      </c>
      <c r="H9" s="987">
        <v>21.29</v>
      </c>
      <c r="I9" s="987">
        <v>17.899999999999999</v>
      </c>
      <c r="J9" s="987">
        <v>23.2</v>
      </c>
      <c r="K9" s="987">
        <v>23.2</v>
      </c>
      <c r="L9" s="987">
        <v>18.42576</v>
      </c>
      <c r="M9" s="987">
        <v>24</v>
      </c>
      <c r="N9" s="987">
        <v>19.100000000000001</v>
      </c>
      <c r="O9" s="987">
        <v>19.8</v>
      </c>
      <c r="P9" s="987">
        <v>21.29</v>
      </c>
      <c r="Q9" s="987">
        <v>24.3</v>
      </c>
    </row>
    <row r="10" spans="2:17" x14ac:dyDescent="0.25">
      <c r="B10" s="988" t="s">
        <v>1487</v>
      </c>
      <c r="C10" s="987">
        <v>19.100000000000001</v>
      </c>
      <c r="D10" s="987">
        <v>21.63</v>
      </c>
      <c r="E10" s="987">
        <v>21.63</v>
      </c>
      <c r="F10" s="987">
        <v>18.899999999999999</v>
      </c>
      <c r="G10" s="987">
        <v>19.900010000000002</v>
      </c>
      <c r="H10" s="987">
        <v>21.28</v>
      </c>
      <c r="I10" s="987">
        <v>17.8</v>
      </c>
      <c r="J10" s="987">
        <v>23.5</v>
      </c>
      <c r="K10" s="987">
        <v>23.5</v>
      </c>
      <c r="L10" s="987">
        <v>18.466909999999999</v>
      </c>
      <c r="M10" s="987">
        <v>23.7</v>
      </c>
      <c r="N10" s="987">
        <v>19</v>
      </c>
      <c r="O10" s="987">
        <v>19.900010000000002</v>
      </c>
      <c r="P10" s="987">
        <v>21.28</v>
      </c>
      <c r="Q10" s="987">
        <v>24.18</v>
      </c>
    </row>
    <row r="11" spans="2:17" x14ac:dyDescent="0.25">
      <c r="B11" s="988" t="s">
        <v>1486</v>
      </c>
      <c r="C11" s="987">
        <v>18.850000000000001</v>
      </c>
      <c r="D11" s="987">
        <v>21.63</v>
      </c>
      <c r="E11" s="987">
        <v>21.63</v>
      </c>
      <c r="F11" s="987">
        <v>18.7</v>
      </c>
      <c r="G11" s="987">
        <v>19.900010000000002</v>
      </c>
      <c r="H11" s="987">
        <v>21.26</v>
      </c>
      <c r="I11" s="987">
        <v>17.8</v>
      </c>
      <c r="J11" s="987">
        <v>23.2</v>
      </c>
      <c r="K11" s="987">
        <v>23.2</v>
      </c>
      <c r="L11" s="987">
        <v>18.45486</v>
      </c>
      <c r="M11" s="987">
        <v>23.7</v>
      </c>
      <c r="N11" s="987">
        <v>18.899999999999999</v>
      </c>
      <c r="O11" s="987">
        <v>19.900010000000002</v>
      </c>
      <c r="P11" s="987">
        <v>21.26</v>
      </c>
      <c r="Q11" s="987">
        <v>24.07</v>
      </c>
    </row>
    <row r="12" spans="2:17" x14ac:dyDescent="0.25">
      <c r="B12" s="988" t="s">
        <v>1485</v>
      </c>
      <c r="C12" s="987">
        <v>18.812999999999999</v>
      </c>
      <c r="D12" s="987">
        <v>21.63</v>
      </c>
      <c r="E12" s="987">
        <v>21.63</v>
      </c>
      <c r="F12" s="987">
        <v>18.5</v>
      </c>
      <c r="G12" s="987">
        <v>19.900010000000002</v>
      </c>
      <c r="H12" s="987">
        <v>21.14</v>
      </c>
      <c r="I12" s="987">
        <v>17.8</v>
      </c>
      <c r="J12" s="987">
        <v>24.152000000000001</v>
      </c>
      <c r="K12" s="987">
        <v>24.152000000000001</v>
      </c>
      <c r="L12" s="987">
        <v>18.180859999999999</v>
      </c>
      <c r="M12" s="987">
        <v>23.3</v>
      </c>
      <c r="N12" s="987">
        <v>18.8</v>
      </c>
      <c r="O12" s="987">
        <v>19.900010000000002</v>
      </c>
      <c r="P12" s="987">
        <v>21.14</v>
      </c>
      <c r="Q12" s="987">
        <v>23.96</v>
      </c>
    </row>
    <row r="13" spans="2:17" x14ac:dyDescent="0.25">
      <c r="B13" s="988" t="s">
        <v>1484</v>
      </c>
      <c r="C13" s="987">
        <v>18.675000000000001</v>
      </c>
      <c r="D13" s="987">
        <v>21.63</v>
      </c>
      <c r="E13" s="987">
        <v>21.63</v>
      </c>
      <c r="F13" s="987">
        <v>20.5</v>
      </c>
      <c r="G13" s="987">
        <v>19.600010000000001</v>
      </c>
      <c r="H13" s="987">
        <v>21.02</v>
      </c>
      <c r="I13" s="987">
        <v>17.8</v>
      </c>
      <c r="J13" s="987">
        <v>24.2</v>
      </c>
      <c r="K13" s="987">
        <v>24.2</v>
      </c>
      <c r="L13" s="987">
        <v>18.093530000000001</v>
      </c>
      <c r="M13" s="987">
        <v>23</v>
      </c>
      <c r="N13" s="987">
        <v>18.600000000000001</v>
      </c>
      <c r="O13" s="987">
        <v>19.600010000000001</v>
      </c>
      <c r="P13" s="987">
        <v>21.02</v>
      </c>
      <c r="Q13" s="987">
        <v>23.84</v>
      </c>
    </row>
    <row r="14" spans="2:17" x14ac:dyDescent="0.25">
      <c r="B14" s="988" t="s">
        <v>1483</v>
      </c>
      <c r="C14" s="987">
        <v>18.024999999999999</v>
      </c>
      <c r="D14" s="987">
        <v>21.63</v>
      </c>
      <c r="E14" s="987">
        <v>21.63</v>
      </c>
      <c r="F14" s="987">
        <v>19.399999999999999</v>
      </c>
      <c r="G14" s="987">
        <v>19.2</v>
      </c>
      <c r="H14" s="987">
        <v>20.9</v>
      </c>
      <c r="I14" s="987">
        <v>17.8</v>
      </c>
      <c r="J14" s="987">
        <v>24.652000000000001</v>
      </c>
      <c r="K14" s="987">
        <v>24.652000000000001</v>
      </c>
      <c r="L14" s="987">
        <v>18.438800000000001</v>
      </c>
      <c r="M14" s="987">
        <v>22.6</v>
      </c>
      <c r="N14" s="987">
        <v>18.399999999999999</v>
      </c>
      <c r="O14" s="987">
        <v>19.2</v>
      </c>
      <c r="P14" s="987">
        <v>20.9</v>
      </c>
      <c r="Q14" s="987">
        <v>23.73</v>
      </c>
    </row>
    <row r="15" spans="2:17" x14ac:dyDescent="0.25">
      <c r="B15" s="988" t="s">
        <v>1482</v>
      </c>
      <c r="C15" s="987">
        <v>17.95</v>
      </c>
      <c r="D15" s="987">
        <v>21.63</v>
      </c>
      <c r="E15" s="987">
        <v>21.63</v>
      </c>
      <c r="F15" s="987">
        <v>19.5</v>
      </c>
      <c r="G15" s="987">
        <v>19.5</v>
      </c>
      <c r="H15" s="987">
        <v>20.99</v>
      </c>
      <c r="I15" s="987">
        <v>18.2</v>
      </c>
      <c r="J15" s="987">
        <v>24.702000000000002</v>
      </c>
      <c r="K15" s="987">
        <v>24.702000000000002</v>
      </c>
      <c r="L15" s="987">
        <v>18.04335</v>
      </c>
      <c r="M15" s="987">
        <v>22.6</v>
      </c>
      <c r="N15" s="987">
        <v>18.5</v>
      </c>
      <c r="O15" s="987">
        <v>19.5</v>
      </c>
      <c r="P15" s="987">
        <v>20.99</v>
      </c>
      <c r="Q15" s="987">
        <v>23.62</v>
      </c>
    </row>
    <row r="16" spans="2:17" x14ac:dyDescent="0.25">
      <c r="B16" s="988" t="s">
        <v>1481</v>
      </c>
      <c r="C16" s="987">
        <v>18.399999999999999</v>
      </c>
      <c r="D16" s="987">
        <v>21.63</v>
      </c>
      <c r="E16" s="987">
        <v>21.63</v>
      </c>
      <c r="F16" s="987">
        <v>19.2</v>
      </c>
      <c r="G16" s="987">
        <v>19</v>
      </c>
      <c r="H16" s="987">
        <v>21.37</v>
      </c>
      <c r="I16" s="987">
        <v>18.5</v>
      </c>
      <c r="J16" s="987">
        <v>24.942499999999999</v>
      </c>
      <c r="K16" s="987">
        <v>24.942499999999999</v>
      </c>
      <c r="L16" s="987">
        <v>18.433779999999999</v>
      </c>
      <c r="M16" s="987">
        <v>25.3</v>
      </c>
      <c r="N16" s="987">
        <v>18.5</v>
      </c>
      <c r="O16" s="987">
        <v>19</v>
      </c>
      <c r="P16" s="987">
        <v>21.37</v>
      </c>
      <c r="Q16" s="987">
        <v>23.52</v>
      </c>
    </row>
    <row r="17" spans="2:17" x14ac:dyDescent="0.25">
      <c r="B17" s="988" t="s">
        <v>1480</v>
      </c>
      <c r="C17" s="987">
        <v>18.725000000000001</v>
      </c>
      <c r="D17" s="987">
        <v>21.63</v>
      </c>
      <c r="E17" s="987">
        <v>21.63</v>
      </c>
      <c r="F17" s="987">
        <v>19.8</v>
      </c>
      <c r="G17" s="987">
        <v>19.2</v>
      </c>
      <c r="H17" s="987">
        <v>22.75</v>
      </c>
      <c r="I17" s="987">
        <v>18.7</v>
      </c>
      <c r="J17" s="987">
        <v>25.652000000000001</v>
      </c>
      <c r="K17" s="987">
        <v>25.652000000000001</v>
      </c>
      <c r="L17" s="987">
        <v>18.091529999999999</v>
      </c>
      <c r="M17" s="987">
        <v>28.9</v>
      </c>
      <c r="N17" s="987">
        <v>18.899999999999999</v>
      </c>
      <c r="O17" s="987">
        <v>19.2</v>
      </c>
      <c r="P17" s="987">
        <v>22.75</v>
      </c>
      <c r="Q17" s="987">
        <v>24.72</v>
      </c>
    </row>
    <row r="18" spans="2:17" x14ac:dyDescent="0.25">
      <c r="B18" s="988" t="s">
        <v>1479</v>
      </c>
      <c r="C18" s="987">
        <v>18.425000000000001</v>
      </c>
      <c r="D18" s="987">
        <v>21.63</v>
      </c>
      <c r="E18" s="987">
        <v>21.63</v>
      </c>
      <c r="F18" s="987">
        <v>20.6</v>
      </c>
      <c r="G18" s="987">
        <v>19.5</v>
      </c>
      <c r="H18" s="987">
        <v>24.13</v>
      </c>
      <c r="I18" s="987">
        <v>18.8</v>
      </c>
      <c r="J18" s="987">
        <v>25.852</v>
      </c>
      <c r="K18" s="987">
        <v>25.852</v>
      </c>
      <c r="L18" s="987">
        <v>17.943989999999999</v>
      </c>
      <c r="M18" s="987">
        <v>31.5</v>
      </c>
      <c r="N18" s="987">
        <v>19.5</v>
      </c>
      <c r="O18" s="987">
        <v>19.5</v>
      </c>
      <c r="P18" s="987">
        <v>24.13</v>
      </c>
      <c r="Q18" s="987">
        <v>23.97</v>
      </c>
    </row>
    <row r="19" spans="2:17" x14ac:dyDescent="0.25">
      <c r="B19" s="988" t="s">
        <v>1478</v>
      </c>
      <c r="C19" s="987">
        <v>18.95</v>
      </c>
      <c r="D19" s="987">
        <v>21.63</v>
      </c>
      <c r="E19" s="987">
        <v>21.63</v>
      </c>
      <c r="F19" s="987">
        <v>23.4</v>
      </c>
      <c r="G19" s="987">
        <v>19.3</v>
      </c>
      <c r="H19" s="987">
        <v>25.11</v>
      </c>
      <c r="I19" s="987">
        <v>18.7</v>
      </c>
      <c r="J19" s="987">
        <v>24.599799999999998</v>
      </c>
      <c r="K19" s="987">
        <v>24.599799999999998</v>
      </c>
      <c r="L19" s="987">
        <v>17.873729999999998</v>
      </c>
      <c r="M19" s="987">
        <v>33.700000000000003</v>
      </c>
      <c r="N19" s="987">
        <v>20.399999999999999</v>
      </c>
      <c r="O19" s="987">
        <v>19.3</v>
      </c>
      <c r="P19" s="987">
        <v>25.11</v>
      </c>
      <c r="Q19" s="987">
        <v>24.16</v>
      </c>
    </row>
    <row r="20" spans="2:17" x14ac:dyDescent="0.25">
      <c r="B20" s="988" t="s">
        <v>1477</v>
      </c>
      <c r="C20" s="987">
        <v>19.3</v>
      </c>
      <c r="D20" s="987">
        <v>21.63</v>
      </c>
      <c r="E20" s="987">
        <v>21.63</v>
      </c>
      <c r="F20" s="987">
        <v>26.6</v>
      </c>
      <c r="G20" s="987">
        <v>18.900010000000002</v>
      </c>
      <c r="H20" s="987">
        <v>26.1</v>
      </c>
      <c r="I20" s="987">
        <v>18.899999999999999</v>
      </c>
      <c r="J20" s="987">
        <v>25.856999999999999</v>
      </c>
      <c r="K20" s="987">
        <v>25.856999999999999</v>
      </c>
      <c r="L20" s="987">
        <v>17.795439999999999</v>
      </c>
      <c r="M20" s="987">
        <v>34.4</v>
      </c>
      <c r="N20" s="987">
        <v>20.9</v>
      </c>
      <c r="O20" s="987">
        <v>18.900010000000002</v>
      </c>
      <c r="P20" s="987">
        <v>26.1</v>
      </c>
      <c r="Q20" s="987">
        <v>24.53</v>
      </c>
    </row>
    <row r="21" spans="2:17" x14ac:dyDescent="0.25">
      <c r="B21" s="988" t="s">
        <v>1476</v>
      </c>
      <c r="C21" s="987">
        <v>20.875</v>
      </c>
      <c r="D21" s="987">
        <v>21.63</v>
      </c>
      <c r="E21" s="987">
        <v>21.63</v>
      </c>
      <c r="F21" s="987">
        <v>27.7</v>
      </c>
      <c r="G21" s="987">
        <v>21.7</v>
      </c>
      <c r="H21" s="987">
        <v>26.28</v>
      </c>
      <c r="I21" s="987">
        <v>18.7</v>
      </c>
      <c r="J21" s="987">
        <v>25.35</v>
      </c>
      <c r="K21" s="987">
        <v>25.35</v>
      </c>
      <c r="L21" s="987">
        <v>17.700089999999999</v>
      </c>
      <c r="M21" s="987">
        <v>34.799999999999997</v>
      </c>
      <c r="N21" s="987">
        <v>22.6</v>
      </c>
      <c r="O21" s="987">
        <v>21.7</v>
      </c>
      <c r="P21" s="987">
        <v>26.28</v>
      </c>
      <c r="Q21" s="987">
        <v>24.96</v>
      </c>
    </row>
    <row r="22" spans="2:17" x14ac:dyDescent="0.25">
      <c r="B22" s="988" t="s">
        <v>1475</v>
      </c>
      <c r="C22" s="987">
        <v>20.95</v>
      </c>
      <c r="D22" s="987">
        <v>21.63</v>
      </c>
      <c r="E22" s="987">
        <v>21.63</v>
      </c>
      <c r="F22" s="987">
        <v>28.9</v>
      </c>
      <c r="G22" s="987">
        <v>22.400010000000002</v>
      </c>
      <c r="H22" s="987">
        <v>26.46</v>
      </c>
      <c r="I22" s="987">
        <v>18.600000000000001</v>
      </c>
      <c r="J22" s="987">
        <v>25.745000000000001</v>
      </c>
      <c r="K22" s="987">
        <v>25.745000000000001</v>
      </c>
      <c r="L22" s="987">
        <v>17.793430000000001</v>
      </c>
      <c r="M22" s="987">
        <v>33.5</v>
      </c>
      <c r="N22" s="987">
        <v>23.8</v>
      </c>
      <c r="O22" s="987">
        <v>22.400010000000002</v>
      </c>
      <c r="P22" s="987">
        <v>26.46</v>
      </c>
      <c r="Q22" s="987">
        <v>25.97</v>
      </c>
    </row>
    <row r="23" spans="2:17" x14ac:dyDescent="0.25">
      <c r="B23" s="988" t="s">
        <v>1474</v>
      </c>
      <c r="C23" s="987">
        <v>21.774000000000001</v>
      </c>
      <c r="D23" s="987">
        <v>21.63</v>
      </c>
      <c r="E23" s="987">
        <v>21.63</v>
      </c>
      <c r="F23" s="987">
        <v>29.7</v>
      </c>
      <c r="G23" s="987">
        <v>21.5</v>
      </c>
      <c r="H23" s="987">
        <v>26.64</v>
      </c>
      <c r="I23" s="987">
        <v>19.2</v>
      </c>
      <c r="J23" s="987">
        <v>25.341000000000001</v>
      </c>
      <c r="K23" s="987">
        <v>25.341000000000001</v>
      </c>
      <c r="L23" s="987">
        <v>17.482289999999999</v>
      </c>
      <c r="M23" s="987">
        <v>33.4</v>
      </c>
      <c r="N23" s="987">
        <v>23.9</v>
      </c>
      <c r="O23" s="987">
        <v>21.5</v>
      </c>
      <c r="P23" s="987">
        <v>26.64</v>
      </c>
      <c r="Q23" s="987">
        <v>26.56</v>
      </c>
    </row>
    <row r="24" spans="2:17" x14ac:dyDescent="0.25">
      <c r="B24" s="988" t="s">
        <v>1473</v>
      </c>
      <c r="C24" s="987">
        <v>22.15</v>
      </c>
      <c r="D24" s="987">
        <v>21.63</v>
      </c>
      <c r="E24" s="987">
        <v>21.63</v>
      </c>
      <c r="F24" s="987">
        <v>28.1</v>
      </c>
      <c r="G24" s="987">
        <v>21.2</v>
      </c>
      <c r="H24" s="987">
        <v>26.82</v>
      </c>
      <c r="I24" s="987">
        <v>19.100000000000001</v>
      </c>
      <c r="J24" s="987">
        <v>25.622499999999999</v>
      </c>
      <c r="K24" s="987">
        <v>25.622499999999999</v>
      </c>
      <c r="L24" s="987">
        <v>17.562580000000001</v>
      </c>
      <c r="M24" s="987">
        <v>35</v>
      </c>
      <c r="N24" s="987">
        <v>23.6</v>
      </c>
      <c r="O24" s="987">
        <v>21.2</v>
      </c>
      <c r="P24" s="987">
        <v>26.82</v>
      </c>
      <c r="Q24" s="987">
        <v>27.07</v>
      </c>
    </row>
    <row r="25" spans="2:17" x14ac:dyDescent="0.25">
      <c r="B25" s="988" t="s">
        <v>1472</v>
      </c>
      <c r="C25" s="987">
        <v>21.824999999999999</v>
      </c>
      <c r="D25" s="987">
        <v>21.63</v>
      </c>
      <c r="E25" s="987">
        <v>21.63</v>
      </c>
      <c r="F25" s="987">
        <v>26.2</v>
      </c>
      <c r="G25" s="987">
        <v>20.400010000000002</v>
      </c>
      <c r="H25" s="987">
        <v>27</v>
      </c>
      <c r="I25" s="987">
        <v>18.600000000000001</v>
      </c>
      <c r="J25" s="987">
        <v>25.64</v>
      </c>
      <c r="K25" s="987">
        <v>25.64</v>
      </c>
      <c r="L25" s="987">
        <v>17.736219999999999</v>
      </c>
      <c r="M25" s="987">
        <v>34</v>
      </c>
      <c r="N25" s="987">
        <v>22.8</v>
      </c>
      <c r="O25" s="987">
        <v>20.400010000000002</v>
      </c>
      <c r="P25" s="987">
        <v>27</v>
      </c>
      <c r="Q25" s="987">
        <v>27.05</v>
      </c>
    </row>
    <row r="26" spans="2:17" x14ac:dyDescent="0.25">
      <c r="B26" s="988" t="s">
        <v>1471</v>
      </c>
      <c r="C26" s="987">
        <v>20.524999999999999</v>
      </c>
      <c r="D26" s="987">
        <v>21.63</v>
      </c>
      <c r="E26" s="987">
        <v>21.63</v>
      </c>
      <c r="F26" s="987">
        <v>24.3</v>
      </c>
      <c r="G26" s="987">
        <v>19.600010000000001</v>
      </c>
      <c r="H26" s="987">
        <v>26.43</v>
      </c>
      <c r="I26" s="987">
        <v>18.100000000000001</v>
      </c>
      <c r="J26" s="987">
        <v>25.65</v>
      </c>
      <c r="K26" s="987">
        <v>25.65</v>
      </c>
      <c r="L26" s="987">
        <v>17.900829999999999</v>
      </c>
      <c r="M26" s="987">
        <v>31.4</v>
      </c>
      <c r="N26" s="987">
        <v>20.100000000000001</v>
      </c>
      <c r="O26" s="987">
        <v>19.600010000000001</v>
      </c>
      <c r="P26" s="987">
        <v>26.43</v>
      </c>
      <c r="Q26" s="987">
        <v>26.81</v>
      </c>
    </row>
    <row r="27" spans="2:17" x14ac:dyDescent="0.25">
      <c r="B27" s="988" t="s">
        <v>1470</v>
      </c>
      <c r="C27" s="987">
        <v>19.725000000000001</v>
      </c>
      <c r="D27" s="987">
        <v>21.63</v>
      </c>
      <c r="E27" s="987">
        <v>21.63</v>
      </c>
      <c r="F27" s="987">
        <v>22.3</v>
      </c>
      <c r="G27" s="987">
        <v>19.7</v>
      </c>
      <c r="H27" s="987">
        <v>25.86</v>
      </c>
      <c r="I27" s="987">
        <v>17.899999999999999</v>
      </c>
      <c r="J27" s="987">
        <v>25.835000000000001</v>
      </c>
      <c r="K27" s="987">
        <v>25.835000000000001</v>
      </c>
      <c r="L27" s="987">
        <v>17.9209</v>
      </c>
      <c r="M27" s="987">
        <v>29.2</v>
      </c>
      <c r="N27" s="987">
        <v>20.399999999999999</v>
      </c>
      <c r="O27" s="987">
        <v>19.7</v>
      </c>
      <c r="P27" s="987">
        <v>25.86</v>
      </c>
      <c r="Q27" s="987">
        <v>26.07</v>
      </c>
    </row>
    <row r="28" spans="2:17" x14ac:dyDescent="0.25">
      <c r="B28" s="988" t="s">
        <v>1469</v>
      </c>
      <c r="C28" s="987">
        <v>19.649999999999999</v>
      </c>
      <c r="D28" s="987">
        <v>21.63</v>
      </c>
      <c r="E28" s="987">
        <v>21.63</v>
      </c>
      <c r="F28" s="987">
        <v>21.1</v>
      </c>
      <c r="G28" s="987">
        <v>19.7</v>
      </c>
      <c r="H28" s="987">
        <v>25.29</v>
      </c>
      <c r="I28" s="987">
        <v>17.899999999999999</v>
      </c>
      <c r="J28" s="987">
        <v>25.757000000000001</v>
      </c>
      <c r="K28" s="987">
        <v>25.757000000000001</v>
      </c>
      <c r="L28" s="987">
        <v>18.127659999999999</v>
      </c>
      <c r="M28" s="987">
        <v>27.7</v>
      </c>
      <c r="N28" s="987">
        <v>19.7</v>
      </c>
      <c r="O28" s="987">
        <v>19.7</v>
      </c>
      <c r="P28" s="987">
        <v>25.29</v>
      </c>
      <c r="Q28" s="987">
        <v>25.62</v>
      </c>
    </row>
    <row r="29" spans="2:17" x14ac:dyDescent="0.25">
      <c r="B29" s="988" t="s">
        <v>1468</v>
      </c>
      <c r="C29" s="987">
        <v>19.55</v>
      </c>
      <c r="D29" s="987">
        <v>21.63</v>
      </c>
      <c r="E29" s="987">
        <v>21.63</v>
      </c>
      <c r="F29" s="987">
        <v>20.6</v>
      </c>
      <c r="G29" s="987">
        <v>19.600010000000001</v>
      </c>
      <c r="H29" s="987">
        <v>24.72</v>
      </c>
      <c r="I29" s="987">
        <v>17.899999999999999</v>
      </c>
      <c r="J29" s="987">
        <v>24.9</v>
      </c>
      <c r="K29" s="987">
        <v>24.9</v>
      </c>
      <c r="L29" s="987">
        <v>18.641549999999999</v>
      </c>
      <c r="M29" s="987">
        <v>27.7</v>
      </c>
      <c r="N29" s="987">
        <v>20</v>
      </c>
      <c r="O29" s="987">
        <v>19.600010000000001</v>
      </c>
      <c r="P29" s="987">
        <v>24.72</v>
      </c>
      <c r="Q29" s="987">
        <v>25.2</v>
      </c>
    </row>
    <row r="30" spans="2:17" x14ac:dyDescent="0.25">
      <c r="B30" s="988" t="s">
        <v>1467</v>
      </c>
      <c r="C30" s="987">
        <v>19.574999999999999</v>
      </c>
      <c r="D30" s="987">
        <v>21.63</v>
      </c>
      <c r="E30" s="987">
        <v>21.63</v>
      </c>
      <c r="F30" s="987">
        <v>20.3</v>
      </c>
      <c r="G30" s="987">
        <v>19.900010000000002</v>
      </c>
      <c r="H30" s="987">
        <v>24.15</v>
      </c>
      <c r="I30" s="987">
        <v>17.8</v>
      </c>
      <c r="J30" s="987">
        <v>24.7</v>
      </c>
      <c r="K30" s="987">
        <v>24.7</v>
      </c>
      <c r="L30" s="987">
        <v>18.305309999999999</v>
      </c>
      <c r="M30" s="987">
        <v>26.6</v>
      </c>
      <c r="N30" s="987">
        <v>19.899999999999999</v>
      </c>
      <c r="O30" s="987">
        <v>19.900010000000002</v>
      </c>
      <c r="P30" s="987">
        <v>24.15</v>
      </c>
      <c r="Q30" s="987">
        <v>24.88</v>
      </c>
    </row>
    <row r="31" spans="2:17" x14ac:dyDescent="0.25">
      <c r="B31" s="988" t="s">
        <v>1466</v>
      </c>
      <c r="C31" s="987">
        <v>19.423999999999999</v>
      </c>
      <c r="D31" s="987">
        <v>21.63</v>
      </c>
      <c r="E31" s="987">
        <v>21.63</v>
      </c>
      <c r="F31" s="987">
        <v>19.7</v>
      </c>
      <c r="G31" s="987">
        <v>19.7</v>
      </c>
      <c r="H31" s="987">
        <v>23.58</v>
      </c>
      <c r="I31" s="987">
        <v>17.8</v>
      </c>
      <c r="J31" s="987">
        <v>24.2529</v>
      </c>
      <c r="K31" s="987">
        <v>24.2529</v>
      </c>
      <c r="L31" s="987">
        <v>18.23706</v>
      </c>
      <c r="M31" s="987">
        <v>25.9</v>
      </c>
      <c r="N31" s="987">
        <v>19.5</v>
      </c>
      <c r="O31" s="987">
        <v>19.7</v>
      </c>
      <c r="P31" s="987">
        <v>23.58</v>
      </c>
      <c r="Q31" s="987">
        <v>24.61</v>
      </c>
    </row>
    <row r="32" spans="2:17" x14ac:dyDescent="0.25">
      <c r="B32" s="988" t="s">
        <v>1465</v>
      </c>
      <c r="C32" s="987">
        <v>19.324999999999999</v>
      </c>
      <c r="D32" s="987">
        <v>21.63</v>
      </c>
      <c r="E32" s="987">
        <v>21.63</v>
      </c>
      <c r="F32" s="987">
        <v>19.5</v>
      </c>
      <c r="G32" s="987">
        <v>19.900010000000002</v>
      </c>
      <c r="H32" s="987">
        <v>23.33</v>
      </c>
      <c r="I32" s="987">
        <v>17.8</v>
      </c>
      <c r="J32" s="987">
        <v>24.1022</v>
      </c>
      <c r="K32" s="987">
        <v>24.1022</v>
      </c>
      <c r="L32" s="987">
        <v>20.103919999999999</v>
      </c>
      <c r="M32" s="987">
        <v>25.5</v>
      </c>
      <c r="N32" s="987">
        <v>19.3</v>
      </c>
      <c r="O32" s="987">
        <v>19.900010000000002</v>
      </c>
      <c r="P32" s="987">
        <v>23.33</v>
      </c>
      <c r="Q32" s="987">
        <v>24.42</v>
      </c>
    </row>
  </sheetData>
  <mergeCells count="1">
    <mergeCell ref="B6:B8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20CB3-56B7-4A58-9125-27925423ABC5}">
  <dimension ref="B1:J28"/>
  <sheetViews>
    <sheetView workbookViewId="0"/>
  </sheetViews>
  <sheetFormatPr baseColWidth="10" defaultColWidth="9.140625" defaultRowHeight="15" x14ac:dyDescent="0.25"/>
  <cols>
    <col min="1" max="1" width="5" style="969" customWidth="1"/>
    <col min="2" max="2" width="20" style="969" customWidth="1"/>
    <col min="3" max="3" width="37.28515625" style="969" customWidth="1"/>
    <col min="4" max="4" width="28" style="969" customWidth="1"/>
    <col min="5" max="5" width="18" style="969" customWidth="1"/>
    <col min="6" max="8" width="15" style="969" customWidth="1"/>
    <col min="9" max="9" width="10" style="969" customWidth="1"/>
    <col min="10" max="10" width="60" style="969" customWidth="1"/>
    <col min="11" max="16384" width="9.140625" style="969"/>
  </cols>
  <sheetData>
    <row r="1" spans="2:10" ht="21" x14ac:dyDescent="0.35">
      <c r="C1" s="991" t="s">
        <v>1510</v>
      </c>
    </row>
    <row r="3" spans="2:10" x14ac:dyDescent="0.25">
      <c r="B3" s="990" t="s">
        <v>1463</v>
      </c>
      <c r="C3" s="990" t="s">
        <v>1250</v>
      </c>
    </row>
    <row r="4" spans="2:10" x14ac:dyDescent="0.25">
      <c r="B4" s="990" t="s">
        <v>1462</v>
      </c>
      <c r="C4" s="990" t="s">
        <v>1250</v>
      </c>
    </row>
    <row r="6" spans="2:10" x14ac:dyDescent="0.25">
      <c r="B6" s="989" t="s">
        <v>1239</v>
      </c>
      <c r="C6" s="989" t="s">
        <v>302</v>
      </c>
      <c r="D6" s="989" t="s">
        <v>303</v>
      </c>
      <c r="E6" s="989" t="s">
        <v>1509</v>
      </c>
      <c r="F6" s="989" t="s">
        <v>1508</v>
      </c>
      <c r="G6" s="989" t="s">
        <v>1507</v>
      </c>
      <c r="H6" s="989" t="s">
        <v>1506</v>
      </c>
      <c r="I6" s="989" t="s">
        <v>1213</v>
      </c>
      <c r="J6" s="989" t="s">
        <v>1505</v>
      </c>
    </row>
    <row r="7" spans="2:10" x14ac:dyDescent="0.25">
      <c r="B7" s="987" t="s">
        <v>1250</v>
      </c>
      <c r="C7" s="987" t="s">
        <v>1256</v>
      </c>
      <c r="D7" s="987" t="s">
        <v>1454</v>
      </c>
      <c r="E7" s="987" t="s">
        <v>295</v>
      </c>
      <c r="F7" s="987">
        <v>2248.17</v>
      </c>
      <c r="G7" s="987">
        <v>2248.17</v>
      </c>
      <c r="H7" s="987">
        <v>0</v>
      </c>
      <c r="I7" s="987" t="s">
        <v>1359</v>
      </c>
      <c r="J7" s="988" t="s">
        <v>1501</v>
      </c>
    </row>
    <row r="8" spans="2:10" x14ac:dyDescent="0.25">
      <c r="B8" s="987" t="s">
        <v>1250</v>
      </c>
      <c r="C8" s="987" t="s">
        <v>1256</v>
      </c>
      <c r="D8" s="987" t="s">
        <v>1219</v>
      </c>
      <c r="E8" s="987" t="s">
        <v>295</v>
      </c>
      <c r="F8" s="987">
        <v>2927.95</v>
      </c>
      <c r="G8" s="987">
        <v>2927.95</v>
      </c>
      <c r="H8" s="987">
        <v>0</v>
      </c>
      <c r="I8" s="987" t="s">
        <v>1359</v>
      </c>
      <c r="J8" s="988" t="s">
        <v>1501</v>
      </c>
    </row>
    <row r="9" spans="2:10" x14ac:dyDescent="0.25">
      <c r="B9" s="987" t="s">
        <v>1250</v>
      </c>
      <c r="C9" s="987" t="s">
        <v>28</v>
      </c>
      <c r="D9" s="987" t="s">
        <v>1429</v>
      </c>
      <c r="E9" s="987" t="s">
        <v>295</v>
      </c>
      <c r="F9" s="987">
        <v>17.52</v>
      </c>
      <c r="G9" s="987">
        <v>17.52</v>
      </c>
      <c r="H9" s="987">
        <v>0</v>
      </c>
      <c r="I9" s="987" t="s">
        <v>1359</v>
      </c>
      <c r="J9" s="988" t="s">
        <v>1501</v>
      </c>
    </row>
    <row r="10" spans="2:10" x14ac:dyDescent="0.25">
      <c r="B10" s="987" t="s">
        <v>1250</v>
      </c>
      <c r="C10" s="987" t="s">
        <v>28</v>
      </c>
      <c r="D10" s="987" t="s">
        <v>1429</v>
      </c>
      <c r="E10" s="987" t="s">
        <v>296</v>
      </c>
      <c r="F10" s="987">
        <v>515.83000000000004</v>
      </c>
      <c r="G10" s="987">
        <v>515.83000000000004</v>
      </c>
      <c r="H10" s="987">
        <v>0</v>
      </c>
      <c r="I10" s="987" t="s">
        <v>1359</v>
      </c>
      <c r="J10" s="988" t="s">
        <v>1501</v>
      </c>
    </row>
    <row r="11" spans="2:10" x14ac:dyDescent="0.25">
      <c r="B11" s="987" t="s">
        <v>1250</v>
      </c>
      <c r="C11" s="987" t="s">
        <v>38</v>
      </c>
      <c r="D11" s="987" t="s">
        <v>1393</v>
      </c>
      <c r="E11" s="987" t="s">
        <v>296</v>
      </c>
      <c r="F11" s="987">
        <v>356.21</v>
      </c>
      <c r="G11" s="987">
        <v>356.20600000000002</v>
      </c>
      <c r="H11" s="987">
        <v>0</v>
      </c>
      <c r="I11" s="987" t="s">
        <v>1359</v>
      </c>
      <c r="J11" s="988" t="s">
        <v>1504</v>
      </c>
    </row>
    <row r="12" spans="2:10" x14ac:dyDescent="0.25">
      <c r="B12" s="987" t="s">
        <v>1250</v>
      </c>
      <c r="C12" s="987" t="s">
        <v>38</v>
      </c>
      <c r="D12" s="987" t="s">
        <v>1393</v>
      </c>
      <c r="E12" s="987" t="s">
        <v>295</v>
      </c>
      <c r="F12" s="987">
        <v>592.87</v>
      </c>
      <c r="G12" s="987">
        <v>592.86900000000003</v>
      </c>
      <c r="H12" s="987">
        <v>0</v>
      </c>
      <c r="I12" s="987" t="s">
        <v>1359</v>
      </c>
      <c r="J12" s="988" t="s">
        <v>1504</v>
      </c>
    </row>
    <row r="13" spans="2:10" x14ac:dyDescent="0.25">
      <c r="B13" s="987" t="s">
        <v>1250</v>
      </c>
      <c r="C13" s="987" t="s">
        <v>38</v>
      </c>
      <c r="D13" s="987" t="s">
        <v>1441</v>
      </c>
      <c r="E13" s="987" t="s">
        <v>296</v>
      </c>
      <c r="F13" s="987">
        <v>30.03</v>
      </c>
      <c r="G13" s="987">
        <v>30.026</v>
      </c>
      <c r="H13" s="987">
        <v>0</v>
      </c>
      <c r="I13" s="987" t="s">
        <v>1359</v>
      </c>
      <c r="J13" s="988" t="s">
        <v>1504</v>
      </c>
    </row>
    <row r="14" spans="2:10" x14ac:dyDescent="0.25">
      <c r="B14" s="987" t="s">
        <v>1250</v>
      </c>
      <c r="C14" s="987" t="s">
        <v>38</v>
      </c>
      <c r="D14" s="987" t="s">
        <v>1441</v>
      </c>
      <c r="E14" s="987" t="s">
        <v>295</v>
      </c>
      <c r="F14" s="987">
        <v>630.19000000000005</v>
      </c>
      <c r="G14" s="987">
        <v>630.19000000000005</v>
      </c>
      <c r="H14" s="987">
        <v>0</v>
      </c>
      <c r="I14" s="987" t="s">
        <v>1359</v>
      </c>
      <c r="J14" s="988" t="s">
        <v>1504</v>
      </c>
    </row>
    <row r="15" spans="2:10" x14ac:dyDescent="0.25">
      <c r="B15" s="987" t="s">
        <v>1250</v>
      </c>
      <c r="C15" s="987" t="s">
        <v>36</v>
      </c>
      <c r="D15" s="987" t="s">
        <v>1439</v>
      </c>
      <c r="E15" s="987" t="s">
        <v>295</v>
      </c>
      <c r="F15" s="987">
        <v>0</v>
      </c>
      <c r="G15" s="987">
        <v>0</v>
      </c>
      <c r="H15" s="987">
        <v>0</v>
      </c>
      <c r="I15" s="987" t="s">
        <v>1359</v>
      </c>
      <c r="J15" s="988" t="s">
        <v>1501</v>
      </c>
    </row>
    <row r="16" spans="2:10" x14ac:dyDescent="0.25">
      <c r="B16" s="987" t="s">
        <v>1250</v>
      </c>
      <c r="C16" s="987" t="s">
        <v>36</v>
      </c>
      <c r="D16" s="987" t="s">
        <v>1439</v>
      </c>
      <c r="E16" s="987" t="s">
        <v>1437</v>
      </c>
      <c r="F16" s="987">
        <v>0</v>
      </c>
      <c r="G16" s="987">
        <v>0</v>
      </c>
      <c r="H16" s="987">
        <v>0</v>
      </c>
      <c r="I16" s="987" t="s">
        <v>1363</v>
      </c>
      <c r="J16" s="988" t="s">
        <v>1501</v>
      </c>
    </row>
    <row r="17" spans="2:10" x14ac:dyDescent="0.25">
      <c r="B17" s="987" t="s">
        <v>1250</v>
      </c>
      <c r="C17" s="987" t="s">
        <v>13</v>
      </c>
      <c r="D17" s="987" t="s">
        <v>1431</v>
      </c>
      <c r="E17" s="987" t="s">
        <v>295</v>
      </c>
      <c r="F17" s="987">
        <v>451.65</v>
      </c>
      <c r="G17" s="987">
        <v>451.65</v>
      </c>
      <c r="H17" s="987">
        <v>0</v>
      </c>
      <c r="I17" s="987" t="s">
        <v>1359</v>
      </c>
      <c r="J17" s="988" t="s">
        <v>1501</v>
      </c>
    </row>
    <row r="18" spans="2:10" x14ac:dyDescent="0.25">
      <c r="B18" s="987" t="s">
        <v>1250</v>
      </c>
      <c r="C18" s="987" t="s">
        <v>50</v>
      </c>
      <c r="D18" s="987" t="s">
        <v>1220</v>
      </c>
      <c r="E18" s="987" t="s">
        <v>295</v>
      </c>
      <c r="F18" s="987">
        <v>116.33</v>
      </c>
      <c r="G18" s="987">
        <v>116.33</v>
      </c>
      <c r="H18" s="987">
        <v>0</v>
      </c>
      <c r="I18" s="987" t="s">
        <v>1359</v>
      </c>
      <c r="J18" s="988" t="s">
        <v>1501</v>
      </c>
    </row>
    <row r="19" spans="2:10" x14ac:dyDescent="0.25">
      <c r="B19" s="987" t="s">
        <v>1250</v>
      </c>
      <c r="C19" s="987" t="s">
        <v>36</v>
      </c>
      <c r="D19" s="987" t="s">
        <v>1407</v>
      </c>
      <c r="E19" s="987" t="s">
        <v>295</v>
      </c>
      <c r="F19" s="987">
        <v>31294.43</v>
      </c>
      <c r="G19" s="987">
        <v>31294.43</v>
      </c>
      <c r="H19" s="987">
        <v>0</v>
      </c>
      <c r="I19" s="987" t="s">
        <v>1359</v>
      </c>
      <c r="J19" s="988" t="s">
        <v>1501</v>
      </c>
    </row>
    <row r="20" spans="2:10" x14ac:dyDescent="0.25">
      <c r="B20" s="987" t="s">
        <v>1250</v>
      </c>
      <c r="C20" s="987" t="s">
        <v>1277</v>
      </c>
      <c r="D20" s="987" t="s">
        <v>1402</v>
      </c>
      <c r="E20" s="987" t="s">
        <v>295</v>
      </c>
      <c r="F20" s="987">
        <v>512.1</v>
      </c>
      <c r="G20" s="987">
        <v>512.1</v>
      </c>
      <c r="H20" s="987">
        <v>0</v>
      </c>
      <c r="I20" s="987" t="s">
        <v>1359</v>
      </c>
      <c r="J20" s="988" t="s">
        <v>1501</v>
      </c>
    </row>
    <row r="21" spans="2:10" x14ac:dyDescent="0.25">
      <c r="B21" s="987" t="s">
        <v>1250</v>
      </c>
      <c r="C21" s="987" t="s">
        <v>1373</v>
      </c>
      <c r="D21" s="987" t="s">
        <v>1405</v>
      </c>
      <c r="E21" s="987" t="s">
        <v>295</v>
      </c>
      <c r="F21" s="987">
        <v>9195.34</v>
      </c>
      <c r="G21" s="987">
        <v>9195.34</v>
      </c>
      <c r="H21" s="987">
        <v>0</v>
      </c>
      <c r="I21" s="987" t="s">
        <v>1359</v>
      </c>
      <c r="J21" s="988" t="s">
        <v>1501</v>
      </c>
    </row>
    <row r="22" spans="2:10" x14ac:dyDescent="0.25">
      <c r="B22" s="987" t="s">
        <v>1250</v>
      </c>
      <c r="C22" s="987" t="s">
        <v>1398</v>
      </c>
      <c r="D22" s="987" t="s">
        <v>1397</v>
      </c>
      <c r="E22" s="987" t="s">
        <v>295</v>
      </c>
      <c r="F22" s="987">
        <v>7802.45</v>
      </c>
      <c r="G22" s="987">
        <v>7802.1773899999998</v>
      </c>
      <c r="H22" s="987">
        <v>0</v>
      </c>
      <c r="I22" s="987" t="s">
        <v>1359</v>
      </c>
      <c r="J22" s="988" t="s">
        <v>1503</v>
      </c>
    </row>
    <row r="23" spans="2:10" x14ac:dyDescent="0.25">
      <c r="B23" s="987" t="s">
        <v>1250</v>
      </c>
      <c r="C23" s="987" t="s">
        <v>96</v>
      </c>
      <c r="D23" s="987" t="s">
        <v>1395</v>
      </c>
      <c r="E23" s="987" t="s">
        <v>295</v>
      </c>
      <c r="F23" s="987">
        <v>733.23</v>
      </c>
      <c r="G23" s="987">
        <v>733.23</v>
      </c>
      <c r="H23" s="987">
        <v>0</v>
      </c>
      <c r="I23" s="987" t="s">
        <v>1359</v>
      </c>
      <c r="J23" s="988" t="s">
        <v>1502</v>
      </c>
    </row>
    <row r="24" spans="2:10" x14ac:dyDescent="0.25">
      <c r="B24" s="987" t="s">
        <v>1250</v>
      </c>
      <c r="C24" s="987" t="s">
        <v>1385</v>
      </c>
      <c r="D24" s="987" t="s">
        <v>1384</v>
      </c>
      <c r="E24" s="987" t="s">
        <v>295</v>
      </c>
      <c r="F24" s="987">
        <v>61646.080000000002</v>
      </c>
      <c r="G24" s="987">
        <v>61646.080000000002</v>
      </c>
      <c r="H24" s="987">
        <v>0</v>
      </c>
      <c r="I24" s="987" t="s">
        <v>1359</v>
      </c>
      <c r="J24" s="988" t="s">
        <v>1501</v>
      </c>
    </row>
    <row r="25" spans="2:10" x14ac:dyDescent="0.25">
      <c r="B25" s="987" t="s">
        <v>1250</v>
      </c>
      <c r="C25" s="987" t="s">
        <v>1379</v>
      </c>
      <c r="D25" s="987" t="s">
        <v>1380</v>
      </c>
      <c r="E25" s="987" t="s">
        <v>295</v>
      </c>
      <c r="F25" s="987">
        <v>801.6</v>
      </c>
      <c r="G25" s="987">
        <v>801.6</v>
      </c>
      <c r="H25" s="987">
        <v>0</v>
      </c>
      <c r="I25" s="987" t="s">
        <v>1359</v>
      </c>
      <c r="J25" s="988" t="s">
        <v>1501</v>
      </c>
    </row>
    <row r="26" spans="2:10" x14ac:dyDescent="0.25">
      <c r="B26" s="987" t="s">
        <v>1250</v>
      </c>
      <c r="C26" s="987" t="s">
        <v>1379</v>
      </c>
      <c r="D26" s="987" t="s">
        <v>1378</v>
      </c>
      <c r="E26" s="987" t="s">
        <v>295</v>
      </c>
      <c r="F26" s="987">
        <v>640.54</v>
      </c>
      <c r="G26" s="987">
        <v>640.54</v>
      </c>
      <c r="H26" s="987">
        <v>0</v>
      </c>
      <c r="I26" s="987" t="s">
        <v>1359</v>
      </c>
      <c r="J26" s="988" t="s">
        <v>1501</v>
      </c>
    </row>
    <row r="27" spans="2:10" x14ac:dyDescent="0.25">
      <c r="B27" s="987" t="s">
        <v>1250</v>
      </c>
      <c r="C27" s="987" t="s">
        <v>36</v>
      </c>
      <c r="D27" s="987" t="s">
        <v>1375</v>
      </c>
      <c r="E27" s="987" t="s">
        <v>295</v>
      </c>
      <c r="F27" s="987">
        <v>39629.599999999999</v>
      </c>
      <c r="G27" s="987">
        <v>52300.76</v>
      </c>
      <c r="H27" s="987">
        <v>12671.16</v>
      </c>
      <c r="I27" s="987" t="s">
        <v>1359</v>
      </c>
      <c r="J27" s="988" t="s">
        <v>1501</v>
      </c>
    </row>
    <row r="28" spans="2:10" x14ac:dyDescent="0.25">
      <c r="B28" s="994"/>
      <c r="C28" s="994"/>
      <c r="D28" s="994"/>
      <c r="E28" s="994"/>
      <c r="F28" s="994"/>
      <c r="G28" s="994"/>
      <c r="H28" s="994"/>
      <c r="I28" s="994"/>
      <c r="J28" s="986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3E526-25A3-4042-8BA7-33BE4616FC4A}">
  <dimension ref="B1:H18"/>
  <sheetViews>
    <sheetView workbookViewId="0">
      <pane ySplit="7" topLeftCell="A8" activePane="bottomLeft" state="frozen"/>
      <selection pane="bottomLeft"/>
    </sheetView>
  </sheetViews>
  <sheetFormatPr baseColWidth="10" defaultColWidth="9.140625" defaultRowHeight="15" x14ac:dyDescent="0.25"/>
  <cols>
    <col min="1" max="1" width="5" style="969" customWidth="1"/>
    <col min="2" max="2" width="15" style="969" customWidth="1"/>
    <col min="3" max="4" width="35" style="969" customWidth="1"/>
    <col min="5" max="5" width="20" style="969" customWidth="1"/>
    <col min="6" max="6" width="14" style="969" customWidth="1"/>
    <col min="7" max="7" width="15.140625" style="969" customWidth="1"/>
    <col min="8" max="8" width="20" style="969" customWidth="1"/>
    <col min="9" max="16384" width="9.140625" style="969"/>
  </cols>
  <sheetData>
    <row r="1" spans="2:8" ht="21" x14ac:dyDescent="0.35">
      <c r="C1" s="991" t="s">
        <v>1526</v>
      </c>
    </row>
    <row r="3" spans="2:8" x14ac:dyDescent="0.25">
      <c r="B3" s="990" t="s">
        <v>1463</v>
      </c>
      <c r="C3" s="990" t="s">
        <v>1250</v>
      </c>
    </row>
    <row r="4" spans="2:8" x14ac:dyDescent="0.25">
      <c r="B4" s="990" t="s">
        <v>1462</v>
      </c>
      <c r="C4" s="990" t="s">
        <v>1250</v>
      </c>
    </row>
    <row r="7" spans="2:8" x14ac:dyDescent="0.25">
      <c r="B7" s="989" t="s">
        <v>1239</v>
      </c>
      <c r="C7" s="989" t="s">
        <v>302</v>
      </c>
      <c r="D7" s="989" t="s">
        <v>1525</v>
      </c>
      <c r="E7" s="995" t="s">
        <v>1524</v>
      </c>
      <c r="F7" s="995" t="s">
        <v>1508</v>
      </c>
      <c r="G7" s="995" t="s">
        <v>1523</v>
      </c>
      <c r="H7" s="989" t="s">
        <v>1505</v>
      </c>
    </row>
    <row r="8" spans="2:8" x14ac:dyDescent="0.25">
      <c r="B8" s="988" t="s">
        <v>1250</v>
      </c>
      <c r="C8" s="988" t="s">
        <v>34</v>
      </c>
      <c r="D8" s="988" t="s">
        <v>1522</v>
      </c>
      <c r="E8" s="987">
        <v>130</v>
      </c>
      <c r="F8" s="987" t="s">
        <v>1512</v>
      </c>
      <c r="G8" s="987" t="s">
        <v>1511</v>
      </c>
      <c r="H8" s="988"/>
    </row>
    <row r="9" spans="2:8" x14ac:dyDescent="0.25">
      <c r="B9" s="988" t="s">
        <v>1250</v>
      </c>
      <c r="C9" s="988" t="s">
        <v>1256</v>
      </c>
      <c r="D9" s="988" t="s">
        <v>1521</v>
      </c>
      <c r="E9" s="987">
        <v>2070</v>
      </c>
      <c r="F9" s="987" t="s">
        <v>1512</v>
      </c>
      <c r="G9" s="987" t="s">
        <v>1511</v>
      </c>
      <c r="H9" s="988"/>
    </row>
    <row r="10" spans="2:8" x14ac:dyDescent="0.25">
      <c r="B10" s="988" t="s">
        <v>1250</v>
      </c>
      <c r="C10" s="988" t="s">
        <v>1373</v>
      </c>
      <c r="D10" s="988" t="s">
        <v>1520</v>
      </c>
      <c r="E10" s="987">
        <v>692.79300000000001</v>
      </c>
      <c r="F10" s="987" t="s">
        <v>1512</v>
      </c>
      <c r="G10" s="987" t="s">
        <v>1511</v>
      </c>
      <c r="H10" s="988"/>
    </row>
    <row r="11" spans="2:8" x14ac:dyDescent="0.25">
      <c r="B11" s="988" t="s">
        <v>1250</v>
      </c>
      <c r="C11" s="988" t="s">
        <v>36</v>
      </c>
      <c r="D11" s="988" t="s">
        <v>1519</v>
      </c>
      <c r="E11" s="987">
        <v>3942</v>
      </c>
      <c r="F11" s="987" t="s">
        <v>1512</v>
      </c>
      <c r="G11" s="987" t="s">
        <v>1511</v>
      </c>
      <c r="H11" s="988"/>
    </row>
    <row r="12" spans="2:8" x14ac:dyDescent="0.25">
      <c r="B12" s="988" t="s">
        <v>1250</v>
      </c>
      <c r="C12" s="988" t="s">
        <v>1277</v>
      </c>
      <c r="D12" s="988" t="s">
        <v>1518</v>
      </c>
      <c r="E12" s="987">
        <v>2380</v>
      </c>
      <c r="F12" s="987" t="s">
        <v>1512</v>
      </c>
      <c r="G12" s="987" t="s">
        <v>1511</v>
      </c>
      <c r="H12" s="988"/>
    </row>
    <row r="13" spans="2:8" x14ac:dyDescent="0.25">
      <c r="B13" s="988" t="s">
        <v>1250</v>
      </c>
      <c r="C13" s="988" t="s">
        <v>1258</v>
      </c>
      <c r="D13" s="988" t="s">
        <v>1517</v>
      </c>
      <c r="E13" s="987">
        <v>3737</v>
      </c>
      <c r="F13" s="987" t="s">
        <v>1512</v>
      </c>
      <c r="G13" s="987" t="s">
        <v>1511</v>
      </c>
      <c r="H13" s="988"/>
    </row>
    <row r="14" spans="2:8" x14ac:dyDescent="0.25">
      <c r="B14" s="988" t="s">
        <v>1250</v>
      </c>
      <c r="C14" s="988" t="s">
        <v>1258</v>
      </c>
      <c r="D14" s="988" t="s">
        <v>1516</v>
      </c>
      <c r="E14" s="987">
        <v>1337</v>
      </c>
      <c r="F14" s="987" t="s">
        <v>1512</v>
      </c>
      <c r="G14" s="987" t="s">
        <v>1511</v>
      </c>
      <c r="H14" s="988"/>
    </row>
    <row r="15" spans="2:8" x14ac:dyDescent="0.25">
      <c r="B15" s="988" t="s">
        <v>1250</v>
      </c>
      <c r="C15" s="988" t="s">
        <v>50</v>
      </c>
      <c r="D15" s="988" t="s">
        <v>1515</v>
      </c>
      <c r="E15" s="987">
        <v>200</v>
      </c>
      <c r="F15" s="987" t="s">
        <v>1512</v>
      </c>
      <c r="G15" s="987" t="s">
        <v>1511</v>
      </c>
      <c r="H15" s="988"/>
    </row>
    <row r="16" spans="2:8" x14ac:dyDescent="0.25">
      <c r="B16" s="988" t="s">
        <v>1250</v>
      </c>
      <c r="C16" s="988" t="s">
        <v>48</v>
      </c>
      <c r="D16" s="988" t="s">
        <v>1514</v>
      </c>
      <c r="E16" s="987">
        <v>1275</v>
      </c>
      <c r="F16" s="987" t="s">
        <v>1512</v>
      </c>
      <c r="G16" s="987" t="s">
        <v>1511</v>
      </c>
      <c r="H16" s="988"/>
    </row>
    <row r="17" spans="2:8" x14ac:dyDescent="0.25">
      <c r="B17" s="988" t="s">
        <v>1250</v>
      </c>
      <c r="C17" s="988" t="s">
        <v>26</v>
      </c>
      <c r="D17" s="988" t="s">
        <v>1513</v>
      </c>
      <c r="E17" s="987">
        <v>509.7</v>
      </c>
      <c r="F17" s="987" t="s">
        <v>1512</v>
      </c>
      <c r="G17" s="987" t="s">
        <v>1511</v>
      </c>
      <c r="H17" s="988"/>
    </row>
    <row r="18" spans="2:8" x14ac:dyDescent="0.25">
      <c r="B18" s="986"/>
      <c r="C18" s="986"/>
      <c r="D18" s="986"/>
      <c r="E18" s="986"/>
      <c r="F18" s="986"/>
      <c r="G18" s="986"/>
      <c r="H18" s="986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852DF-BED1-4A29-B63B-87CEF0E14CEE}">
  <dimension ref="B1:Q76"/>
  <sheetViews>
    <sheetView workbookViewId="0"/>
  </sheetViews>
  <sheetFormatPr baseColWidth="10" defaultColWidth="7.5703125" defaultRowHeight="15" x14ac:dyDescent="0.2"/>
  <cols>
    <col min="1" max="1" width="7.5703125" style="25"/>
    <col min="2" max="2" width="40.7109375" style="25" customWidth="1"/>
    <col min="3" max="3" width="34.140625" style="25" customWidth="1"/>
    <col min="4" max="8" width="16.140625" style="25" customWidth="1"/>
    <col min="9" max="9" width="23.7109375" style="25" customWidth="1"/>
    <col min="10" max="10" width="30.42578125" style="25" customWidth="1"/>
    <col min="11" max="16384" width="7.5703125" style="25"/>
  </cols>
  <sheetData>
    <row r="1" spans="2:17" ht="81" customHeight="1" x14ac:dyDescent="0.2"/>
    <row r="2" spans="2:17" ht="15" customHeight="1" x14ac:dyDescent="0.2">
      <c r="B2" s="944">
        <v>45218</v>
      </c>
      <c r="C2" s="944"/>
      <c r="D2" s="944"/>
    </row>
    <row r="3" spans="2:17" ht="9.75" customHeight="1" x14ac:dyDescent="0.2">
      <c r="J3" s="750"/>
      <c r="K3" s="750"/>
      <c r="L3" s="750"/>
      <c r="M3" s="750"/>
      <c r="N3" s="750"/>
      <c r="O3" s="750"/>
      <c r="P3" s="750"/>
      <c r="Q3" s="750"/>
    </row>
    <row r="4" spans="2:17" ht="15.75" x14ac:dyDescent="0.25">
      <c r="B4" s="751" t="s">
        <v>1229</v>
      </c>
      <c r="J4" s="750"/>
      <c r="K4" s="750"/>
      <c r="L4" s="750"/>
      <c r="M4" s="750"/>
      <c r="N4" s="750"/>
      <c r="O4" s="750"/>
      <c r="P4" s="750"/>
      <c r="Q4" s="750"/>
    </row>
    <row r="5" spans="2:17" ht="15.75" thickBot="1" x14ac:dyDescent="0.25">
      <c r="J5" s="750"/>
      <c r="K5" s="750"/>
      <c r="L5" s="750"/>
      <c r="M5" s="750"/>
      <c r="N5" s="750"/>
      <c r="O5" s="750"/>
      <c r="P5" s="750"/>
      <c r="Q5" s="750"/>
    </row>
    <row r="6" spans="2:17" ht="16.5" thickBot="1" x14ac:dyDescent="0.25">
      <c r="B6" s="945" t="s">
        <v>1230</v>
      </c>
      <c r="C6" s="946"/>
      <c r="D6" s="946"/>
      <c r="E6" s="946"/>
      <c r="F6" s="946"/>
      <c r="G6" s="946"/>
      <c r="H6" s="946"/>
      <c r="I6" s="947"/>
      <c r="K6" s="750"/>
      <c r="L6" s="750"/>
      <c r="M6" s="750"/>
      <c r="N6" s="750"/>
      <c r="O6" s="750"/>
      <c r="P6" s="750"/>
      <c r="Q6" s="750"/>
    </row>
    <row r="7" spans="2:17" ht="18.75" customHeight="1" thickBot="1" x14ac:dyDescent="0.25">
      <c r="B7" s="948" t="s">
        <v>1231</v>
      </c>
      <c r="C7" s="950" t="s">
        <v>1232</v>
      </c>
      <c r="D7" s="946"/>
      <c r="E7" s="945" t="s">
        <v>1233</v>
      </c>
      <c r="F7" s="946"/>
      <c r="G7" s="945" t="s">
        <v>1234</v>
      </c>
      <c r="H7" s="946"/>
      <c r="I7" s="947"/>
      <c r="K7" s="750"/>
      <c r="L7" s="750"/>
      <c r="M7" s="750"/>
      <c r="N7" s="750"/>
      <c r="O7" s="750"/>
      <c r="P7" s="750"/>
      <c r="Q7" s="750"/>
    </row>
    <row r="8" spans="2:17" ht="18.75" customHeight="1" thickBot="1" x14ac:dyDescent="0.25">
      <c r="B8" s="949"/>
      <c r="C8" s="752" t="s">
        <v>1235</v>
      </c>
      <c r="D8" s="752" t="s">
        <v>1236</v>
      </c>
      <c r="E8" s="752" t="s">
        <v>1235</v>
      </c>
      <c r="F8" s="752" t="s">
        <v>1236</v>
      </c>
      <c r="G8" s="752" t="s">
        <v>1235</v>
      </c>
      <c r="H8" s="752" t="s">
        <v>1236</v>
      </c>
      <c r="I8" s="753" t="s">
        <v>1237</v>
      </c>
      <c r="K8" s="750"/>
      <c r="L8" s="750"/>
      <c r="M8" s="750"/>
      <c r="N8" s="750"/>
      <c r="O8" s="750"/>
      <c r="P8" s="750"/>
      <c r="Q8" s="750"/>
    </row>
    <row r="9" spans="2:17" ht="18.75" customHeight="1" thickBot="1" x14ac:dyDescent="0.3">
      <c r="B9" s="757" t="s">
        <v>1245</v>
      </c>
      <c r="C9" s="758">
        <v>0.59375</v>
      </c>
      <c r="D9" s="759">
        <v>59.973813333333332</v>
      </c>
      <c r="E9" s="758">
        <v>0.32291666666666669</v>
      </c>
      <c r="F9" s="759">
        <v>60.059313333333336</v>
      </c>
      <c r="G9" s="757"/>
      <c r="H9" s="757"/>
      <c r="I9" s="760">
        <v>0</v>
      </c>
      <c r="K9" s="750"/>
      <c r="L9" s="750"/>
      <c r="M9" s="750"/>
      <c r="N9" s="750"/>
      <c r="O9" s="750"/>
      <c r="P9" s="750"/>
      <c r="Q9" s="750"/>
    </row>
    <row r="10" spans="2:17" ht="18.75" customHeight="1" thickBot="1" x14ac:dyDescent="0.3">
      <c r="B10" s="757" t="s">
        <v>1246</v>
      </c>
      <c r="C10" s="758">
        <v>0.44027777777777777</v>
      </c>
      <c r="D10" s="759">
        <v>59.916600000000003</v>
      </c>
      <c r="E10" s="758">
        <v>0.25347222222222221</v>
      </c>
      <c r="F10" s="759">
        <v>60.123899999999999</v>
      </c>
      <c r="G10" s="757"/>
      <c r="H10" s="757"/>
      <c r="I10" s="760">
        <v>0</v>
      </c>
      <c r="K10" s="750"/>
      <c r="L10" s="750"/>
      <c r="M10" s="750"/>
      <c r="N10" s="750"/>
      <c r="O10" s="750"/>
      <c r="P10" s="750"/>
      <c r="Q10" s="750"/>
    </row>
    <row r="11" spans="2:17" ht="18.75" customHeight="1" x14ac:dyDescent="0.25">
      <c r="B11"/>
      <c r="C11"/>
      <c r="D11"/>
      <c r="E11"/>
      <c r="F11"/>
      <c r="G11"/>
      <c r="H11"/>
      <c r="I11"/>
      <c r="K11" s="750"/>
      <c r="L11" s="750"/>
      <c r="M11" s="750"/>
      <c r="N11" s="750"/>
      <c r="O11" s="750"/>
      <c r="P11" s="750"/>
      <c r="Q11" s="750"/>
    </row>
    <row r="12" spans="2:17" ht="18.75" customHeight="1" thickBot="1" x14ac:dyDescent="0.3">
      <c r="B12"/>
      <c r="C12"/>
      <c r="D12"/>
      <c r="E12"/>
      <c r="F12"/>
      <c r="G12"/>
      <c r="H12"/>
      <c r="I12"/>
      <c r="K12" s="750"/>
      <c r="L12" s="750"/>
      <c r="M12" s="750"/>
      <c r="N12" s="750"/>
      <c r="O12" s="750"/>
      <c r="P12" s="750"/>
      <c r="Q12" s="750"/>
    </row>
    <row r="13" spans="2:17" ht="18.75" customHeight="1" thickBot="1" x14ac:dyDescent="0.25">
      <c r="B13" s="945" t="s">
        <v>1247</v>
      </c>
      <c r="C13" s="946"/>
      <c r="D13" s="946"/>
      <c r="E13" s="946"/>
      <c r="F13" s="946"/>
      <c r="G13" s="946"/>
      <c r="H13" s="946"/>
      <c r="I13" s="947"/>
      <c r="K13" s="750"/>
      <c r="L13" s="750"/>
      <c r="M13" s="750"/>
      <c r="N13" s="750"/>
      <c r="O13" s="750"/>
      <c r="P13" s="750"/>
      <c r="Q13" s="750"/>
    </row>
    <row r="14" spans="2:17" ht="18.75" customHeight="1" thickBot="1" x14ac:dyDescent="0.25">
      <c r="B14" s="948" t="s">
        <v>1231</v>
      </c>
      <c r="C14" s="950" t="s">
        <v>1232</v>
      </c>
      <c r="D14" s="946"/>
      <c r="E14" s="945" t="s">
        <v>1233</v>
      </c>
      <c r="F14" s="946"/>
      <c r="G14" s="945" t="s">
        <v>1234</v>
      </c>
      <c r="H14" s="946"/>
      <c r="I14" s="947"/>
      <c r="K14" s="750"/>
      <c r="L14" s="750"/>
      <c r="M14" s="750"/>
      <c r="N14" s="750"/>
      <c r="O14" s="750"/>
      <c r="P14" s="750"/>
      <c r="Q14" s="750"/>
    </row>
    <row r="15" spans="2:17" ht="18.75" customHeight="1" thickBot="1" x14ac:dyDescent="0.25">
      <c r="B15" s="949"/>
      <c r="C15" s="752" t="s">
        <v>1235</v>
      </c>
      <c r="D15" s="752" t="s">
        <v>1236</v>
      </c>
      <c r="E15" s="752" t="s">
        <v>1235</v>
      </c>
      <c r="F15" s="752" t="s">
        <v>1236</v>
      </c>
      <c r="G15" s="752" t="s">
        <v>1235</v>
      </c>
      <c r="H15" s="752" t="s">
        <v>1236</v>
      </c>
      <c r="I15" s="753" t="s">
        <v>1237</v>
      </c>
      <c r="K15" s="750"/>
      <c r="L15" s="750"/>
      <c r="M15" s="750"/>
      <c r="N15" s="750"/>
      <c r="O15" s="750"/>
      <c r="P15" s="750"/>
      <c r="Q15" s="750"/>
    </row>
    <row r="16" spans="2:17" ht="18.75" customHeight="1" thickBot="1" x14ac:dyDescent="0.3">
      <c r="B16" s="757" t="s">
        <v>1245</v>
      </c>
      <c r="C16" s="758"/>
      <c r="D16" s="757"/>
      <c r="E16" s="758"/>
      <c r="F16" s="761"/>
      <c r="G16" s="757"/>
      <c r="H16" s="757"/>
      <c r="I16" s="760">
        <v>0</v>
      </c>
      <c r="K16" s="750"/>
      <c r="L16" s="750"/>
      <c r="M16" s="750"/>
      <c r="N16" s="750"/>
      <c r="O16" s="750"/>
      <c r="P16" s="750"/>
      <c r="Q16" s="750"/>
    </row>
    <row r="17" spans="2:17" ht="18.75" customHeight="1" thickBot="1" x14ac:dyDescent="0.3">
      <c r="B17" s="757" t="s">
        <v>1246</v>
      </c>
      <c r="C17" s="758"/>
      <c r="D17" s="757"/>
      <c r="E17" s="758"/>
      <c r="F17" s="757"/>
      <c r="G17" s="757"/>
      <c r="H17" s="757"/>
      <c r="I17" s="760">
        <v>0</v>
      </c>
      <c r="K17" s="750"/>
      <c r="L17" s="750"/>
      <c r="M17" s="750"/>
      <c r="N17" s="750"/>
      <c r="O17" s="750"/>
      <c r="P17" s="750"/>
      <c r="Q17" s="750"/>
    </row>
    <row r="18" spans="2:17" ht="18.75" customHeight="1" x14ac:dyDescent="0.25">
      <c r="B18"/>
      <c r="C18"/>
      <c r="D18"/>
      <c r="E18"/>
      <c r="F18"/>
      <c r="G18"/>
      <c r="H18"/>
      <c r="I18"/>
      <c r="K18" s="750"/>
      <c r="L18" s="750"/>
      <c r="M18" s="750"/>
      <c r="N18" s="750"/>
      <c r="O18" s="750"/>
      <c r="P18" s="750"/>
      <c r="Q18" s="750"/>
    </row>
    <row r="19" spans="2:17" ht="18.75" customHeight="1" thickBot="1" x14ac:dyDescent="0.3">
      <c r="B19"/>
      <c r="C19"/>
      <c r="D19"/>
      <c r="E19"/>
      <c r="F19"/>
      <c r="G19"/>
      <c r="H19"/>
      <c r="I19"/>
      <c r="K19" s="750"/>
      <c r="L19" s="750"/>
      <c r="M19" s="750"/>
      <c r="N19" s="750"/>
      <c r="O19" s="750"/>
      <c r="P19" s="750"/>
      <c r="Q19" s="750"/>
    </row>
    <row r="20" spans="2:17" ht="18.75" customHeight="1" thickBot="1" x14ac:dyDescent="0.25">
      <c r="B20" s="945" t="s">
        <v>1248</v>
      </c>
      <c r="C20" s="946"/>
      <c r="D20" s="946"/>
      <c r="E20" s="946"/>
      <c r="F20" s="946"/>
      <c r="G20" s="946"/>
      <c r="H20" s="946"/>
      <c r="I20" s="947"/>
      <c r="K20" s="750"/>
      <c r="L20" s="750"/>
      <c r="M20" s="750"/>
      <c r="N20" s="750"/>
      <c r="O20" s="750"/>
      <c r="P20" s="750"/>
      <c r="Q20" s="750"/>
    </row>
    <row r="21" spans="2:17" ht="18.75" customHeight="1" thickBot="1" x14ac:dyDescent="0.25">
      <c r="B21" s="948" t="s">
        <v>1231</v>
      </c>
      <c r="C21" s="950" t="s">
        <v>1232</v>
      </c>
      <c r="D21" s="946"/>
      <c r="E21" s="945" t="s">
        <v>1233</v>
      </c>
      <c r="F21" s="946"/>
      <c r="G21" s="945" t="s">
        <v>1234</v>
      </c>
      <c r="H21" s="946"/>
      <c r="I21" s="947"/>
      <c r="K21" s="750"/>
      <c r="L21" s="750"/>
      <c r="M21" s="750"/>
      <c r="N21" s="750"/>
      <c r="O21" s="750"/>
      <c r="P21" s="750"/>
      <c r="Q21" s="750"/>
    </row>
    <row r="22" spans="2:17" ht="18.75" customHeight="1" thickBot="1" x14ac:dyDescent="0.25">
      <c r="B22" s="949"/>
      <c r="C22" s="752" t="s">
        <v>1235</v>
      </c>
      <c r="D22" s="752" t="s">
        <v>1236</v>
      </c>
      <c r="E22" s="752" t="s">
        <v>1235</v>
      </c>
      <c r="F22" s="752" t="s">
        <v>1236</v>
      </c>
      <c r="G22" s="752" t="s">
        <v>1235</v>
      </c>
      <c r="H22" s="752" t="s">
        <v>1236</v>
      </c>
      <c r="I22" s="753" t="s">
        <v>1237</v>
      </c>
      <c r="K22" s="750"/>
      <c r="L22" s="750"/>
      <c r="M22" s="750"/>
      <c r="N22" s="750"/>
      <c r="O22" s="750"/>
      <c r="P22" s="750"/>
      <c r="Q22" s="750"/>
    </row>
    <row r="23" spans="2:17" ht="18.75" customHeight="1" thickBot="1" x14ac:dyDescent="0.3">
      <c r="B23" s="757" t="s">
        <v>1245</v>
      </c>
      <c r="C23" s="758">
        <v>0.59375</v>
      </c>
      <c r="D23" s="759">
        <v>59.973806666666668</v>
      </c>
      <c r="E23" s="758">
        <v>0.32291666666666669</v>
      </c>
      <c r="F23" s="759">
        <v>60.059326666666664</v>
      </c>
      <c r="G23" s="757"/>
      <c r="H23" s="757"/>
      <c r="I23" s="760">
        <v>0</v>
      </c>
      <c r="K23" s="750"/>
      <c r="L23" s="750"/>
      <c r="M23" s="750"/>
      <c r="N23" s="750"/>
      <c r="O23" s="750"/>
      <c r="P23" s="750"/>
      <c r="Q23" s="750"/>
    </row>
    <row r="24" spans="2:17" ht="18.75" customHeight="1" thickBot="1" x14ac:dyDescent="0.3">
      <c r="B24" s="757" t="s">
        <v>1246</v>
      </c>
      <c r="C24" s="758">
        <v>0.44027777777777777</v>
      </c>
      <c r="D24" s="759">
        <v>59.916600000000003</v>
      </c>
      <c r="E24" s="758">
        <v>0.25347222222222221</v>
      </c>
      <c r="F24" s="759">
        <v>60.123899999999999</v>
      </c>
      <c r="G24" s="757"/>
      <c r="H24" s="757"/>
      <c r="I24" s="760">
        <v>0</v>
      </c>
      <c r="K24" s="750"/>
      <c r="L24" s="750"/>
      <c r="M24" s="750"/>
      <c r="N24" s="750"/>
      <c r="O24" s="750"/>
      <c r="P24" s="750"/>
      <c r="Q24" s="750"/>
    </row>
    <row r="25" spans="2:17" ht="18.75" customHeight="1" x14ac:dyDescent="0.25">
      <c r="B25"/>
      <c r="C25"/>
      <c r="D25"/>
      <c r="E25"/>
      <c r="F25"/>
      <c r="G25"/>
      <c r="H25"/>
      <c r="I25"/>
      <c r="K25" s="750"/>
      <c r="L25" s="750"/>
      <c r="M25" s="750"/>
      <c r="N25" s="750"/>
      <c r="O25" s="750"/>
      <c r="P25" s="750"/>
      <c r="Q25" s="750"/>
    </row>
    <row r="26" spans="2:17" ht="18.75" customHeight="1" thickBot="1" x14ac:dyDescent="0.3">
      <c r="B26"/>
      <c r="C26"/>
      <c r="D26"/>
      <c r="E26"/>
      <c r="F26"/>
      <c r="G26"/>
      <c r="H26"/>
      <c r="I26"/>
      <c r="K26" s="750"/>
      <c r="L26" s="750"/>
      <c r="M26" s="750"/>
      <c r="N26" s="750"/>
      <c r="O26" s="750"/>
      <c r="P26" s="750"/>
      <c r="Q26" s="750"/>
    </row>
    <row r="27" spans="2:17" ht="18.75" customHeight="1" thickBot="1" x14ac:dyDescent="0.25">
      <c r="B27" s="945" t="s">
        <v>1249</v>
      </c>
      <c r="C27" s="946"/>
      <c r="D27" s="946"/>
      <c r="E27" s="946"/>
      <c r="F27" s="946"/>
      <c r="G27" s="946"/>
      <c r="H27" s="946"/>
      <c r="I27" s="947"/>
      <c r="K27" s="750"/>
      <c r="L27" s="750"/>
      <c r="M27" s="750"/>
      <c r="N27" s="750"/>
      <c r="O27" s="750"/>
      <c r="P27" s="750"/>
      <c r="Q27" s="750"/>
    </row>
    <row r="28" spans="2:17" ht="18.75" customHeight="1" thickBot="1" x14ac:dyDescent="0.25">
      <c r="B28" s="948" t="s">
        <v>1231</v>
      </c>
      <c r="C28" s="950" t="s">
        <v>1232</v>
      </c>
      <c r="D28" s="946"/>
      <c r="E28" s="945" t="s">
        <v>1233</v>
      </c>
      <c r="F28" s="946"/>
      <c r="G28" s="945" t="s">
        <v>1234</v>
      </c>
      <c r="H28" s="946"/>
      <c r="I28" s="947"/>
      <c r="K28" s="750"/>
      <c r="L28" s="750"/>
      <c r="M28" s="750"/>
      <c r="N28" s="750"/>
      <c r="O28" s="750"/>
      <c r="P28" s="750"/>
      <c r="Q28" s="750"/>
    </row>
    <row r="29" spans="2:17" ht="18.75" customHeight="1" thickBot="1" x14ac:dyDescent="0.25">
      <c r="B29" s="949"/>
      <c r="C29" s="752" t="s">
        <v>1235</v>
      </c>
      <c r="D29" s="752" t="s">
        <v>1236</v>
      </c>
      <c r="E29" s="752" t="s">
        <v>1235</v>
      </c>
      <c r="F29" s="752" t="s">
        <v>1236</v>
      </c>
      <c r="G29" s="752" t="s">
        <v>1235</v>
      </c>
      <c r="H29" s="752" t="s">
        <v>1236</v>
      </c>
      <c r="I29" s="753" t="s">
        <v>1237</v>
      </c>
      <c r="K29" s="750"/>
      <c r="L29" s="750"/>
      <c r="M29" s="750"/>
      <c r="N29" s="750"/>
      <c r="O29" s="750"/>
      <c r="P29" s="750"/>
      <c r="Q29" s="750"/>
    </row>
    <row r="30" spans="2:17" ht="18.75" customHeight="1" thickBot="1" x14ac:dyDescent="0.3">
      <c r="B30" s="757" t="s">
        <v>1245</v>
      </c>
      <c r="C30" s="758">
        <v>0.59375</v>
      </c>
      <c r="D30" s="759">
        <v>59.973820000000003</v>
      </c>
      <c r="E30" s="758">
        <v>0.32291666666666669</v>
      </c>
      <c r="F30" s="762">
        <v>60.05932</v>
      </c>
      <c r="G30" s="757"/>
      <c r="H30" s="757"/>
      <c r="I30" s="760">
        <v>0</v>
      </c>
      <c r="K30" s="750"/>
      <c r="L30" s="750"/>
      <c r="M30" s="750"/>
      <c r="N30" s="750"/>
      <c r="O30" s="750"/>
      <c r="P30" s="750"/>
      <c r="Q30" s="750"/>
    </row>
    <row r="31" spans="2:17" ht="16.5" thickBot="1" x14ac:dyDescent="0.3">
      <c r="B31" s="757" t="s">
        <v>1246</v>
      </c>
      <c r="C31" s="758">
        <v>0.44027777777777777</v>
      </c>
      <c r="D31" s="759">
        <v>59.916600000000003</v>
      </c>
      <c r="E31" s="758">
        <v>0.25347222222222221</v>
      </c>
      <c r="F31" s="762">
        <v>60.123800000000003</v>
      </c>
      <c r="G31" s="757"/>
      <c r="H31" s="757"/>
      <c r="I31" s="760">
        <v>0</v>
      </c>
      <c r="K31" s="750"/>
      <c r="L31" s="750"/>
      <c r="M31" s="750"/>
      <c r="N31" s="750"/>
      <c r="O31" s="750"/>
      <c r="P31" s="750"/>
      <c r="Q31" s="750"/>
    </row>
    <row r="32" spans="2:17" ht="15.75" x14ac:dyDescent="0.25">
      <c r="B32"/>
      <c r="C32"/>
      <c r="D32"/>
      <c r="E32"/>
      <c r="F32"/>
      <c r="G32"/>
      <c r="H32"/>
      <c r="I32"/>
      <c r="J32" s="750"/>
      <c r="K32" s="750"/>
      <c r="L32" s="750"/>
      <c r="M32" s="750"/>
      <c r="N32" s="750"/>
      <c r="O32" s="750"/>
      <c r="P32" s="750"/>
      <c r="Q32" s="750"/>
    </row>
    <row r="33" spans="2:17" ht="15.75" x14ac:dyDescent="0.25">
      <c r="B33"/>
      <c r="C33"/>
      <c r="D33"/>
      <c r="E33"/>
      <c r="F33"/>
      <c r="G33"/>
      <c r="H33"/>
      <c r="I33"/>
      <c r="J33" s="750"/>
      <c r="K33" s="750"/>
      <c r="L33" s="750"/>
      <c r="M33" s="750"/>
      <c r="N33" s="750"/>
      <c r="O33" s="750"/>
      <c r="P33" s="750"/>
      <c r="Q33" s="750"/>
    </row>
    <row r="34" spans="2:17" ht="15.75" x14ac:dyDescent="0.25">
      <c r="B34"/>
      <c r="C34"/>
      <c r="D34"/>
      <c r="E34"/>
      <c r="F34"/>
      <c r="G34"/>
      <c r="H34"/>
      <c r="I34"/>
      <c r="J34" s="750"/>
      <c r="K34" s="750"/>
      <c r="L34" s="750"/>
      <c r="M34" s="750"/>
      <c r="N34" s="750"/>
      <c r="O34" s="750"/>
      <c r="P34" s="750"/>
      <c r="Q34" s="750"/>
    </row>
    <row r="35" spans="2:17" ht="15.75" x14ac:dyDescent="0.25">
      <c r="B35"/>
      <c r="C35"/>
      <c r="D35"/>
      <c r="E35"/>
      <c r="F35"/>
      <c r="G35"/>
      <c r="H35"/>
      <c r="I35"/>
      <c r="J35" s="750"/>
      <c r="K35" s="750"/>
      <c r="L35" s="750"/>
      <c r="M35" s="750"/>
      <c r="N35" s="750"/>
      <c r="O35" s="750"/>
      <c r="P35" s="750"/>
      <c r="Q35" s="750"/>
    </row>
    <row r="36" spans="2:17" ht="15.75" x14ac:dyDescent="0.25">
      <c r="B36"/>
      <c r="C36"/>
      <c r="D36"/>
      <c r="E36"/>
      <c r="F36"/>
      <c r="G36"/>
      <c r="H36"/>
      <c r="I36"/>
      <c r="J36" s="750"/>
      <c r="K36" s="750"/>
      <c r="L36" s="750"/>
      <c r="M36" s="750"/>
      <c r="N36" s="750"/>
      <c r="O36" s="750"/>
      <c r="P36" s="750"/>
      <c r="Q36" s="750"/>
    </row>
    <row r="37" spans="2:17" ht="15.75" x14ac:dyDescent="0.25">
      <c r="B37"/>
      <c r="C37"/>
      <c r="D37"/>
      <c r="E37"/>
      <c r="F37"/>
      <c r="G37"/>
      <c r="H37"/>
      <c r="I37"/>
      <c r="J37" s="750"/>
      <c r="K37" s="750"/>
      <c r="L37" s="750"/>
      <c r="M37" s="750"/>
      <c r="N37" s="750"/>
      <c r="O37" s="750"/>
      <c r="P37" s="750"/>
      <c r="Q37" s="750"/>
    </row>
    <row r="38" spans="2:17" ht="15.75" x14ac:dyDescent="0.25">
      <c r="B38"/>
      <c r="C38"/>
      <c r="D38"/>
      <c r="E38"/>
      <c r="F38"/>
      <c r="G38"/>
      <c r="H38"/>
      <c r="I38"/>
      <c r="J38" s="750"/>
      <c r="K38" s="750"/>
      <c r="L38" s="750"/>
      <c r="M38" s="750"/>
      <c r="N38" s="750"/>
      <c r="O38" s="750"/>
      <c r="P38" s="750"/>
      <c r="Q38" s="750"/>
    </row>
    <row r="39" spans="2:17" ht="15.75" x14ac:dyDescent="0.25">
      <c r="B39"/>
      <c r="C39"/>
      <c r="D39"/>
      <c r="E39"/>
      <c r="F39"/>
      <c r="G39"/>
      <c r="H39"/>
      <c r="I39"/>
      <c r="J39" s="750"/>
      <c r="K39" s="750"/>
      <c r="L39" s="750"/>
      <c r="M39" s="750"/>
      <c r="N39" s="750"/>
      <c r="O39" s="750"/>
      <c r="P39" s="750"/>
      <c r="Q39" s="750"/>
    </row>
    <row r="40" spans="2:17" ht="15.75" x14ac:dyDescent="0.25">
      <c r="B40"/>
      <c r="C40"/>
      <c r="D40"/>
      <c r="E40"/>
      <c r="F40"/>
      <c r="G40"/>
      <c r="H40"/>
      <c r="I40"/>
      <c r="J40" s="750"/>
      <c r="K40" s="750"/>
      <c r="L40" s="750"/>
      <c r="M40" s="750"/>
      <c r="N40" s="750"/>
      <c r="O40" s="750"/>
      <c r="P40" s="750"/>
      <c r="Q40" s="750"/>
    </row>
    <row r="41" spans="2:17" ht="15.75" x14ac:dyDescent="0.25">
      <c r="B41"/>
      <c r="C41"/>
      <c r="D41"/>
      <c r="E41"/>
      <c r="F41"/>
      <c r="G41"/>
      <c r="H41"/>
      <c r="I41"/>
      <c r="J41" s="750"/>
      <c r="K41" s="750"/>
      <c r="L41" s="750"/>
      <c r="M41" s="750"/>
      <c r="N41" s="750"/>
      <c r="O41" s="750"/>
      <c r="P41" s="750"/>
      <c r="Q41" s="750"/>
    </row>
    <row r="42" spans="2:17" ht="15.75" x14ac:dyDescent="0.25">
      <c r="B42"/>
      <c r="C42"/>
      <c r="D42"/>
      <c r="E42"/>
      <c r="F42"/>
      <c r="G42"/>
      <c r="H42"/>
      <c r="I42"/>
      <c r="J42" s="750"/>
      <c r="K42" s="750"/>
      <c r="L42" s="750"/>
      <c r="M42" s="750"/>
      <c r="N42" s="750"/>
      <c r="O42" s="750"/>
      <c r="P42" s="750"/>
      <c r="Q42" s="750"/>
    </row>
    <row r="43" spans="2:17" ht="15.75" x14ac:dyDescent="0.25">
      <c r="B43"/>
      <c r="C43"/>
      <c r="D43"/>
      <c r="E43"/>
      <c r="F43"/>
      <c r="G43"/>
      <c r="H43"/>
      <c r="I43"/>
      <c r="J43" s="750"/>
      <c r="K43" s="750"/>
      <c r="L43" s="750"/>
      <c r="M43" s="750"/>
      <c r="N43" s="750"/>
      <c r="O43" s="750"/>
      <c r="P43" s="750"/>
      <c r="Q43" s="750"/>
    </row>
    <row r="44" spans="2:17" ht="15.75" x14ac:dyDescent="0.25">
      <c r="B44"/>
      <c r="C44"/>
      <c r="D44"/>
      <c r="E44"/>
      <c r="F44"/>
      <c r="G44"/>
      <c r="H44"/>
      <c r="I44"/>
      <c r="J44" s="750"/>
      <c r="K44" s="750"/>
      <c r="L44" s="750"/>
      <c r="M44" s="750"/>
      <c r="N44" s="750"/>
      <c r="O44" s="750"/>
      <c r="P44" s="750"/>
      <c r="Q44" s="750"/>
    </row>
    <row r="45" spans="2:17" ht="15.75" x14ac:dyDescent="0.25">
      <c r="B45"/>
      <c r="C45"/>
      <c r="D45"/>
      <c r="E45"/>
      <c r="F45"/>
      <c r="G45"/>
      <c r="H45"/>
      <c r="I45"/>
      <c r="J45" s="750"/>
      <c r="K45" s="750"/>
      <c r="L45" s="750"/>
      <c r="M45" s="750"/>
      <c r="N45" s="750"/>
      <c r="O45" s="750"/>
      <c r="P45" s="750"/>
      <c r="Q45" s="750"/>
    </row>
    <row r="46" spans="2:17" ht="15.75" x14ac:dyDescent="0.25">
      <c r="B46"/>
      <c r="C46"/>
      <c r="D46"/>
      <c r="E46"/>
      <c r="F46"/>
      <c r="G46"/>
      <c r="H46"/>
      <c r="I46"/>
      <c r="J46" s="750"/>
      <c r="K46" s="750"/>
      <c r="L46" s="750"/>
      <c r="M46" s="750"/>
      <c r="N46" s="750"/>
      <c r="O46" s="750"/>
      <c r="P46" s="750"/>
      <c r="Q46" s="750"/>
    </row>
    <row r="47" spans="2:17" ht="15.75" x14ac:dyDescent="0.25">
      <c r="B47"/>
      <c r="C47"/>
      <c r="D47"/>
      <c r="E47"/>
      <c r="F47"/>
      <c r="G47"/>
      <c r="H47"/>
      <c r="I47"/>
      <c r="J47" s="750"/>
      <c r="K47" s="750"/>
      <c r="L47" s="750"/>
      <c r="M47" s="750"/>
      <c r="N47" s="750"/>
      <c r="O47" s="750"/>
      <c r="P47" s="750"/>
      <c r="Q47" s="750"/>
    </row>
    <row r="48" spans="2:17" ht="15.75" x14ac:dyDescent="0.25">
      <c r="B48"/>
      <c r="C48"/>
      <c r="D48"/>
      <c r="E48"/>
      <c r="F48"/>
      <c r="G48"/>
      <c r="H48"/>
      <c r="I48"/>
      <c r="J48" s="750"/>
      <c r="K48" s="750"/>
      <c r="L48" s="750"/>
      <c r="M48" s="750"/>
      <c r="N48" s="750"/>
      <c r="O48" s="750"/>
      <c r="P48" s="750"/>
      <c r="Q48" s="750"/>
    </row>
    <row r="49" spans="2:17" ht="15.75" x14ac:dyDescent="0.25">
      <c r="B49"/>
      <c r="C49"/>
      <c r="D49"/>
      <c r="E49"/>
      <c r="F49"/>
      <c r="G49"/>
      <c r="H49"/>
      <c r="I49"/>
      <c r="J49" s="750"/>
      <c r="K49" s="750"/>
      <c r="L49" s="750"/>
      <c r="M49" s="750"/>
      <c r="N49" s="750"/>
      <c r="O49" s="750"/>
      <c r="P49" s="750"/>
      <c r="Q49" s="750"/>
    </row>
    <row r="50" spans="2:17" ht="15.75" x14ac:dyDescent="0.25">
      <c r="B50"/>
      <c r="C50"/>
      <c r="D50"/>
      <c r="E50"/>
      <c r="F50"/>
      <c r="G50"/>
      <c r="H50"/>
      <c r="I50"/>
      <c r="J50" s="750"/>
      <c r="K50" s="750"/>
      <c r="L50" s="750"/>
      <c r="M50" s="750"/>
      <c r="N50" s="750"/>
      <c r="O50" s="750"/>
      <c r="P50" s="750"/>
      <c r="Q50" s="750"/>
    </row>
    <row r="51" spans="2:17" x14ac:dyDescent="0.2">
      <c r="J51" s="750"/>
      <c r="K51" s="750"/>
      <c r="L51" s="750"/>
      <c r="M51" s="750"/>
      <c r="N51" s="750"/>
      <c r="O51" s="750"/>
      <c r="P51" s="750"/>
      <c r="Q51" s="750"/>
    </row>
    <row r="52" spans="2:17" x14ac:dyDescent="0.2">
      <c r="J52" s="750"/>
      <c r="K52" s="750"/>
      <c r="L52" s="750"/>
      <c r="M52" s="750"/>
      <c r="N52" s="750"/>
      <c r="O52" s="750"/>
      <c r="P52" s="750"/>
      <c r="Q52" s="750"/>
    </row>
    <row r="53" spans="2:17" x14ac:dyDescent="0.2">
      <c r="J53" s="750"/>
      <c r="K53" s="750"/>
      <c r="L53" s="750"/>
      <c r="M53" s="750"/>
      <c r="N53" s="750"/>
      <c r="O53" s="750"/>
      <c r="P53" s="750"/>
      <c r="Q53" s="750"/>
    </row>
    <row r="54" spans="2:17" x14ac:dyDescent="0.2">
      <c r="J54" s="750"/>
      <c r="K54" s="750"/>
      <c r="L54" s="750"/>
      <c r="M54" s="750"/>
      <c r="N54" s="750"/>
      <c r="O54" s="750"/>
      <c r="P54" s="750"/>
      <c r="Q54" s="750"/>
    </row>
    <row r="55" spans="2:17" x14ac:dyDescent="0.2">
      <c r="J55" s="750"/>
      <c r="K55" s="750"/>
      <c r="L55" s="750"/>
      <c r="M55" s="750"/>
      <c r="N55" s="750"/>
      <c r="O55" s="750"/>
      <c r="P55" s="750"/>
      <c r="Q55" s="750"/>
    </row>
    <row r="56" spans="2:17" x14ac:dyDescent="0.2">
      <c r="J56" s="750"/>
      <c r="K56" s="750"/>
      <c r="L56" s="750"/>
      <c r="M56" s="750"/>
      <c r="N56" s="750"/>
      <c r="O56" s="750"/>
      <c r="P56" s="750"/>
      <c r="Q56" s="750"/>
    </row>
    <row r="57" spans="2:17" x14ac:dyDescent="0.2">
      <c r="J57" s="750"/>
      <c r="K57" s="750"/>
      <c r="L57" s="750"/>
      <c r="M57" s="750"/>
      <c r="N57" s="750"/>
      <c r="O57" s="750"/>
      <c r="P57" s="750"/>
      <c r="Q57" s="750"/>
    </row>
    <row r="58" spans="2:17" x14ac:dyDescent="0.2">
      <c r="J58" s="750"/>
      <c r="K58" s="750"/>
      <c r="L58" s="750"/>
      <c r="M58" s="750"/>
      <c r="N58" s="750"/>
      <c r="O58" s="750"/>
      <c r="P58" s="750"/>
      <c r="Q58" s="750"/>
    </row>
    <row r="59" spans="2:17" x14ac:dyDescent="0.2">
      <c r="J59" s="750"/>
      <c r="K59" s="750"/>
      <c r="L59" s="750"/>
      <c r="M59" s="750"/>
      <c r="N59" s="750"/>
      <c r="O59" s="750"/>
      <c r="P59" s="750"/>
      <c r="Q59" s="750"/>
    </row>
    <row r="60" spans="2:17" x14ac:dyDescent="0.2">
      <c r="J60" s="750"/>
      <c r="K60" s="750"/>
      <c r="L60" s="750"/>
      <c r="M60" s="750"/>
      <c r="N60" s="750"/>
      <c r="O60" s="750"/>
      <c r="P60" s="750"/>
      <c r="Q60" s="750"/>
    </row>
    <row r="61" spans="2:17" x14ac:dyDescent="0.2">
      <c r="J61" s="750"/>
      <c r="K61" s="750"/>
      <c r="L61" s="750"/>
      <c r="M61" s="750"/>
      <c r="N61" s="750"/>
      <c r="O61" s="750"/>
      <c r="P61" s="750"/>
      <c r="Q61" s="750"/>
    </row>
    <row r="62" spans="2:17" x14ac:dyDescent="0.2">
      <c r="J62" s="750"/>
      <c r="K62" s="750"/>
      <c r="L62" s="750"/>
      <c r="M62" s="750"/>
      <c r="N62" s="750"/>
      <c r="O62" s="750"/>
      <c r="P62" s="750"/>
      <c r="Q62" s="750"/>
    </row>
    <row r="63" spans="2:17" x14ac:dyDescent="0.2">
      <c r="J63" s="750"/>
      <c r="K63" s="750"/>
      <c r="L63" s="750"/>
      <c r="M63" s="750"/>
      <c r="N63" s="750"/>
      <c r="O63" s="750"/>
      <c r="P63" s="750"/>
      <c r="Q63" s="750"/>
    </row>
    <row r="64" spans="2:17" x14ac:dyDescent="0.2">
      <c r="J64" s="750"/>
      <c r="K64" s="750"/>
      <c r="L64" s="750"/>
      <c r="M64" s="750"/>
      <c r="N64" s="750"/>
      <c r="O64" s="750"/>
      <c r="P64" s="750"/>
      <c r="Q64" s="750"/>
    </row>
    <row r="65" spans="2:17" x14ac:dyDescent="0.2">
      <c r="B65" s="750"/>
      <c r="C65" s="750"/>
      <c r="D65" s="750"/>
      <c r="E65" s="750"/>
      <c r="F65" s="750"/>
      <c r="G65" s="750"/>
      <c r="H65" s="750"/>
      <c r="I65" s="750"/>
      <c r="J65" s="750"/>
      <c r="K65" s="750"/>
      <c r="L65" s="750"/>
      <c r="M65" s="750"/>
      <c r="N65" s="750"/>
      <c r="O65" s="750"/>
      <c r="P65" s="750"/>
      <c r="Q65" s="750"/>
    </row>
    <row r="66" spans="2:17" x14ac:dyDescent="0.2">
      <c r="B66" s="750"/>
      <c r="C66" s="750"/>
      <c r="D66" s="750"/>
      <c r="E66" s="750"/>
      <c r="F66" s="750"/>
      <c r="G66" s="750"/>
      <c r="H66" s="750"/>
      <c r="I66" s="750"/>
      <c r="J66" s="750"/>
      <c r="K66" s="750"/>
      <c r="L66" s="750"/>
      <c r="M66" s="750"/>
      <c r="N66" s="750"/>
      <c r="O66" s="750"/>
      <c r="P66" s="750"/>
      <c r="Q66" s="750"/>
    </row>
    <row r="67" spans="2:17" x14ac:dyDescent="0.2">
      <c r="B67" s="750"/>
      <c r="C67" s="750"/>
      <c r="D67" s="750"/>
      <c r="E67" s="750"/>
      <c r="F67" s="750"/>
      <c r="G67" s="750"/>
      <c r="H67" s="750"/>
      <c r="I67" s="750"/>
      <c r="J67" s="750"/>
      <c r="K67" s="750"/>
      <c r="L67" s="750"/>
      <c r="M67" s="750"/>
      <c r="N67" s="750"/>
      <c r="O67" s="750"/>
      <c r="P67" s="750"/>
      <c r="Q67" s="750"/>
    </row>
    <row r="68" spans="2:17" x14ac:dyDescent="0.2">
      <c r="B68" s="750"/>
      <c r="C68" s="750"/>
      <c r="D68" s="750"/>
      <c r="E68" s="750"/>
      <c r="F68" s="750"/>
      <c r="G68" s="750"/>
      <c r="H68" s="750"/>
      <c r="I68" s="750"/>
      <c r="J68" s="750"/>
      <c r="K68" s="750"/>
      <c r="L68" s="750"/>
      <c r="M68" s="750"/>
      <c r="N68" s="750"/>
      <c r="O68" s="750"/>
      <c r="P68" s="750"/>
      <c r="Q68" s="750"/>
    </row>
    <row r="69" spans="2:17" x14ac:dyDescent="0.2">
      <c r="B69" s="750"/>
      <c r="C69" s="750"/>
      <c r="D69" s="750"/>
      <c r="E69" s="750"/>
      <c r="F69" s="750"/>
      <c r="G69" s="750"/>
      <c r="H69" s="750"/>
      <c r="I69" s="750"/>
      <c r="J69" s="750"/>
      <c r="K69" s="750"/>
      <c r="L69" s="750"/>
      <c r="M69" s="750"/>
      <c r="N69" s="750"/>
      <c r="O69" s="750"/>
      <c r="P69" s="750"/>
      <c r="Q69" s="750"/>
    </row>
    <row r="70" spans="2:17" x14ac:dyDescent="0.2">
      <c r="B70" s="750"/>
      <c r="C70" s="750"/>
      <c r="D70" s="750"/>
      <c r="E70" s="750"/>
      <c r="F70" s="750"/>
      <c r="G70" s="750"/>
      <c r="H70" s="750"/>
      <c r="I70" s="750"/>
      <c r="J70" s="750"/>
      <c r="K70" s="750"/>
      <c r="L70" s="750"/>
      <c r="M70" s="750"/>
      <c r="N70" s="750"/>
      <c r="O70" s="750"/>
      <c r="P70" s="750"/>
      <c r="Q70" s="750"/>
    </row>
    <row r="71" spans="2:17" x14ac:dyDescent="0.2">
      <c r="B71" s="750"/>
      <c r="C71" s="750"/>
      <c r="D71" s="750"/>
      <c r="E71" s="750"/>
      <c r="F71" s="750"/>
      <c r="G71" s="750"/>
      <c r="H71" s="750"/>
      <c r="I71" s="750"/>
      <c r="J71" s="750"/>
      <c r="K71" s="750"/>
      <c r="L71" s="750"/>
      <c r="M71" s="750"/>
      <c r="N71" s="750"/>
      <c r="O71" s="750"/>
      <c r="P71" s="750"/>
      <c r="Q71" s="750"/>
    </row>
    <row r="72" spans="2:17" x14ac:dyDescent="0.2">
      <c r="B72" s="750"/>
      <c r="C72" s="750"/>
      <c r="D72" s="750"/>
      <c r="E72" s="750"/>
      <c r="F72" s="750"/>
      <c r="G72" s="750"/>
      <c r="H72" s="750"/>
      <c r="I72" s="750"/>
      <c r="J72" s="750"/>
      <c r="K72" s="750"/>
      <c r="L72" s="750"/>
      <c r="M72" s="750"/>
      <c r="N72" s="750"/>
      <c r="O72" s="750"/>
      <c r="P72" s="750"/>
      <c r="Q72" s="750"/>
    </row>
    <row r="73" spans="2:17" x14ac:dyDescent="0.2">
      <c r="B73" s="750"/>
      <c r="C73" s="750"/>
      <c r="D73" s="750"/>
      <c r="E73" s="750"/>
      <c r="F73" s="750"/>
      <c r="G73" s="750"/>
      <c r="H73" s="750"/>
      <c r="I73" s="750"/>
      <c r="J73" s="750"/>
      <c r="K73" s="750"/>
      <c r="L73" s="750"/>
      <c r="M73" s="750"/>
      <c r="N73" s="750"/>
      <c r="O73" s="750"/>
      <c r="P73" s="750"/>
      <c r="Q73" s="750"/>
    </row>
    <row r="74" spans="2:17" x14ac:dyDescent="0.2">
      <c r="B74" s="750"/>
      <c r="C74" s="750"/>
      <c r="D74" s="750"/>
      <c r="E74" s="750"/>
      <c r="F74" s="750"/>
      <c r="G74" s="750"/>
      <c r="H74" s="750"/>
      <c r="I74" s="750"/>
      <c r="J74" s="750"/>
      <c r="K74" s="750"/>
      <c r="L74" s="750"/>
      <c r="M74" s="750"/>
      <c r="N74" s="750"/>
      <c r="O74" s="750"/>
      <c r="P74" s="750"/>
      <c r="Q74" s="750"/>
    </row>
    <row r="75" spans="2:17" x14ac:dyDescent="0.2">
      <c r="B75" s="750"/>
      <c r="C75" s="750"/>
      <c r="D75" s="750"/>
      <c r="E75" s="750"/>
      <c r="F75" s="750"/>
      <c r="G75" s="750"/>
      <c r="H75" s="750"/>
      <c r="I75" s="750"/>
      <c r="J75" s="750"/>
      <c r="K75" s="750"/>
      <c r="L75" s="750"/>
      <c r="M75" s="750"/>
      <c r="N75" s="750"/>
      <c r="O75" s="750"/>
      <c r="P75" s="750"/>
      <c r="Q75" s="750"/>
    </row>
    <row r="76" spans="2:17" x14ac:dyDescent="0.2">
      <c r="B76" s="750"/>
      <c r="C76" s="750"/>
      <c r="D76" s="750"/>
      <c r="E76" s="750"/>
      <c r="F76" s="750"/>
      <c r="G76" s="750"/>
      <c r="H76" s="750"/>
      <c r="I76" s="750"/>
      <c r="J76" s="750"/>
      <c r="K76" s="750"/>
      <c r="L76" s="750"/>
      <c r="M76" s="750"/>
      <c r="N76" s="750"/>
      <c r="O76" s="750"/>
      <c r="P76" s="750"/>
      <c r="Q76" s="750"/>
    </row>
  </sheetData>
  <mergeCells count="21">
    <mergeCell ref="B2:D2"/>
    <mergeCell ref="B6:I6"/>
    <mergeCell ref="B7:B8"/>
    <mergeCell ref="C7:D7"/>
    <mergeCell ref="E7:F7"/>
    <mergeCell ref="G7:I7"/>
    <mergeCell ref="B28:B29"/>
    <mergeCell ref="C28:D28"/>
    <mergeCell ref="E28:F28"/>
    <mergeCell ref="G28:I28"/>
    <mergeCell ref="B13:I13"/>
    <mergeCell ref="B14:B15"/>
    <mergeCell ref="C14:D14"/>
    <mergeCell ref="E14:F14"/>
    <mergeCell ref="G14:I14"/>
    <mergeCell ref="B20:I20"/>
    <mergeCell ref="B21:B22"/>
    <mergeCell ref="C21:D21"/>
    <mergeCell ref="E21:F21"/>
    <mergeCell ref="G21:I21"/>
    <mergeCell ref="B27:I27"/>
  </mergeCell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7D2BF-667C-4905-A7C3-D2EBC76C1886}">
  <dimension ref="B1:H592"/>
  <sheetViews>
    <sheetView showGridLines="0" workbookViewId="0">
      <pane ySplit="6" topLeftCell="A7" activePane="bottomLeft" state="frozen"/>
      <selection pane="bottomLeft"/>
    </sheetView>
  </sheetViews>
  <sheetFormatPr baseColWidth="10" defaultColWidth="7.5703125" defaultRowHeight="11.25" x14ac:dyDescent="0.2"/>
  <cols>
    <col min="1" max="1" width="4.42578125" style="149" customWidth="1"/>
    <col min="2" max="2" width="13.7109375" style="561" customWidth="1"/>
    <col min="3" max="4" width="11.28515625" style="149" customWidth="1"/>
    <col min="5" max="5" width="22.85546875" style="149" customWidth="1"/>
    <col min="6" max="6" width="22.42578125" style="149" customWidth="1"/>
    <col min="7" max="7" width="16.5703125" style="149" customWidth="1"/>
    <col min="8" max="8" width="191.42578125" style="149" customWidth="1"/>
    <col min="9" max="16384" width="7.5703125" style="149"/>
  </cols>
  <sheetData>
    <row r="1" spans="2:8" ht="74.25" customHeight="1" x14ac:dyDescent="0.2"/>
    <row r="2" spans="2:8" ht="21.75" customHeight="1" x14ac:dyDescent="0.35">
      <c r="B2" s="951">
        <v>45218</v>
      </c>
      <c r="C2" s="951"/>
      <c r="D2" s="951"/>
      <c r="E2" s="951"/>
    </row>
    <row r="4" spans="2:8" x14ac:dyDescent="0.2">
      <c r="B4" s="952" t="s">
        <v>1238</v>
      </c>
      <c r="C4" s="952"/>
      <c r="D4" s="952"/>
      <c r="E4" s="952"/>
      <c r="F4" s="952"/>
      <c r="G4" s="952"/>
      <c r="H4" s="952"/>
    </row>
    <row r="5" spans="2:8" x14ac:dyDescent="0.2">
      <c r="B5" s="953"/>
      <c r="C5" s="953"/>
      <c r="D5" s="953"/>
      <c r="E5" s="953"/>
      <c r="F5" s="953"/>
      <c r="G5" s="953"/>
      <c r="H5" s="953"/>
    </row>
    <row r="6" spans="2:8" ht="30" customHeight="1" x14ac:dyDescent="0.2">
      <c r="B6" s="754" t="s">
        <v>1239</v>
      </c>
      <c r="C6" s="754" t="s">
        <v>1240</v>
      </c>
      <c r="D6" s="754" t="s">
        <v>1241</v>
      </c>
      <c r="E6" s="754" t="s">
        <v>302</v>
      </c>
      <c r="F6" s="754" t="s">
        <v>1242</v>
      </c>
      <c r="G6" s="754" t="s">
        <v>1243</v>
      </c>
      <c r="H6" s="754" t="s">
        <v>1244</v>
      </c>
    </row>
    <row r="7" spans="2:8" ht="21" customHeight="1" x14ac:dyDescent="0.2">
      <c r="B7" s="755" t="s">
        <v>1250</v>
      </c>
      <c r="C7" s="756" t="s">
        <v>1251</v>
      </c>
      <c r="D7" s="756" t="s">
        <v>1252</v>
      </c>
      <c r="E7" s="149" t="s">
        <v>1253</v>
      </c>
      <c r="F7" s="149" t="s">
        <v>1254</v>
      </c>
      <c r="G7" s="149" t="s">
        <v>303</v>
      </c>
      <c r="H7" s="149" t="s">
        <v>1255</v>
      </c>
    </row>
    <row r="8" spans="2:8" ht="21" customHeight="1" x14ac:dyDescent="0.2">
      <c r="B8" s="755" t="s">
        <v>1250</v>
      </c>
      <c r="C8" s="756" t="s">
        <v>1251</v>
      </c>
      <c r="D8" s="756" t="s">
        <v>1252</v>
      </c>
      <c r="E8" s="149" t="s">
        <v>1256</v>
      </c>
      <c r="F8" s="149" t="s">
        <v>1214</v>
      </c>
      <c r="G8" s="149" t="s">
        <v>1217</v>
      </c>
      <c r="H8" s="149" t="s">
        <v>1257</v>
      </c>
    </row>
    <row r="9" spans="2:8" ht="21" customHeight="1" x14ac:dyDescent="0.2">
      <c r="B9" s="755" t="s">
        <v>1250</v>
      </c>
      <c r="C9" s="756" t="s">
        <v>1251</v>
      </c>
      <c r="D9" s="756" t="s">
        <v>1252</v>
      </c>
      <c r="E9" s="149" t="s">
        <v>1258</v>
      </c>
      <c r="F9" s="149" t="s">
        <v>1259</v>
      </c>
      <c r="G9" s="149" t="s">
        <v>1260</v>
      </c>
      <c r="H9" s="149" t="s">
        <v>1261</v>
      </c>
    </row>
    <row r="10" spans="2:8" ht="21" customHeight="1" x14ac:dyDescent="0.2">
      <c r="B10" s="755" t="s">
        <v>1250</v>
      </c>
      <c r="C10" s="756" t="s">
        <v>1251</v>
      </c>
      <c r="D10" s="756" t="s">
        <v>1252</v>
      </c>
      <c r="E10" s="149" t="s">
        <v>26</v>
      </c>
      <c r="F10" s="149" t="s">
        <v>1262</v>
      </c>
      <c r="G10" s="149" t="s">
        <v>303</v>
      </c>
      <c r="H10" s="149" t="s">
        <v>1263</v>
      </c>
    </row>
    <row r="11" spans="2:8" ht="21" customHeight="1" x14ac:dyDescent="0.2">
      <c r="B11" s="755" t="s">
        <v>1250</v>
      </c>
      <c r="C11" s="756" t="s">
        <v>1251</v>
      </c>
      <c r="D11" s="756" t="s">
        <v>1252</v>
      </c>
      <c r="E11" s="149" t="s">
        <v>1253</v>
      </c>
      <c r="F11" s="149" t="s">
        <v>1254</v>
      </c>
      <c r="G11" s="149" t="s">
        <v>303</v>
      </c>
      <c r="H11" s="149" t="s">
        <v>1264</v>
      </c>
    </row>
    <row r="12" spans="2:8" ht="21" customHeight="1" x14ac:dyDescent="0.2">
      <c r="B12" s="755" t="s">
        <v>1250</v>
      </c>
      <c r="C12" s="756" t="s">
        <v>1251</v>
      </c>
      <c r="D12" s="756" t="s">
        <v>1252</v>
      </c>
      <c r="E12" s="149" t="s">
        <v>48</v>
      </c>
      <c r="F12" s="149" t="s">
        <v>1265</v>
      </c>
      <c r="G12" s="149" t="s">
        <v>1228</v>
      </c>
      <c r="H12" s="149" t="s">
        <v>1266</v>
      </c>
    </row>
    <row r="13" spans="2:8" ht="21" customHeight="1" x14ac:dyDescent="0.2">
      <c r="B13" s="755" t="s">
        <v>1250</v>
      </c>
      <c r="C13" s="756" t="s">
        <v>1251</v>
      </c>
      <c r="D13" s="756" t="s">
        <v>1252</v>
      </c>
      <c r="E13" s="149" t="s">
        <v>1256</v>
      </c>
      <c r="F13" s="149" t="s">
        <v>1215</v>
      </c>
      <c r="G13" s="149" t="s">
        <v>303</v>
      </c>
      <c r="H13" s="149" t="s">
        <v>1267</v>
      </c>
    </row>
    <row r="14" spans="2:8" ht="21" customHeight="1" x14ac:dyDescent="0.2">
      <c r="B14" s="755" t="s">
        <v>1250</v>
      </c>
      <c r="C14" s="756" t="s">
        <v>1251</v>
      </c>
      <c r="D14" s="756" t="s">
        <v>1252</v>
      </c>
      <c r="E14" s="149" t="s">
        <v>1253</v>
      </c>
      <c r="F14" s="149" t="s">
        <v>1268</v>
      </c>
      <c r="G14" s="149" t="s">
        <v>303</v>
      </c>
      <c r="H14" s="149" t="s">
        <v>1269</v>
      </c>
    </row>
    <row r="15" spans="2:8" ht="21" customHeight="1" x14ac:dyDescent="0.2">
      <c r="B15" s="755" t="s">
        <v>1250</v>
      </c>
      <c r="C15" s="756" t="s">
        <v>1251</v>
      </c>
      <c r="D15" s="756" t="s">
        <v>1252</v>
      </c>
      <c r="E15" s="149" t="s">
        <v>1270</v>
      </c>
      <c r="F15" s="149" t="s">
        <v>1271</v>
      </c>
      <c r="G15" s="149" t="s">
        <v>1272</v>
      </c>
      <c r="H15" s="149" t="s">
        <v>1273</v>
      </c>
    </row>
    <row r="16" spans="2:8" ht="21" customHeight="1" x14ac:dyDescent="0.2">
      <c r="B16" s="755" t="s">
        <v>1250</v>
      </c>
      <c r="C16" s="756" t="s">
        <v>1251</v>
      </c>
      <c r="D16" s="756" t="s">
        <v>1252</v>
      </c>
      <c r="E16" s="149" t="s">
        <v>1158</v>
      </c>
      <c r="F16" s="149" t="s">
        <v>1274</v>
      </c>
      <c r="G16" s="149" t="s">
        <v>1275</v>
      </c>
      <c r="H16" s="149" t="s">
        <v>1276</v>
      </c>
    </row>
    <row r="17" spans="2:8" ht="21" customHeight="1" x14ac:dyDescent="0.2">
      <c r="B17" s="755" t="s">
        <v>1250</v>
      </c>
      <c r="C17" s="756" t="s">
        <v>1251</v>
      </c>
      <c r="D17" s="756" t="s">
        <v>1252</v>
      </c>
      <c r="E17" s="149" t="s">
        <v>1277</v>
      </c>
      <c r="F17" s="149" t="s">
        <v>1216</v>
      </c>
      <c r="G17" s="149" t="s">
        <v>303</v>
      </c>
      <c r="H17" s="149" t="s">
        <v>1278</v>
      </c>
    </row>
    <row r="18" spans="2:8" ht="21" customHeight="1" x14ac:dyDescent="0.2">
      <c r="B18" s="755" t="s">
        <v>1250</v>
      </c>
      <c r="C18" s="756" t="s">
        <v>1251</v>
      </c>
      <c r="D18" s="756" t="s">
        <v>1252</v>
      </c>
      <c r="E18" s="149" t="s">
        <v>36</v>
      </c>
      <c r="F18" s="149" t="s">
        <v>1279</v>
      </c>
      <c r="G18" s="149" t="s">
        <v>303</v>
      </c>
      <c r="H18" s="149" t="s">
        <v>1280</v>
      </c>
    </row>
    <row r="19" spans="2:8" ht="21" customHeight="1" x14ac:dyDescent="0.2">
      <c r="B19" s="755" t="s">
        <v>1250</v>
      </c>
      <c r="C19" s="756" t="s">
        <v>1251</v>
      </c>
      <c r="D19" s="756" t="s">
        <v>1252</v>
      </c>
      <c r="E19" s="149" t="s">
        <v>38</v>
      </c>
      <c r="F19" s="149" t="s">
        <v>1281</v>
      </c>
      <c r="G19" s="149" t="s">
        <v>1282</v>
      </c>
      <c r="H19" s="149" t="s">
        <v>1283</v>
      </c>
    </row>
    <row r="20" spans="2:8" ht="21" customHeight="1" x14ac:dyDescent="0.2">
      <c r="B20" s="755" t="s">
        <v>1250</v>
      </c>
      <c r="C20" s="756" t="s">
        <v>1251</v>
      </c>
      <c r="D20" s="756" t="s">
        <v>1252</v>
      </c>
      <c r="E20" s="149" t="s">
        <v>1270</v>
      </c>
      <c r="F20" s="149" t="s">
        <v>1284</v>
      </c>
      <c r="G20" s="149" t="s">
        <v>1285</v>
      </c>
      <c r="H20" s="149" t="s">
        <v>1286</v>
      </c>
    </row>
    <row r="21" spans="2:8" ht="21" customHeight="1" x14ac:dyDescent="0.2">
      <c r="B21" s="755" t="s">
        <v>1250</v>
      </c>
      <c r="C21" s="756" t="s">
        <v>1251</v>
      </c>
      <c r="D21" s="756" t="s">
        <v>1252</v>
      </c>
      <c r="E21" s="149" t="s">
        <v>36</v>
      </c>
      <c r="F21" s="149" t="s">
        <v>1287</v>
      </c>
      <c r="G21" s="149" t="s">
        <v>1288</v>
      </c>
      <c r="H21" s="149" t="s">
        <v>1289</v>
      </c>
    </row>
    <row r="22" spans="2:8" ht="21" customHeight="1" x14ac:dyDescent="0.2">
      <c r="B22" s="755" t="s">
        <v>1250</v>
      </c>
      <c r="C22" s="756" t="s">
        <v>1251</v>
      </c>
      <c r="D22" s="756" t="s">
        <v>1252</v>
      </c>
      <c r="E22" s="149" t="s">
        <v>1256</v>
      </c>
      <c r="F22" s="149" t="s">
        <v>1290</v>
      </c>
      <c r="G22" s="149" t="s">
        <v>303</v>
      </c>
      <c r="H22" s="149" t="s">
        <v>1291</v>
      </c>
    </row>
    <row r="23" spans="2:8" ht="21" customHeight="1" x14ac:dyDescent="0.2">
      <c r="B23" s="755" t="s">
        <v>1250</v>
      </c>
      <c r="C23" s="756" t="s">
        <v>1251</v>
      </c>
      <c r="D23" s="756" t="s">
        <v>1252</v>
      </c>
      <c r="E23" s="149" t="s">
        <v>1256</v>
      </c>
      <c r="F23" s="149" t="s">
        <v>351</v>
      </c>
      <c r="G23" s="149" t="s">
        <v>1218</v>
      </c>
      <c r="H23" s="149" t="s">
        <v>1292</v>
      </c>
    </row>
    <row r="24" spans="2:8" ht="21" customHeight="1" x14ac:dyDescent="0.2">
      <c r="B24" s="755" t="s">
        <v>1250</v>
      </c>
      <c r="C24" s="756" t="s">
        <v>1251</v>
      </c>
      <c r="D24" s="756" t="s">
        <v>1252</v>
      </c>
      <c r="E24" s="149" t="s">
        <v>1258</v>
      </c>
      <c r="F24" s="149" t="s">
        <v>345</v>
      </c>
      <c r="G24" s="149" t="s">
        <v>303</v>
      </c>
      <c r="H24" s="149" t="s">
        <v>1293</v>
      </c>
    </row>
    <row r="25" spans="2:8" ht="21" customHeight="1" x14ac:dyDescent="0.2">
      <c r="B25" s="755" t="s">
        <v>1250</v>
      </c>
      <c r="C25" s="756" t="s">
        <v>1251</v>
      </c>
      <c r="D25" s="756" t="s">
        <v>1252</v>
      </c>
      <c r="E25" s="149" t="s">
        <v>1258</v>
      </c>
      <c r="F25" s="149" t="s">
        <v>1294</v>
      </c>
      <c r="G25" s="149" t="s">
        <v>1295</v>
      </c>
      <c r="H25" s="149" t="s">
        <v>1296</v>
      </c>
    </row>
    <row r="26" spans="2:8" ht="21" customHeight="1" x14ac:dyDescent="0.2">
      <c r="B26" s="755" t="s">
        <v>1250</v>
      </c>
      <c r="C26" s="756" t="s">
        <v>1251</v>
      </c>
      <c r="D26" s="756" t="s">
        <v>1252</v>
      </c>
      <c r="E26" s="149" t="s">
        <v>1256</v>
      </c>
      <c r="F26" s="149" t="s">
        <v>309</v>
      </c>
      <c r="G26" s="149" t="s">
        <v>1297</v>
      </c>
      <c r="H26" s="149" t="s">
        <v>1298</v>
      </c>
    </row>
    <row r="27" spans="2:8" ht="21" customHeight="1" x14ac:dyDescent="0.2">
      <c r="B27" s="755" t="s">
        <v>1250</v>
      </c>
      <c r="C27" s="756" t="s">
        <v>1251</v>
      </c>
      <c r="D27" s="756" t="s">
        <v>1252</v>
      </c>
      <c r="E27" s="149" t="s">
        <v>1299</v>
      </c>
      <c r="F27" s="149" t="s">
        <v>334</v>
      </c>
      <c r="G27" s="149" t="s">
        <v>303</v>
      </c>
      <c r="H27" s="149" t="s">
        <v>1300</v>
      </c>
    </row>
    <row r="28" spans="2:8" ht="21" customHeight="1" x14ac:dyDescent="0.2">
      <c r="B28" s="755" t="s">
        <v>1250</v>
      </c>
      <c r="C28" s="756" t="s">
        <v>1251</v>
      </c>
      <c r="D28" s="756" t="s">
        <v>1252</v>
      </c>
      <c r="E28" s="149" t="s">
        <v>1256</v>
      </c>
      <c r="F28" s="149" t="s">
        <v>1215</v>
      </c>
      <c r="G28" s="149" t="s">
        <v>303</v>
      </c>
      <c r="H28" s="149" t="s">
        <v>1301</v>
      </c>
    </row>
    <row r="29" spans="2:8" ht="21" customHeight="1" x14ac:dyDescent="0.2">
      <c r="B29" s="755" t="s">
        <v>1250</v>
      </c>
      <c r="C29" s="756" t="s">
        <v>1251</v>
      </c>
      <c r="D29" s="756" t="s">
        <v>1252</v>
      </c>
      <c r="E29" s="149" t="s">
        <v>1270</v>
      </c>
      <c r="F29" s="149" t="s">
        <v>1215</v>
      </c>
      <c r="G29" s="149" t="s">
        <v>1302</v>
      </c>
      <c r="H29" s="149" t="s">
        <v>1303</v>
      </c>
    </row>
    <row r="30" spans="2:8" ht="21" customHeight="1" x14ac:dyDescent="0.2">
      <c r="B30" s="755" t="s">
        <v>1250</v>
      </c>
      <c r="C30" s="756" t="s">
        <v>1251</v>
      </c>
      <c r="D30" s="756" t="s">
        <v>1252</v>
      </c>
      <c r="E30" s="149" t="s">
        <v>1299</v>
      </c>
      <c r="F30" s="149" t="s">
        <v>333</v>
      </c>
      <c r="G30" s="149" t="s">
        <v>303</v>
      </c>
      <c r="H30" s="149" t="s">
        <v>1304</v>
      </c>
    </row>
    <row r="31" spans="2:8" ht="21" customHeight="1" x14ac:dyDescent="0.2">
      <c r="B31" s="755"/>
      <c r="C31" s="756"/>
      <c r="D31" s="756"/>
    </row>
    <row r="32" spans="2:8" ht="21" customHeight="1" x14ac:dyDescent="0.2">
      <c r="B32" s="755"/>
      <c r="C32" s="756"/>
      <c r="D32" s="756"/>
    </row>
    <row r="33" spans="2:4" ht="21" customHeight="1" x14ac:dyDescent="0.2">
      <c r="B33" s="755"/>
      <c r="C33" s="756"/>
      <c r="D33" s="756"/>
    </row>
    <row r="34" spans="2:4" ht="21" customHeight="1" x14ac:dyDescent="0.2">
      <c r="B34" s="755"/>
      <c r="C34" s="756"/>
      <c r="D34" s="756"/>
    </row>
    <row r="35" spans="2:4" ht="21" customHeight="1" x14ac:dyDescent="0.2">
      <c r="B35" s="755"/>
      <c r="C35" s="756"/>
      <c r="D35" s="756"/>
    </row>
    <row r="36" spans="2:4" ht="21" customHeight="1" x14ac:dyDescent="0.2">
      <c r="B36" s="755"/>
      <c r="C36" s="756"/>
      <c r="D36" s="756"/>
    </row>
    <row r="37" spans="2:4" ht="21" customHeight="1" x14ac:dyDescent="0.2">
      <c r="B37" s="755"/>
      <c r="C37" s="756"/>
      <c r="D37" s="756"/>
    </row>
    <row r="38" spans="2:4" ht="21" customHeight="1" x14ac:dyDescent="0.2">
      <c r="B38" s="755"/>
      <c r="C38" s="756"/>
      <c r="D38" s="756"/>
    </row>
    <row r="39" spans="2:4" ht="21" customHeight="1" x14ac:dyDescent="0.2">
      <c r="B39" s="755"/>
      <c r="C39" s="756"/>
      <c r="D39" s="756"/>
    </row>
    <row r="40" spans="2:4" ht="21" customHeight="1" x14ac:dyDescent="0.2">
      <c r="B40" s="755"/>
      <c r="C40" s="756"/>
      <c r="D40" s="756"/>
    </row>
    <row r="41" spans="2:4" ht="21" customHeight="1" x14ac:dyDescent="0.2">
      <c r="B41" s="755"/>
      <c r="C41" s="756"/>
      <c r="D41" s="756"/>
    </row>
    <row r="42" spans="2:4" ht="21" customHeight="1" x14ac:dyDescent="0.2">
      <c r="B42" s="755"/>
      <c r="C42" s="756"/>
      <c r="D42" s="756"/>
    </row>
    <row r="43" spans="2:4" ht="21" customHeight="1" x14ac:dyDescent="0.2">
      <c r="B43" s="755"/>
      <c r="C43" s="756"/>
      <c r="D43" s="756"/>
    </row>
    <row r="44" spans="2:4" ht="21" customHeight="1" x14ac:dyDescent="0.2">
      <c r="B44" s="755"/>
      <c r="C44" s="756"/>
      <c r="D44" s="756"/>
    </row>
    <row r="45" spans="2:4" ht="21" customHeight="1" x14ac:dyDescent="0.2">
      <c r="B45" s="755"/>
      <c r="C45" s="756"/>
      <c r="D45" s="756"/>
    </row>
    <row r="46" spans="2:4" ht="21" customHeight="1" x14ac:dyDescent="0.2">
      <c r="B46" s="755"/>
      <c r="C46" s="756"/>
      <c r="D46" s="756"/>
    </row>
    <row r="47" spans="2:4" ht="21" customHeight="1" x14ac:dyDescent="0.2">
      <c r="B47" s="755"/>
      <c r="C47" s="756"/>
      <c r="D47" s="756"/>
    </row>
    <row r="48" spans="2:4" ht="21" customHeight="1" x14ac:dyDescent="0.2">
      <c r="B48" s="755"/>
      <c r="C48" s="756"/>
      <c r="D48" s="756"/>
    </row>
    <row r="49" spans="2:4" ht="21" customHeight="1" x14ac:dyDescent="0.2">
      <c r="B49" s="755"/>
      <c r="C49" s="756"/>
      <c r="D49" s="756"/>
    </row>
    <row r="50" spans="2:4" ht="21" customHeight="1" x14ac:dyDescent="0.2">
      <c r="B50" s="755"/>
      <c r="C50" s="756"/>
      <c r="D50" s="756"/>
    </row>
    <row r="51" spans="2:4" ht="21" customHeight="1" x14ac:dyDescent="0.2">
      <c r="B51" s="755"/>
      <c r="C51" s="756"/>
      <c r="D51" s="756"/>
    </row>
    <row r="52" spans="2:4" ht="21" customHeight="1" x14ac:dyDescent="0.2">
      <c r="B52" s="755"/>
      <c r="C52" s="756"/>
      <c r="D52" s="756"/>
    </row>
    <row r="53" spans="2:4" ht="21" customHeight="1" x14ac:dyDescent="0.2">
      <c r="B53" s="755"/>
      <c r="C53" s="756"/>
      <c r="D53" s="756"/>
    </row>
    <row r="54" spans="2:4" ht="21" customHeight="1" x14ac:dyDescent="0.2">
      <c r="B54" s="755"/>
      <c r="C54" s="756"/>
      <c r="D54" s="756"/>
    </row>
    <row r="55" spans="2:4" ht="21" customHeight="1" x14ac:dyDescent="0.2">
      <c r="B55" s="755"/>
      <c r="C55" s="756"/>
      <c r="D55" s="756"/>
    </row>
    <row r="56" spans="2:4" ht="21" customHeight="1" x14ac:dyDescent="0.2">
      <c r="B56" s="755"/>
      <c r="C56" s="756"/>
      <c r="D56" s="756"/>
    </row>
    <row r="57" spans="2:4" ht="21" customHeight="1" x14ac:dyDescent="0.2">
      <c r="B57" s="755"/>
      <c r="C57" s="756"/>
      <c r="D57" s="756"/>
    </row>
    <row r="58" spans="2:4" ht="21" customHeight="1" x14ac:dyDescent="0.2">
      <c r="B58" s="755"/>
      <c r="C58" s="756"/>
      <c r="D58" s="756"/>
    </row>
    <row r="59" spans="2:4" ht="21" customHeight="1" x14ac:dyDescent="0.2">
      <c r="B59" s="755"/>
      <c r="C59" s="756"/>
      <c r="D59" s="756"/>
    </row>
    <row r="60" spans="2:4" ht="21" customHeight="1" x14ac:dyDescent="0.2">
      <c r="B60" s="755"/>
      <c r="C60" s="756"/>
      <c r="D60" s="756"/>
    </row>
    <row r="61" spans="2:4" ht="21" customHeight="1" x14ac:dyDescent="0.2">
      <c r="B61" s="755"/>
      <c r="C61" s="756"/>
      <c r="D61" s="756"/>
    </row>
    <row r="62" spans="2:4" ht="21" customHeight="1" x14ac:dyDescent="0.2">
      <c r="B62" s="755"/>
      <c r="C62" s="756"/>
      <c r="D62" s="756"/>
    </row>
    <row r="63" spans="2:4" ht="21" customHeight="1" x14ac:dyDescent="0.2">
      <c r="B63" s="755"/>
      <c r="C63" s="756"/>
      <c r="D63" s="756"/>
    </row>
    <row r="64" spans="2:4" ht="21" customHeight="1" x14ac:dyDescent="0.2">
      <c r="B64" s="755"/>
      <c r="C64" s="756"/>
      <c r="D64" s="756"/>
    </row>
    <row r="65" spans="2:4" ht="21" customHeight="1" x14ac:dyDescent="0.2">
      <c r="B65" s="755"/>
      <c r="C65" s="756"/>
      <c r="D65" s="756"/>
    </row>
    <row r="66" spans="2:4" ht="21" customHeight="1" x14ac:dyDescent="0.2">
      <c r="B66" s="755"/>
      <c r="C66" s="756"/>
      <c r="D66" s="756"/>
    </row>
    <row r="67" spans="2:4" ht="21" customHeight="1" x14ac:dyDescent="0.2">
      <c r="B67" s="755"/>
      <c r="C67" s="756"/>
      <c r="D67" s="756"/>
    </row>
    <row r="68" spans="2:4" ht="21" customHeight="1" x14ac:dyDescent="0.2">
      <c r="B68" s="755"/>
      <c r="C68" s="756"/>
      <c r="D68" s="756"/>
    </row>
    <row r="69" spans="2:4" ht="21" customHeight="1" x14ac:dyDescent="0.2">
      <c r="B69" s="755"/>
      <c r="C69" s="756"/>
      <c r="D69" s="756"/>
    </row>
    <row r="70" spans="2:4" ht="21" customHeight="1" x14ac:dyDescent="0.2">
      <c r="B70" s="755"/>
      <c r="C70" s="756"/>
      <c r="D70" s="756"/>
    </row>
    <row r="71" spans="2:4" ht="21" customHeight="1" x14ac:dyDescent="0.2">
      <c r="B71" s="755"/>
      <c r="C71" s="756"/>
      <c r="D71" s="756"/>
    </row>
    <row r="72" spans="2:4" ht="21" customHeight="1" x14ac:dyDescent="0.2">
      <c r="B72" s="755"/>
      <c r="C72" s="756"/>
      <c r="D72" s="756"/>
    </row>
    <row r="73" spans="2:4" ht="21" customHeight="1" x14ac:dyDescent="0.2">
      <c r="B73" s="755"/>
      <c r="C73" s="756"/>
      <c r="D73" s="756"/>
    </row>
    <row r="74" spans="2:4" ht="21" customHeight="1" x14ac:dyDescent="0.2">
      <c r="B74" s="755"/>
      <c r="C74" s="756"/>
      <c r="D74" s="756"/>
    </row>
    <row r="75" spans="2:4" ht="21" customHeight="1" x14ac:dyDescent="0.2">
      <c r="B75" s="755"/>
      <c r="C75" s="756"/>
      <c r="D75" s="756"/>
    </row>
    <row r="76" spans="2:4" ht="21" customHeight="1" x14ac:dyDescent="0.2">
      <c r="B76" s="755"/>
      <c r="C76" s="756"/>
      <c r="D76" s="756"/>
    </row>
    <row r="77" spans="2:4" ht="21" customHeight="1" x14ac:dyDescent="0.2">
      <c r="B77" s="755"/>
      <c r="C77" s="756"/>
      <c r="D77" s="756"/>
    </row>
    <row r="78" spans="2:4" ht="21" customHeight="1" x14ac:dyDescent="0.2">
      <c r="B78" s="755"/>
      <c r="C78" s="756"/>
      <c r="D78" s="756"/>
    </row>
    <row r="79" spans="2:4" ht="21" customHeight="1" x14ac:dyDescent="0.2">
      <c r="B79" s="755"/>
      <c r="C79" s="756"/>
      <c r="D79" s="756"/>
    </row>
    <row r="80" spans="2:4" ht="21" customHeight="1" x14ac:dyDescent="0.2">
      <c r="B80" s="755"/>
      <c r="C80" s="756"/>
      <c r="D80" s="756"/>
    </row>
    <row r="81" spans="2:4" ht="21" customHeight="1" x14ac:dyDescent="0.2">
      <c r="B81" s="755"/>
      <c r="C81" s="756"/>
      <c r="D81" s="756"/>
    </row>
    <row r="82" spans="2:4" ht="21" customHeight="1" x14ac:dyDescent="0.2">
      <c r="B82" s="755"/>
      <c r="C82" s="756"/>
      <c r="D82" s="756"/>
    </row>
    <row r="83" spans="2:4" ht="21" customHeight="1" x14ac:dyDescent="0.2">
      <c r="B83" s="755"/>
      <c r="C83" s="756"/>
      <c r="D83" s="756"/>
    </row>
    <row r="84" spans="2:4" ht="21" customHeight="1" x14ac:dyDescent="0.2">
      <c r="B84" s="755"/>
      <c r="C84" s="756"/>
      <c r="D84" s="756"/>
    </row>
    <row r="85" spans="2:4" ht="21" customHeight="1" x14ac:dyDescent="0.2">
      <c r="B85" s="755"/>
      <c r="C85" s="756"/>
      <c r="D85" s="756"/>
    </row>
    <row r="86" spans="2:4" ht="21" customHeight="1" x14ac:dyDescent="0.2">
      <c r="B86" s="755"/>
      <c r="C86" s="756"/>
      <c r="D86" s="756"/>
    </row>
    <row r="87" spans="2:4" ht="21" customHeight="1" x14ac:dyDescent="0.2">
      <c r="B87" s="755"/>
      <c r="C87" s="756"/>
      <c r="D87" s="756"/>
    </row>
    <row r="88" spans="2:4" ht="21" customHeight="1" x14ac:dyDescent="0.2">
      <c r="B88" s="755"/>
      <c r="C88" s="756"/>
      <c r="D88" s="756"/>
    </row>
    <row r="89" spans="2:4" ht="21" customHeight="1" x14ac:dyDescent="0.2">
      <c r="B89" s="755"/>
      <c r="C89" s="756"/>
      <c r="D89" s="756"/>
    </row>
    <row r="90" spans="2:4" ht="21" customHeight="1" x14ac:dyDescent="0.2">
      <c r="B90" s="755"/>
      <c r="C90" s="756"/>
      <c r="D90" s="756"/>
    </row>
    <row r="91" spans="2:4" ht="21" customHeight="1" x14ac:dyDescent="0.2">
      <c r="B91" s="755"/>
      <c r="C91" s="756"/>
      <c r="D91" s="756"/>
    </row>
    <row r="92" spans="2:4" ht="21" customHeight="1" x14ac:dyDescent="0.2">
      <c r="B92" s="755"/>
      <c r="C92" s="756"/>
      <c r="D92" s="756"/>
    </row>
    <row r="93" spans="2:4" ht="21" customHeight="1" x14ac:dyDescent="0.2">
      <c r="B93" s="755"/>
      <c r="C93" s="756"/>
      <c r="D93" s="756"/>
    </row>
    <row r="94" spans="2:4" ht="21" customHeight="1" x14ac:dyDescent="0.2">
      <c r="B94" s="755"/>
      <c r="C94" s="756"/>
      <c r="D94" s="756"/>
    </row>
    <row r="95" spans="2:4" ht="21" customHeight="1" x14ac:dyDescent="0.2">
      <c r="B95" s="755"/>
      <c r="C95" s="756"/>
      <c r="D95" s="756"/>
    </row>
    <row r="96" spans="2:4" ht="21" customHeight="1" x14ac:dyDescent="0.2">
      <c r="B96" s="755"/>
      <c r="C96" s="756"/>
      <c r="D96" s="756"/>
    </row>
    <row r="97" spans="2:4" ht="21" customHeight="1" x14ac:dyDescent="0.2">
      <c r="B97" s="755"/>
      <c r="C97" s="756"/>
      <c r="D97" s="756"/>
    </row>
    <row r="98" spans="2:4" ht="21" customHeight="1" x14ac:dyDescent="0.2">
      <c r="B98" s="755"/>
      <c r="C98" s="756"/>
      <c r="D98" s="756"/>
    </row>
    <row r="99" spans="2:4" ht="21" customHeight="1" x14ac:dyDescent="0.2">
      <c r="B99" s="755"/>
      <c r="C99" s="756"/>
      <c r="D99" s="756"/>
    </row>
    <row r="100" spans="2:4" x14ac:dyDescent="0.2">
      <c r="B100" s="755"/>
    </row>
    <row r="101" spans="2:4" x14ac:dyDescent="0.2">
      <c r="B101" s="755"/>
    </row>
    <row r="102" spans="2:4" x14ac:dyDescent="0.2">
      <c r="B102" s="755"/>
    </row>
    <row r="103" spans="2:4" x14ac:dyDescent="0.2">
      <c r="B103" s="755"/>
    </row>
    <row r="104" spans="2:4" x14ac:dyDescent="0.2">
      <c r="B104" s="755"/>
    </row>
    <row r="105" spans="2:4" x14ac:dyDescent="0.2">
      <c r="B105" s="755"/>
    </row>
    <row r="106" spans="2:4" x14ac:dyDescent="0.2">
      <c r="B106" s="755"/>
    </row>
    <row r="107" spans="2:4" x14ac:dyDescent="0.2">
      <c r="B107" s="755"/>
    </row>
    <row r="108" spans="2:4" x14ac:dyDescent="0.2">
      <c r="B108" s="755"/>
    </row>
    <row r="109" spans="2:4" x14ac:dyDescent="0.2">
      <c r="B109" s="755"/>
    </row>
    <row r="110" spans="2:4" x14ac:dyDescent="0.2">
      <c r="B110" s="755"/>
    </row>
    <row r="111" spans="2:4" x14ac:dyDescent="0.2">
      <c r="B111" s="755"/>
    </row>
    <row r="112" spans="2:4" x14ac:dyDescent="0.2">
      <c r="B112" s="755"/>
    </row>
    <row r="113" spans="2:2" x14ac:dyDescent="0.2">
      <c r="B113" s="755"/>
    </row>
    <row r="114" spans="2:2" x14ac:dyDescent="0.2">
      <c r="B114" s="755"/>
    </row>
    <row r="115" spans="2:2" x14ac:dyDescent="0.2">
      <c r="B115" s="755"/>
    </row>
    <row r="116" spans="2:2" x14ac:dyDescent="0.2">
      <c r="B116" s="755"/>
    </row>
    <row r="117" spans="2:2" x14ac:dyDescent="0.2">
      <c r="B117" s="755"/>
    </row>
    <row r="118" spans="2:2" x14ac:dyDescent="0.2">
      <c r="B118" s="755"/>
    </row>
    <row r="119" spans="2:2" x14ac:dyDescent="0.2">
      <c r="B119" s="755"/>
    </row>
    <row r="120" spans="2:2" x14ac:dyDescent="0.2">
      <c r="B120" s="755"/>
    </row>
    <row r="121" spans="2:2" x14ac:dyDescent="0.2">
      <c r="B121" s="755"/>
    </row>
    <row r="122" spans="2:2" x14ac:dyDescent="0.2">
      <c r="B122" s="755"/>
    </row>
    <row r="123" spans="2:2" x14ac:dyDescent="0.2">
      <c r="B123" s="755"/>
    </row>
    <row r="124" spans="2:2" x14ac:dyDescent="0.2">
      <c r="B124" s="755"/>
    </row>
    <row r="125" spans="2:2" x14ac:dyDescent="0.2">
      <c r="B125" s="755"/>
    </row>
    <row r="126" spans="2:2" x14ac:dyDescent="0.2">
      <c r="B126" s="755"/>
    </row>
    <row r="127" spans="2:2" x14ac:dyDescent="0.2">
      <c r="B127" s="755"/>
    </row>
    <row r="128" spans="2:2" x14ac:dyDescent="0.2">
      <c r="B128" s="755"/>
    </row>
    <row r="129" spans="2:2" x14ac:dyDescent="0.2">
      <c r="B129" s="755"/>
    </row>
    <row r="130" spans="2:2" x14ac:dyDescent="0.2">
      <c r="B130" s="755"/>
    </row>
    <row r="131" spans="2:2" x14ac:dyDescent="0.2">
      <c r="B131" s="755"/>
    </row>
    <row r="132" spans="2:2" x14ac:dyDescent="0.2">
      <c r="B132" s="755"/>
    </row>
    <row r="133" spans="2:2" x14ac:dyDescent="0.2">
      <c r="B133" s="755"/>
    </row>
    <row r="134" spans="2:2" x14ac:dyDescent="0.2">
      <c r="B134" s="755"/>
    </row>
    <row r="135" spans="2:2" x14ac:dyDescent="0.2">
      <c r="B135" s="755"/>
    </row>
    <row r="136" spans="2:2" x14ac:dyDescent="0.2">
      <c r="B136" s="755"/>
    </row>
    <row r="137" spans="2:2" x14ac:dyDescent="0.2">
      <c r="B137" s="755"/>
    </row>
    <row r="138" spans="2:2" x14ac:dyDescent="0.2">
      <c r="B138" s="755"/>
    </row>
    <row r="139" spans="2:2" x14ac:dyDescent="0.2">
      <c r="B139" s="755"/>
    </row>
    <row r="140" spans="2:2" x14ac:dyDescent="0.2">
      <c r="B140" s="755"/>
    </row>
    <row r="141" spans="2:2" x14ac:dyDescent="0.2">
      <c r="B141" s="755"/>
    </row>
    <row r="142" spans="2:2" x14ac:dyDescent="0.2">
      <c r="B142" s="755"/>
    </row>
    <row r="143" spans="2:2" x14ac:dyDescent="0.2">
      <c r="B143" s="755"/>
    </row>
    <row r="144" spans="2:2" x14ac:dyDescent="0.2">
      <c r="B144" s="755"/>
    </row>
    <row r="145" spans="2:2" x14ac:dyDescent="0.2">
      <c r="B145" s="755"/>
    </row>
    <row r="146" spans="2:2" x14ac:dyDescent="0.2">
      <c r="B146" s="755"/>
    </row>
    <row r="147" spans="2:2" x14ac:dyDescent="0.2">
      <c r="B147" s="755"/>
    </row>
    <row r="148" spans="2:2" x14ac:dyDescent="0.2">
      <c r="B148" s="755"/>
    </row>
    <row r="149" spans="2:2" x14ac:dyDescent="0.2">
      <c r="B149" s="755"/>
    </row>
    <row r="150" spans="2:2" x14ac:dyDescent="0.2">
      <c r="B150" s="755"/>
    </row>
    <row r="151" spans="2:2" x14ac:dyDescent="0.2">
      <c r="B151" s="755"/>
    </row>
    <row r="152" spans="2:2" x14ac:dyDescent="0.2">
      <c r="B152" s="755"/>
    </row>
    <row r="153" spans="2:2" x14ac:dyDescent="0.2">
      <c r="B153" s="755"/>
    </row>
    <row r="154" spans="2:2" x14ac:dyDescent="0.2">
      <c r="B154" s="755"/>
    </row>
    <row r="155" spans="2:2" x14ac:dyDescent="0.2">
      <c r="B155" s="755"/>
    </row>
    <row r="156" spans="2:2" x14ac:dyDescent="0.2">
      <c r="B156" s="755"/>
    </row>
    <row r="157" spans="2:2" x14ac:dyDescent="0.2">
      <c r="B157" s="755"/>
    </row>
    <row r="158" spans="2:2" x14ac:dyDescent="0.2">
      <c r="B158" s="755"/>
    </row>
    <row r="159" spans="2:2" x14ac:dyDescent="0.2">
      <c r="B159" s="755"/>
    </row>
    <row r="160" spans="2:2" x14ac:dyDescent="0.2">
      <c r="B160" s="755"/>
    </row>
    <row r="161" spans="2:2" x14ac:dyDescent="0.2">
      <c r="B161" s="755"/>
    </row>
    <row r="162" spans="2:2" x14ac:dyDescent="0.2">
      <c r="B162" s="755"/>
    </row>
    <row r="163" spans="2:2" x14ac:dyDescent="0.2">
      <c r="B163" s="755"/>
    </row>
    <row r="164" spans="2:2" x14ac:dyDescent="0.2">
      <c r="B164" s="755"/>
    </row>
    <row r="165" spans="2:2" x14ac:dyDescent="0.2">
      <c r="B165" s="755"/>
    </row>
    <row r="166" spans="2:2" x14ac:dyDescent="0.2">
      <c r="B166" s="755"/>
    </row>
    <row r="167" spans="2:2" x14ac:dyDescent="0.2">
      <c r="B167" s="755"/>
    </row>
    <row r="168" spans="2:2" x14ac:dyDescent="0.2">
      <c r="B168" s="755"/>
    </row>
    <row r="169" spans="2:2" x14ac:dyDescent="0.2">
      <c r="B169" s="755"/>
    </row>
    <row r="170" spans="2:2" x14ac:dyDescent="0.2">
      <c r="B170" s="755"/>
    </row>
    <row r="171" spans="2:2" x14ac:dyDescent="0.2">
      <c r="B171" s="755"/>
    </row>
    <row r="172" spans="2:2" x14ac:dyDescent="0.2">
      <c r="B172" s="755"/>
    </row>
    <row r="173" spans="2:2" x14ac:dyDescent="0.2">
      <c r="B173" s="755"/>
    </row>
    <row r="174" spans="2:2" x14ac:dyDescent="0.2">
      <c r="B174" s="755"/>
    </row>
    <row r="175" spans="2:2" x14ac:dyDescent="0.2">
      <c r="B175" s="755"/>
    </row>
    <row r="176" spans="2:2" x14ac:dyDescent="0.2">
      <c r="B176" s="755"/>
    </row>
    <row r="177" spans="2:2" x14ac:dyDescent="0.2">
      <c r="B177" s="755"/>
    </row>
    <row r="178" spans="2:2" x14ac:dyDescent="0.2">
      <c r="B178" s="755"/>
    </row>
    <row r="179" spans="2:2" x14ac:dyDescent="0.2">
      <c r="B179" s="755"/>
    </row>
    <row r="180" spans="2:2" x14ac:dyDescent="0.2">
      <c r="B180" s="755"/>
    </row>
    <row r="181" spans="2:2" x14ac:dyDescent="0.2">
      <c r="B181" s="755"/>
    </row>
    <row r="182" spans="2:2" x14ac:dyDescent="0.2">
      <c r="B182" s="755"/>
    </row>
    <row r="183" spans="2:2" x14ac:dyDescent="0.2">
      <c r="B183" s="755"/>
    </row>
    <row r="184" spans="2:2" x14ac:dyDescent="0.2">
      <c r="B184" s="755"/>
    </row>
    <row r="185" spans="2:2" x14ac:dyDescent="0.2">
      <c r="B185" s="755"/>
    </row>
    <row r="186" spans="2:2" x14ac:dyDescent="0.2">
      <c r="B186" s="755"/>
    </row>
    <row r="187" spans="2:2" x14ac:dyDescent="0.2">
      <c r="B187" s="755"/>
    </row>
    <row r="188" spans="2:2" x14ac:dyDescent="0.2">
      <c r="B188" s="755"/>
    </row>
    <row r="189" spans="2:2" x14ac:dyDescent="0.2">
      <c r="B189" s="755"/>
    </row>
    <row r="190" spans="2:2" x14ac:dyDescent="0.2">
      <c r="B190" s="755"/>
    </row>
    <row r="191" spans="2:2" x14ac:dyDescent="0.2">
      <c r="B191" s="755"/>
    </row>
    <row r="192" spans="2:2" x14ac:dyDescent="0.2">
      <c r="B192" s="755"/>
    </row>
    <row r="193" spans="2:2" x14ac:dyDescent="0.2">
      <c r="B193" s="755"/>
    </row>
    <row r="194" spans="2:2" x14ac:dyDescent="0.2">
      <c r="B194" s="755"/>
    </row>
    <row r="195" spans="2:2" x14ac:dyDescent="0.2">
      <c r="B195" s="755"/>
    </row>
    <row r="196" spans="2:2" x14ac:dyDescent="0.2">
      <c r="B196" s="755"/>
    </row>
    <row r="197" spans="2:2" x14ac:dyDescent="0.2">
      <c r="B197" s="755"/>
    </row>
    <row r="198" spans="2:2" x14ac:dyDescent="0.2">
      <c r="B198" s="755"/>
    </row>
    <row r="199" spans="2:2" x14ac:dyDescent="0.2">
      <c r="B199" s="755"/>
    </row>
    <row r="200" spans="2:2" x14ac:dyDescent="0.2">
      <c r="B200" s="755"/>
    </row>
    <row r="201" spans="2:2" x14ac:dyDescent="0.2">
      <c r="B201" s="755"/>
    </row>
    <row r="202" spans="2:2" x14ac:dyDescent="0.2">
      <c r="B202" s="755"/>
    </row>
    <row r="203" spans="2:2" x14ac:dyDescent="0.2">
      <c r="B203" s="755"/>
    </row>
    <row r="204" spans="2:2" x14ac:dyDescent="0.2">
      <c r="B204" s="755"/>
    </row>
    <row r="205" spans="2:2" x14ac:dyDescent="0.2">
      <c r="B205" s="755"/>
    </row>
    <row r="206" spans="2:2" x14ac:dyDescent="0.2">
      <c r="B206" s="755"/>
    </row>
    <row r="207" spans="2:2" x14ac:dyDescent="0.2">
      <c r="B207" s="755"/>
    </row>
    <row r="208" spans="2:2" x14ac:dyDescent="0.2">
      <c r="B208" s="755"/>
    </row>
    <row r="209" spans="2:2" x14ac:dyDescent="0.2">
      <c r="B209" s="755"/>
    </row>
    <row r="210" spans="2:2" x14ac:dyDescent="0.2">
      <c r="B210" s="755"/>
    </row>
    <row r="211" spans="2:2" x14ac:dyDescent="0.2">
      <c r="B211" s="755"/>
    </row>
    <row r="212" spans="2:2" x14ac:dyDescent="0.2">
      <c r="B212" s="755"/>
    </row>
    <row r="213" spans="2:2" x14ac:dyDescent="0.2">
      <c r="B213" s="755"/>
    </row>
    <row r="214" spans="2:2" x14ac:dyDescent="0.2">
      <c r="B214" s="755"/>
    </row>
    <row r="215" spans="2:2" x14ac:dyDescent="0.2">
      <c r="B215" s="755"/>
    </row>
    <row r="216" spans="2:2" x14ac:dyDescent="0.2">
      <c r="B216" s="755"/>
    </row>
    <row r="217" spans="2:2" x14ac:dyDescent="0.2">
      <c r="B217" s="755"/>
    </row>
    <row r="218" spans="2:2" x14ac:dyDescent="0.2">
      <c r="B218" s="755"/>
    </row>
    <row r="219" spans="2:2" x14ac:dyDescent="0.2">
      <c r="B219" s="755"/>
    </row>
    <row r="220" spans="2:2" x14ac:dyDescent="0.2">
      <c r="B220" s="755"/>
    </row>
    <row r="221" spans="2:2" x14ac:dyDescent="0.2">
      <c r="B221" s="755"/>
    </row>
    <row r="222" spans="2:2" x14ac:dyDescent="0.2">
      <c r="B222" s="755"/>
    </row>
    <row r="223" spans="2:2" x14ac:dyDescent="0.2">
      <c r="B223" s="755"/>
    </row>
    <row r="224" spans="2:2" x14ac:dyDescent="0.2">
      <c r="B224" s="755"/>
    </row>
    <row r="225" spans="2:2" x14ac:dyDescent="0.2">
      <c r="B225" s="755"/>
    </row>
    <row r="226" spans="2:2" x14ac:dyDescent="0.2">
      <c r="B226" s="755"/>
    </row>
    <row r="227" spans="2:2" x14ac:dyDescent="0.2">
      <c r="B227" s="755"/>
    </row>
    <row r="228" spans="2:2" x14ac:dyDescent="0.2">
      <c r="B228" s="755"/>
    </row>
    <row r="229" spans="2:2" x14ac:dyDescent="0.2">
      <c r="B229" s="755"/>
    </row>
    <row r="230" spans="2:2" x14ac:dyDescent="0.2">
      <c r="B230" s="755"/>
    </row>
    <row r="231" spans="2:2" x14ac:dyDescent="0.2">
      <c r="B231" s="755"/>
    </row>
    <row r="232" spans="2:2" x14ac:dyDescent="0.2">
      <c r="B232" s="755"/>
    </row>
    <row r="233" spans="2:2" x14ac:dyDescent="0.2">
      <c r="B233" s="755"/>
    </row>
    <row r="234" spans="2:2" x14ac:dyDescent="0.2">
      <c r="B234" s="755"/>
    </row>
    <row r="235" spans="2:2" x14ac:dyDescent="0.2">
      <c r="B235" s="755"/>
    </row>
    <row r="236" spans="2:2" x14ac:dyDescent="0.2">
      <c r="B236" s="755"/>
    </row>
    <row r="237" spans="2:2" x14ac:dyDescent="0.2">
      <c r="B237" s="755"/>
    </row>
    <row r="238" spans="2:2" x14ac:dyDescent="0.2">
      <c r="B238" s="755"/>
    </row>
    <row r="239" spans="2:2" x14ac:dyDescent="0.2">
      <c r="B239" s="755"/>
    </row>
    <row r="240" spans="2:2" x14ac:dyDescent="0.2">
      <c r="B240" s="755"/>
    </row>
    <row r="241" spans="2:2" x14ac:dyDescent="0.2">
      <c r="B241" s="755"/>
    </row>
    <row r="242" spans="2:2" x14ac:dyDescent="0.2">
      <c r="B242" s="755"/>
    </row>
    <row r="243" spans="2:2" x14ac:dyDescent="0.2">
      <c r="B243" s="755"/>
    </row>
    <row r="244" spans="2:2" x14ac:dyDescent="0.2">
      <c r="B244" s="755"/>
    </row>
    <row r="245" spans="2:2" x14ac:dyDescent="0.2">
      <c r="B245" s="755"/>
    </row>
    <row r="246" spans="2:2" x14ac:dyDescent="0.2">
      <c r="B246" s="755"/>
    </row>
    <row r="247" spans="2:2" x14ac:dyDescent="0.2">
      <c r="B247" s="755"/>
    </row>
    <row r="248" spans="2:2" x14ac:dyDescent="0.2">
      <c r="B248" s="755"/>
    </row>
    <row r="249" spans="2:2" x14ac:dyDescent="0.2">
      <c r="B249" s="755"/>
    </row>
    <row r="250" spans="2:2" x14ac:dyDescent="0.2">
      <c r="B250" s="755"/>
    </row>
    <row r="251" spans="2:2" x14ac:dyDescent="0.2">
      <c r="B251" s="755"/>
    </row>
    <row r="252" spans="2:2" x14ac:dyDescent="0.2">
      <c r="B252" s="755"/>
    </row>
    <row r="253" spans="2:2" x14ac:dyDescent="0.2">
      <c r="B253" s="755"/>
    </row>
    <row r="254" spans="2:2" x14ac:dyDescent="0.2">
      <c r="B254" s="755"/>
    </row>
    <row r="255" spans="2:2" x14ac:dyDescent="0.2">
      <c r="B255" s="755"/>
    </row>
    <row r="256" spans="2:2" x14ac:dyDescent="0.2">
      <c r="B256" s="755"/>
    </row>
    <row r="257" spans="2:2" x14ac:dyDescent="0.2">
      <c r="B257" s="755"/>
    </row>
    <row r="258" spans="2:2" x14ac:dyDescent="0.2">
      <c r="B258" s="755"/>
    </row>
    <row r="259" spans="2:2" x14ac:dyDescent="0.2">
      <c r="B259" s="755"/>
    </row>
    <row r="260" spans="2:2" x14ac:dyDescent="0.2">
      <c r="B260" s="755"/>
    </row>
    <row r="261" spans="2:2" x14ac:dyDescent="0.2">
      <c r="B261" s="755"/>
    </row>
    <row r="262" spans="2:2" x14ac:dyDescent="0.2">
      <c r="B262" s="755"/>
    </row>
    <row r="263" spans="2:2" x14ac:dyDescent="0.2">
      <c r="B263" s="755"/>
    </row>
    <row r="264" spans="2:2" x14ac:dyDescent="0.2">
      <c r="B264" s="755"/>
    </row>
    <row r="265" spans="2:2" x14ac:dyDescent="0.2">
      <c r="B265" s="755"/>
    </row>
    <row r="266" spans="2:2" x14ac:dyDescent="0.2">
      <c r="B266" s="755"/>
    </row>
    <row r="267" spans="2:2" x14ac:dyDescent="0.2">
      <c r="B267" s="755"/>
    </row>
    <row r="268" spans="2:2" x14ac:dyDescent="0.2">
      <c r="B268" s="755"/>
    </row>
    <row r="269" spans="2:2" x14ac:dyDescent="0.2">
      <c r="B269" s="755"/>
    </row>
    <row r="270" spans="2:2" x14ac:dyDescent="0.2">
      <c r="B270" s="755"/>
    </row>
    <row r="271" spans="2:2" x14ac:dyDescent="0.2">
      <c r="B271" s="755"/>
    </row>
    <row r="272" spans="2:2" x14ac:dyDescent="0.2">
      <c r="B272" s="755"/>
    </row>
    <row r="273" spans="2:2" x14ac:dyDescent="0.2">
      <c r="B273" s="755"/>
    </row>
    <row r="274" spans="2:2" x14ac:dyDescent="0.2">
      <c r="B274" s="755"/>
    </row>
    <row r="275" spans="2:2" x14ac:dyDescent="0.2">
      <c r="B275" s="755"/>
    </row>
    <row r="276" spans="2:2" x14ac:dyDescent="0.2">
      <c r="B276" s="755"/>
    </row>
    <row r="277" spans="2:2" x14ac:dyDescent="0.2">
      <c r="B277" s="755"/>
    </row>
    <row r="278" spans="2:2" x14ac:dyDescent="0.2">
      <c r="B278" s="755"/>
    </row>
    <row r="279" spans="2:2" x14ac:dyDescent="0.2">
      <c r="B279" s="755"/>
    </row>
    <row r="280" spans="2:2" x14ac:dyDescent="0.2">
      <c r="B280" s="755"/>
    </row>
    <row r="281" spans="2:2" x14ac:dyDescent="0.2">
      <c r="B281" s="755"/>
    </row>
    <row r="282" spans="2:2" x14ac:dyDescent="0.2">
      <c r="B282" s="755"/>
    </row>
    <row r="283" spans="2:2" x14ac:dyDescent="0.2">
      <c r="B283" s="755"/>
    </row>
    <row r="284" spans="2:2" x14ac:dyDescent="0.2">
      <c r="B284" s="755"/>
    </row>
    <row r="285" spans="2:2" x14ac:dyDescent="0.2">
      <c r="B285" s="755"/>
    </row>
    <row r="286" spans="2:2" x14ac:dyDescent="0.2">
      <c r="B286" s="755"/>
    </row>
    <row r="287" spans="2:2" x14ac:dyDescent="0.2">
      <c r="B287" s="755"/>
    </row>
    <row r="288" spans="2:2" x14ac:dyDescent="0.2">
      <c r="B288" s="755"/>
    </row>
    <row r="289" spans="2:2" x14ac:dyDescent="0.2">
      <c r="B289" s="755"/>
    </row>
    <row r="290" spans="2:2" x14ac:dyDescent="0.2">
      <c r="B290" s="755"/>
    </row>
    <row r="291" spans="2:2" x14ac:dyDescent="0.2">
      <c r="B291" s="755"/>
    </row>
    <row r="292" spans="2:2" x14ac:dyDescent="0.2">
      <c r="B292" s="755"/>
    </row>
    <row r="293" spans="2:2" x14ac:dyDescent="0.2">
      <c r="B293" s="755"/>
    </row>
    <row r="294" spans="2:2" x14ac:dyDescent="0.2">
      <c r="B294" s="755"/>
    </row>
    <row r="295" spans="2:2" x14ac:dyDescent="0.2">
      <c r="B295" s="755"/>
    </row>
    <row r="296" spans="2:2" x14ac:dyDescent="0.2">
      <c r="B296" s="755"/>
    </row>
    <row r="297" spans="2:2" x14ac:dyDescent="0.2">
      <c r="B297" s="755"/>
    </row>
    <row r="298" spans="2:2" x14ac:dyDescent="0.2">
      <c r="B298" s="755"/>
    </row>
    <row r="299" spans="2:2" x14ac:dyDescent="0.2">
      <c r="B299" s="755"/>
    </row>
    <row r="300" spans="2:2" x14ac:dyDescent="0.2">
      <c r="B300" s="755"/>
    </row>
    <row r="301" spans="2:2" x14ac:dyDescent="0.2">
      <c r="B301" s="755"/>
    </row>
    <row r="302" spans="2:2" x14ac:dyDescent="0.2">
      <c r="B302" s="755"/>
    </row>
    <row r="303" spans="2:2" x14ac:dyDescent="0.2">
      <c r="B303" s="755"/>
    </row>
    <row r="304" spans="2:2" x14ac:dyDescent="0.2">
      <c r="B304" s="755"/>
    </row>
    <row r="305" spans="2:2" x14ac:dyDescent="0.2">
      <c r="B305" s="755"/>
    </row>
    <row r="306" spans="2:2" x14ac:dyDescent="0.2">
      <c r="B306" s="755"/>
    </row>
    <row r="307" spans="2:2" x14ac:dyDescent="0.2">
      <c r="B307" s="755"/>
    </row>
    <row r="308" spans="2:2" x14ac:dyDescent="0.2">
      <c r="B308" s="755"/>
    </row>
    <row r="309" spans="2:2" x14ac:dyDescent="0.2">
      <c r="B309" s="755"/>
    </row>
    <row r="310" spans="2:2" x14ac:dyDescent="0.2">
      <c r="B310" s="755"/>
    </row>
    <row r="311" spans="2:2" x14ac:dyDescent="0.2">
      <c r="B311" s="755"/>
    </row>
    <row r="312" spans="2:2" x14ac:dyDescent="0.2">
      <c r="B312" s="755"/>
    </row>
    <row r="313" spans="2:2" x14ac:dyDescent="0.2">
      <c r="B313" s="755"/>
    </row>
    <row r="314" spans="2:2" x14ac:dyDescent="0.2">
      <c r="B314" s="755"/>
    </row>
    <row r="315" spans="2:2" x14ac:dyDescent="0.2">
      <c r="B315" s="755"/>
    </row>
    <row r="316" spans="2:2" x14ac:dyDescent="0.2">
      <c r="B316" s="755"/>
    </row>
    <row r="317" spans="2:2" x14ac:dyDescent="0.2">
      <c r="B317" s="755"/>
    </row>
    <row r="318" spans="2:2" x14ac:dyDescent="0.2">
      <c r="B318" s="755"/>
    </row>
    <row r="319" spans="2:2" x14ac:dyDescent="0.2">
      <c r="B319" s="755"/>
    </row>
    <row r="320" spans="2:2" x14ac:dyDescent="0.2">
      <c r="B320" s="755"/>
    </row>
    <row r="321" spans="2:2" x14ac:dyDescent="0.2">
      <c r="B321" s="755"/>
    </row>
    <row r="322" spans="2:2" x14ac:dyDescent="0.2">
      <c r="B322" s="755"/>
    </row>
    <row r="323" spans="2:2" x14ac:dyDescent="0.2">
      <c r="B323" s="755"/>
    </row>
    <row r="324" spans="2:2" x14ac:dyDescent="0.2">
      <c r="B324" s="755"/>
    </row>
    <row r="325" spans="2:2" x14ac:dyDescent="0.2">
      <c r="B325" s="755"/>
    </row>
    <row r="326" spans="2:2" x14ac:dyDescent="0.2">
      <c r="B326" s="755"/>
    </row>
    <row r="327" spans="2:2" x14ac:dyDescent="0.2">
      <c r="B327" s="755"/>
    </row>
    <row r="328" spans="2:2" x14ac:dyDescent="0.2">
      <c r="B328" s="755"/>
    </row>
    <row r="329" spans="2:2" x14ac:dyDescent="0.2">
      <c r="B329" s="755"/>
    </row>
    <row r="330" spans="2:2" x14ac:dyDescent="0.2">
      <c r="B330" s="755"/>
    </row>
    <row r="331" spans="2:2" x14ac:dyDescent="0.2">
      <c r="B331" s="755"/>
    </row>
    <row r="332" spans="2:2" x14ac:dyDescent="0.2">
      <c r="B332" s="755"/>
    </row>
    <row r="333" spans="2:2" x14ac:dyDescent="0.2">
      <c r="B333" s="755"/>
    </row>
    <row r="334" spans="2:2" x14ac:dyDescent="0.2">
      <c r="B334" s="755"/>
    </row>
    <row r="335" spans="2:2" x14ac:dyDescent="0.2">
      <c r="B335" s="755"/>
    </row>
    <row r="336" spans="2:2" x14ac:dyDescent="0.2">
      <c r="B336" s="755"/>
    </row>
    <row r="337" spans="2:2" x14ac:dyDescent="0.2">
      <c r="B337" s="755"/>
    </row>
    <row r="338" spans="2:2" x14ac:dyDescent="0.2">
      <c r="B338" s="755"/>
    </row>
    <row r="339" spans="2:2" x14ac:dyDescent="0.2">
      <c r="B339" s="755"/>
    </row>
    <row r="340" spans="2:2" x14ac:dyDescent="0.2">
      <c r="B340" s="755"/>
    </row>
    <row r="341" spans="2:2" x14ac:dyDescent="0.2">
      <c r="B341" s="755"/>
    </row>
    <row r="342" spans="2:2" x14ac:dyDescent="0.2">
      <c r="B342" s="755"/>
    </row>
    <row r="343" spans="2:2" x14ac:dyDescent="0.2">
      <c r="B343" s="755"/>
    </row>
    <row r="344" spans="2:2" x14ac:dyDescent="0.2">
      <c r="B344" s="755"/>
    </row>
    <row r="345" spans="2:2" x14ac:dyDescent="0.2">
      <c r="B345" s="755"/>
    </row>
    <row r="346" spans="2:2" x14ac:dyDescent="0.2">
      <c r="B346" s="755"/>
    </row>
    <row r="347" spans="2:2" x14ac:dyDescent="0.2">
      <c r="B347" s="755"/>
    </row>
    <row r="348" spans="2:2" x14ac:dyDescent="0.2">
      <c r="B348" s="755"/>
    </row>
    <row r="349" spans="2:2" x14ac:dyDescent="0.2">
      <c r="B349" s="755"/>
    </row>
    <row r="350" spans="2:2" x14ac:dyDescent="0.2">
      <c r="B350" s="755"/>
    </row>
    <row r="351" spans="2:2" x14ac:dyDescent="0.2">
      <c r="B351" s="755"/>
    </row>
    <row r="352" spans="2:2" x14ac:dyDescent="0.2">
      <c r="B352" s="755"/>
    </row>
    <row r="353" spans="2:2" x14ac:dyDescent="0.2">
      <c r="B353" s="755"/>
    </row>
    <row r="354" spans="2:2" x14ac:dyDescent="0.2">
      <c r="B354" s="755"/>
    </row>
    <row r="355" spans="2:2" x14ac:dyDescent="0.2">
      <c r="B355" s="755"/>
    </row>
    <row r="356" spans="2:2" x14ac:dyDescent="0.2">
      <c r="B356" s="755"/>
    </row>
    <row r="357" spans="2:2" x14ac:dyDescent="0.2">
      <c r="B357" s="755"/>
    </row>
    <row r="358" spans="2:2" x14ac:dyDescent="0.2">
      <c r="B358" s="755"/>
    </row>
    <row r="359" spans="2:2" x14ac:dyDescent="0.2">
      <c r="B359" s="755"/>
    </row>
    <row r="360" spans="2:2" x14ac:dyDescent="0.2">
      <c r="B360" s="755"/>
    </row>
    <row r="361" spans="2:2" x14ac:dyDescent="0.2">
      <c r="B361" s="755"/>
    </row>
    <row r="362" spans="2:2" x14ac:dyDescent="0.2">
      <c r="B362" s="755"/>
    </row>
    <row r="363" spans="2:2" x14ac:dyDescent="0.2">
      <c r="B363" s="755"/>
    </row>
    <row r="364" spans="2:2" x14ac:dyDescent="0.2">
      <c r="B364" s="755"/>
    </row>
    <row r="365" spans="2:2" x14ac:dyDescent="0.2">
      <c r="B365" s="755"/>
    </row>
    <row r="366" spans="2:2" x14ac:dyDescent="0.2">
      <c r="B366" s="755"/>
    </row>
    <row r="367" spans="2:2" x14ac:dyDescent="0.2">
      <c r="B367" s="755"/>
    </row>
    <row r="368" spans="2:2" x14ac:dyDescent="0.2">
      <c r="B368" s="755"/>
    </row>
    <row r="369" spans="2:2" x14ac:dyDescent="0.2">
      <c r="B369" s="755"/>
    </row>
    <row r="370" spans="2:2" x14ac:dyDescent="0.2">
      <c r="B370" s="755"/>
    </row>
    <row r="371" spans="2:2" x14ac:dyDescent="0.2">
      <c r="B371" s="755"/>
    </row>
    <row r="372" spans="2:2" x14ac:dyDescent="0.2">
      <c r="B372" s="755"/>
    </row>
    <row r="373" spans="2:2" x14ac:dyDescent="0.2">
      <c r="B373" s="755"/>
    </row>
    <row r="374" spans="2:2" x14ac:dyDescent="0.2">
      <c r="B374" s="755"/>
    </row>
    <row r="375" spans="2:2" x14ac:dyDescent="0.2">
      <c r="B375" s="755"/>
    </row>
    <row r="376" spans="2:2" x14ac:dyDescent="0.2">
      <c r="B376" s="755"/>
    </row>
    <row r="377" spans="2:2" x14ac:dyDescent="0.2">
      <c r="B377" s="755"/>
    </row>
    <row r="378" spans="2:2" x14ac:dyDescent="0.2">
      <c r="B378" s="755"/>
    </row>
    <row r="379" spans="2:2" x14ac:dyDescent="0.2">
      <c r="B379" s="755"/>
    </row>
    <row r="380" spans="2:2" x14ac:dyDescent="0.2">
      <c r="B380" s="755"/>
    </row>
    <row r="381" spans="2:2" x14ac:dyDescent="0.2">
      <c r="B381" s="755"/>
    </row>
    <row r="382" spans="2:2" x14ac:dyDescent="0.2">
      <c r="B382" s="755"/>
    </row>
    <row r="383" spans="2:2" x14ac:dyDescent="0.2">
      <c r="B383" s="755"/>
    </row>
    <row r="384" spans="2:2" x14ac:dyDescent="0.2">
      <c r="B384" s="755"/>
    </row>
    <row r="385" spans="2:2" x14ac:dyDescent="0.2">
      <c r="B385" s="755"/>
    </row>
    <row r="386" spans="2:2" x14ac:dyDescent="0.2">
      <c r="B386" s="755"/>
    </row>
    <row r="387" spans="2:2" x14ac:dyDescent="0.2">
      <c r="B387" s="755"/>
    </row>
    <row r="388" spans="2:2" x14ac:dyDescent="0.2">
      <c r="B388" s="755"/>
    </row>
    <row r="389" spans="2:2" x14ac:dyDescent="0.2">
      <c r="B389" s="755"/>
    </row>
    <row r="390" spans="2:2" x14ac:dyDescent="0.2">
      <c r="B390" s="755"/>
    </row>
    <row r="391" spans="2:2" x14ac:dyDescent="0.2">
      <c r="B391" s="755"/>
    </row>
    <row r="392" spans="2:2" x14ac:dyDescent="0.2">
      <c r="B392" s="755"/>
    </row>
    <row r="393" spans="2:2" x14ac:dyDescent="0.2">
      <c r="B393" s="755"/>
    </row>
    <row r="394" spans="2:2" x14ac:dyDescent="0.2">
      <c r="B394" s="755"/>
    </row>
    <row r="395" spans="2:2" x14ac:dyDescent="0.2">
      <c r="B395" s="755"/>
    </row>
    <row r="396" spans="2:2" x14ac:dyDescent="0.2">
      <c r="B396" s="755"/>
    </row>
    <row r="397" spans="2:2" x14ac:dyDescent="0.2">
      <c r="B397" s="755"/>
    </row>
    <row r="398" spans="2:2" x14ac:dyDescent="0.2">
      <c r="B398" s="755"/>
    </row>
    <row r="399" spans="2:2" x14ac:dyDescent="0.2">
      <c r="B399" s="755"/>
    </row>
    <row r="400" spans="2:2" x14ac:dyDescent="0.2">
      <c r="B400" s="755"/>
    </row>
    <row r="401" spans="2:2" x14ac:dyDescent="0.2">
      <c r="B401" s="755"/>
    </row>
    <row r="402" spans="2:2" x14ac:dyDescent="0.2">
      <c r="B402" s="755"/>
    </row>
    <row r="403" spans="2:2" x14ac:dyDescent="0.2">
      <c r="B403" s="755"/>
    </row>
    <row r="404" spans="2:2" x14ac:dyDescent="0.2">
      <c r="B404" s="755"/>
    </row>
    <row r="405" spans="2:2" x14ac:dyDescent="0.2">
      <c r="B405" s="755"/>
    </row>
    <row r="406" spans="2:2" x14ac:dyDescent="0.2">
      <c r="B406" s="755"/>
    </row>
    <row r="407" spans="2:2" x14ac:dyDescent="0.2">
      <c r="B407" s="755"/>
    </row>
    <row r="408" spans="2:2" x14ac:dyDescent="0.2">
      <c r="B408" s="755"/>
    </row>
    <row r="409" spans="2:2" x14ac:dyDescent="0.2">
      <c r="B409" s="755"/>
    </row>
    <row r="410" spans="2:2" x14ac:dyDescent="0.2">
      <c r="B410" s="755"/>
    </row>
    <row r="411" spans="2:2" x14ac:dyDescent="0.2">
      <c r="B411" s="755"/>
    </row>
    <row r="412" spans="2:2" x14ac:dyDescent="0.2">
      <c r="B412" s="755"/>
    </row>
    <row r="413" spans="2:2" x14ac:dyDescent="0.2">
      <c r="B413" s="755"/>
    </row>
    <row r="414" spans="2:2" x14ac:dyDescent="0.2">
      <c r="B414" s="755"/>
    </row>
    <row r="415" spans="2:2" x14ac:dyDescent="0.2">
      <c r="B415" s="755"/>
    </row>
    <row r="416" spans="2:2" x14ac:dyDescent="0.2">
      <c r="B416" s="755"/>
    </row>
    <row r="417" spans="2:2" x14ac:dyDescent="0.2">
      <c r="B417" s="755"/>
    </row>
    <row r="418" spans="2:2" x14ac:dyDescent="0.2">
      <c r="B418" s="755"/>
    </row>
    <row r="419" spans="2:2" x14ac:dyDescent="0.2">
      <c r="B419" s="755"/>
    </row>
    <row r="420" spans="2:2" x14ac:dyDescent="0.2">
      <c r="B420" s="755"/>
    </row>
    <row r="421" spans="2:2" x14ac:dyDescent="0.2">
      <c r="B421" s="755"/>
    </row>
    <row r="422" spans="2:2" x14ac:dyDescent="0.2">
      <c r="B422" s="755"/>
    </row>
    <row r="423" spans="2:2" x14ac:dyDescent="0.2">
      <c r="B423" s="755"/>
    </row>
    <row r="424" spans="2:2" x14ac:dyDescent="0.2">
      <c r="B424" s="755"/>
    </row>
    <row r="425" spans="2:2" x14ac:dyDescent="0.2">
      <c r="B425" s="755"/>
    </row>
    <row r="426" spans="2:2" x14ac:dyDescent="0.2">
      <c r="B426" s="755"/>
    </row>
    <row r="427" spans="2:2" x14ac:dyDescent="0.2">
      <c r="B427" s="755"/>
    </row>
    <row r="428" spans="2:2" x14ac:dyDescent="0.2">
      <c r="B428" s="755"/>
    </row>
    <row r="429" spans="2:2" x14ac:dyDescent="0.2">
      <c r="B429" s="755"/>
    </row>
    <row r="430" spans="2:2" x14ac:dyDescent="0.2">
      <c r="B430" s="755"/>
    </row>
    <row r="431" spans="2:2" x14ac:dyDescent="0.2">
      <c r="B431" s="755"/>
    </row>
    <row r="432" spans="2:2" x14ac:dyDescent="0.2">
      <c r="B432" s="755"/>
    </row>
    <row r="433" spans="2:2" x14ac:dyDescent="0.2">
      <c r="B433" s="755"/>
    </row>
    <row r="434" spans="2:2" x14ac:dyDescent="0.2">
      <c r="B434" s="755"/>
    </row>
    <row r="435" spans="2:2" x14ac:dyDescent="0.2">
      <c r="B435" s="755"/>
    </row>
    <row r="436" spans="2:2" x14ac:dyDescent="0.2">
      <c r="B436" s="755"/>
    </row>
    <row r="437" spans="2:2" x14ac:dyDescent="0.2">
      <c r="B437" s="755"/>
    </row>
    <row r="438" spans="2:2" x14ac:dyDescent="0.2">
      <c r="B438" s="755"/>
    </row>
    <row r="439" spans="2:2" x14ac:dyDescent="0.2">
      <c r="B439" s="755"/>
    </row>
    <row r="440" spans="2:2" x14ac:dyDescent="0.2">
      <c r="B440" s="755"/>
    </row>
    <row r="441" spans="2:2" x14ac:dyDescent="0.2">
      <c r="B441" s="755"/>
    </row>
    <row r="442" spans="2:2" x14ac:dyDescent="0.2">
      <c r="B442" s="755"/>
    </row>
    <row r="443" spans="2:2" x14ac:dyDescent="0.2">
      <c r="B443" s="755"/>
    </row>
    <row r="444" spans="2:2" x14ac:dyDescent="0.2">
      <c r="B444" s="755"/>
    </row>
    <row r="445" spans="2:2" x14ac:dyDescent="0.2">
      <c r="B445" s="755"/>
    </row>
    <row r="446" spans="2:2" x14ac:dyDescent="0.2">
      <c r="B446" s="755"/>
    </row>
    <row r="447" spans="2:2" x14ac:dyDescent="0.2">
      <c r="B447" s="755"/>
    </row>
    <row r="448" spans="2:2" x14ac:dyDescent="0.2">
      <c r="B448" s="755"/>
    </row>
    <row r="449" spans="2:2" x14ac:dyDescent="0.2">
      <c r="B449" s="755"/>
    </row>
    <row r="450" spans="2:2" x14ac:dyDescent="0.2">
      <c r="B450" s="755"/>
    </row>
    <row r="451" spans="2:2" x14ac:dyDescent="0.2">
      <c r="B451" s="755"/>
    </row>
    <row r="452" spans="2:2" x14ac:dyDescent="0.2">
      <c r="B452" s="755"/>
    </row>
    <row r="453" spans="2:2" x14ac:dyDescent="0.2">
      <c r="B453" s="755"/>
    </row>
    <row r="454" spans="2:2" x14ac:dyDescent="0.2">
      <c r="B454" s="755"/>
    </row>
    <row r="455" spans="2:2" x14ac:dyDescent="0.2">
      <c r="B455" s="755"/>
    </row>
    <row r="456" spans="2:2" x14ac:dyDescent="0.2">
      <c r="B456" s="755"/>
    </row>
    <row r="457" spans="2:2" x14ac:dyDescent="0.2">
      <c r="B457" s="755"/>
    </row>
    <row r="458" spans="2:2" x14ac:dyDescent="0.2">
      <c r="B458" s="755"/>
    </row>
    <row r="459" spans="2:2" x14ac:dyDescent="0.2">
      <c r="B459" s="755"/>
    </row>
    <row r="460" spans="2:2" x14ac:dyDescent="0.2">
      <c r="B460" s="755"/>
    </row>
    <row r="461" spans="2:2" x14ac:dyDescent="0.2">
      <c r="B461" s="755"/>
    </row>
    <row r="462" spans="2:2" x14ac:dyDescent="0.2">
      <c r="B462" s="755"/>
    </row>
    <row r="463" spans="2:2" x14ac:dyDescent="0.2">
      <c r="B463" s="755"/>
    </row>
    <row r="464" spans="2:2" x14ac:dyDescent="0.2">
      <c r="B464" s="755"/>
    </row>
    <row r="465" spans="2:2" x14ac:dyDescent="0.2">
      <c r="B465" s="755"/>
    </row>
    <row r="466" spans="2:2" x14ac:dyDescent="0.2">
      <c r="B466" s="755"/>
    </row>
    <row r="467" spans="2:2" x14ac:dyDescent="0.2">
      <c r="B467" s="755"/>
    </row>
    <row r="468" spans="2:2" x14ac:dyDescent="0.2">
      <c r="B468" s="755"/>
    </row>
    <row r="469" spans="2:2" x14ac:dyDescent="0.2">
      <c r="B469" s="755"/>
    </row>
    <row r="470" spans="2:2" x14ac:dyDescent="0.2">
      <c r="B470" s="755"/>
    </row>
    <row r="471" spans="2:2" x14ac:dyDescent="0.2">
      <c r="B471" s="755"/>
    </row>
    <row r="472" spans="2:2" x14ac:dyDescent="0.2">
      <c r="B472" s="755"/>
    </row>
    <row r="473" spans="2:2" x14ac:dyDescent="0.2">
      <c r="B473" s="755"/>
    </row>
    <row r="474" spans="2:2" x14ac:dyDescent="0.2">
      <c r="B474" s="755"/>
    </row>
    <row r="475" spans="2:2" x14ac:dyDescent="0.2">
      <c r="B475" s="755"/>
    </row>
    <row r="476" spans="2:2" x14ac:dyDescent="0.2">
      <c r="B476" s="755"/>
    </row>
    <row r="477" spans="2:2" x14ac:dyDescent="0.2">
      <c r="B477" s="755"/>
    </row>
    <row r="478" spans="2:2" x14ac:dyDescent="0.2">
      <c r="B478" s="755"/>
    </row>
    <row r="479" spans="2:2" x14ac:dyDescent="0.2">
      <c r="B479" s="755"/>
    </row>
    <row r="480" spans="2:2" x14ac:dyDescent="0.2">
      <c r="B480" s="755"/>
    </row>
    <row r="481" spans="2:2" x14ac:dyDescent="0.2">
      <c r="B481" s="755"/>
    </row>
    <row r="482" spans="2:2" x14ac:dyDescent="0.2">
      <c r="B482" s="755"/>
    </row>
    <row r="483" spans="2:2" x14ac:dyDescent="0.2">
      <c r="B483" s="755"/>
    </row>
    <row r="484" spans="2:2" x14ac:dyDescent="0.2">
      <c r="B484" s="755"/>
    </row>
    <row r="485" spans="2:2" x14ac:dyDescent="0.2">
      <c r="B485" s="755"/>
    </row>
    <row r="486" spans="2:2" x14ac:dyDescent="0.2">
      <c r="B486" s="755"/>
    </row>
    <row r="487" spans="2:2" x14ac:dyDescent="0.2">
      <c r="B487" s="755"/>
    </row>
    <row r="488" spans="2:2" x14ac:dyDescent="0.2">
      <c r="B488" s="755"/>
    </row>
    <row r="489" spans="2:2" x14ac:dyDescent="0.2">
      <c r="B489" s="755"/>
    </row>
    <row r="490" spans="2:2" x14ac:dyDescent="0.2">
      <c r="B490" s="755"/>
    </row>
    <row r="491" spans="2:2" x14ac:dyDescent="0.2">
      <c r="B491" s="755"/>
    </row>
    <row r="492" spans="2:2" x14ac:dyDescent="0.2">
      <c r="B492" s="755"/>
    </row>
    <row r="493" spans="2:2" x14ac:dyDescent="0.2">
      <c r="B493" s="755"/>
    </row>
    <row r="494" spans="2:2" x14ac:dyDescent="0.2">
      <c r="B494" s="755"/>
    </row>
    <row r="495" spans="2:2" x14ac:dyDescent="0.2">
      <c r="B495" s="755"/>
    </row>
    <row r="496" spans="2:2" x14ac:dyDescent="0.2">
      <c r="B496" s="755"/>
    </row>
    <row r="497" spans="2:2" x14ac:dyDescent="0.2">
      <c r="B497" s="755"/>
    </row>
    <row r="498" spans="2:2" x14ac:dyDescent="0.2">
      <c r="B498" s="755"/>
    </row>
    <row r="499" spans="2:2" x14ac:dyDescent="0.2">
      <c r="B499" s="755"/>
    </row>
    <row r="500" spans="2:2" x14ac:dyDescent="0.2">
      <c r="B500" s="755"/>
    </row>
    <row r="501" spans="2:2" x14ac:dyDescent="0.2">
      <c r="B501" s="755"/>
    </row>
    <row r="502" spans="2:2" x14ac:dyDescent="0.2">
      <c r="B502" s="755"/>
    </row>
    <row r="503" spans="2:2" x14ac:dyDescent="0.2">
      <c r="B503" s="755"/>
    </row>
    <row r="504" spans="2:2" x14ac:dyDescent="0.2">
      <c r="B504" s="755"/>
    </row>
    <row r="505" spans="2:2" x14ac:dyDescent="0.2">
      <c r="B505" s="755"/>
    </row>
    <row r="506" spans="2:2" x14ac:dyDescent="0.2">
      <c r="B506" s="755"/>
    </row>
    <row r="507" spans="2:2" x14ac:dyDescent="0.2">
      <c r="B507" s="755"/>
    </row>
    <row r="508" spans="2:2" x14ac:dyDescent="0.2">
      <c r="B508" s="755"/>
    </row>
    <row r="509" spans="2:2" x14ac:dyDescent="0.2">
      <c r="B509" s="755"/>
    </row>
    <row r="510" spans="2:2" x14ac:dyDescent="0.2">
      <c r="B510" s="755"/>
    </row>
    <row r="511" spans="2:2" x14ac:dyDescent="0.2">
      <c r="B511" s="755"/>
    </row>
    <row r="512" spans="2:2" x14ac:dyDescent="0.2">
      <c r="B512" s="755"/>
    </row>
    <row r="513" spans="2:2" x14ac:dyDescent="0.2">
      <c r="B513" s="755"/>
    </row>
    <row r="514" spans="2:2" x14ac:dyDescent="0.2">
      <c r="B514" s="755"/>
    </row>
    <row r="515" spans="2:2" x14ac:dyDescent="0.2">
      <c r="B515" s="755"/>
    </row>
    <row r="516" spans="2:2" x14ac:dyDescent="0.2">
      <c r="B516" s="755"/>
    </row>
    <row r="517" spans="2:2" x14ac:dyDescent="0.2">
      <c r="B517" s="755"/>
    </row>
    <row r="518" spans="2:2" x14ac:dyDescent="0.2">
      <c r="B518" s="755"/>
    </row>
    <row r="519" spans="2:2" x14ac:dyDescent="0.2">
      <c r="B519" s="755"/>
    </row>
    <row r="520" spans="2:2" x14ac:dyDescent="0.2">
      <c r="B520" s="755"/>
    </row>
    <row r="521" spans="2:2" x14ac:dyDescent="0.2">
      <c r="B521" s="755"/>
    </row>
    <row r="522" spans="2:2" x14ac:dyDescent="0.2">
      <c r="B522" s="755"/>
    </row>
    <row r="523" spans="2:2" x14ac:dyDescent="0.2">
      <c r="B523" s="755"/>
    </row>
    <row r="524" spans="2:2" x14ac:dyDescent="0.2">
      <c r="B524" s="755"/>
    </row>
    <row r="525" spans="2:2" x14ac:dyDescent="0.2">
      <c r="B525" s="755"/>
    </row>
    <row r="526" spans="2:2" x14ac:dyDescent="0.2">
      <c r="B526" s="755"/>
    </row>
    <row r="527" spans="2:2" x14ac:dyDescent="0.2">
      <c r="B527" s="755"/>
    </row>
    <row r="528" spans="2:2" x14ac:dyDescent="0.2">
      <c r="B528" s="755"/>
    </row>
    <row r="529" spans="2:2" x14ac:dyDescent="0.2">
      <c r="B529" s="755"/>
    </row>
    <row r="530" spans="2:2" x14ac:dyDescent="0.2">
      <c r="B530" s="755"/>
    </row>
    <row r="531" spans="2:2" x14ac:dyDescent="0.2">
      <c r="B531" s="755"/>
    </row>
    <row r="532" spans="2:2" x14ac:dyDescent="0.2">
      <c r="B532" s="755"/>
    </row>
    <row r="533" spans="2:2" x14ac:dyDescent="0.2">
      <c r="B533" s="755"/>
    </row>
    <row r="534" spans="2:2" x14ac:dyDescent="0.2">
      <c r="B534" s="755"/>
    </row>
    <row r="535" spans="2:2" x14ac:dyDescent="0.2">
      <c r="B535" s="755"/>
    </row>
    <row r="536" spans="2:2" x14ac:dyDescent="0.2">
      <c r="B536" s="755"/>
    </row>
    <row r="537" spans="2:2" x14ac:dyDescent="0.2">
      <c r="B537" s="755"/>
    </row>
    <row r="538" spans="2:2" x14ac:dyDescent="0.2">
      <c r="B538" s="755"/>
    </row>
    <row r="539" spans="2:2" x14ac:dyDescent="0.2">
      <c r="B539" s="755"/>
    </row>
    <row r="540" spans="2:2" x14ac:dyDescent="0.2">
      <c r="B540" s="755"/>
    </row>
    <row r="541" spans="2:2" x14ac:dyDescent="0.2">
      <c r="B541" s="755"/>
    </row>
    <row r="542" spans="2:2" x14ac:dyDescent="0.2">
      <c r="B542" s="755"/>
    </row>
    <row r="543" spans="2:2" x14ac:dyDescent="0.2">
      <c r="B543" s="755"/>
    </row>
    <row r="544" spans="2:2" x14ac:dyDescent="0.2">
      <c r="B544" s="755"/>
    </row>
    <row r="545" spans="2:2" x14ac:dyDescent="0.2">
      <c r="B545" s="755"/>
    </row>
    <row r="546" spans="2:2" x14ac:dyDescent="0.2">
      <c r="B546" s="755"/>
    </row>
    <row r="547" spans="2:2" x14ac:dyDescent="0.2">
      <c r="B547" s="755"/>
    </row>
    <row r="548" spans="2:2" x14ac:dyDescent="0.2">
      <c r="B548" s="755"/>
    </row>
    <row r="549" spans="2:2" x14ac:dyDescent="0.2">
      <c r="B549" s="755"/>
    </row>
    <row r="550" spans="2:2" x14ac:dyDescent="0.2">
      <c r="B550" s="755"/>
    </row>
    <row r="551" spans="2:2" x14ac:dyDescent="0.2">
      <c r="B551" s="755"/>
    </row>
    <row r="552" spans="2:2" x14ac:dyDescent="0.2">
      <c r="B552" s="755"/>
    </row>
    <row r="553" spans="2:2" x14ac:dyDescent="0.2">
      <c r="B553" s="755"/>
    </row>
    <row r="554" spans="2:2" x14ac:dyDescent="0.2">
      <c r="B554" s="755"/>
    </row>
    <row r="555" spans="2:2" x14ac:dyDescent="0.2">
      <c r="B555" s="755"/>
    </row>
    <row r="556" spans="2:2" x14ac:dyDescent="0.2">
      <c r="B556" s="755"/>
    </row>
    <row r="557" spans="2:2" x14ac:dyDescent="0.2">
      <c r="B557" s="755"/>
    </row>
    <row r="558" spans="2:2" x14ac:dyDescent="0.2">
      <c r="B558" s="755"/>
    </row>
    <row r="559" spans="2:2" x14ac:dyDescent="0.2">
      <c r="B559" s="755"/>
    </row>
    <row r="560" spans="2:2" x14ac:dyDescent="0.2">
      <c r="B560" s="755"/>
    </row>
    <row r="561" spans="2:2" x14ac:dyDescent="0.2">
      <c r="B561" s="755"/>
    </row>
    <row r="562" spans="2:2" x14ac:dyDescent="0.2">
      <c r="B562" s="755"/>
    </row>
    <row r="563" spans="2:2" x14ac:dyDescent="0.2">
      <c r="B563" s="755"/>
    </row>
    <row r="564" spans="2:2" x14ac:dyDescent="0.2">
      <c r="B564" s="755"/>
    </row>
    <row r="565" spans="2:2" x14ac:dyDescent="0.2">
      <c r="B565" s="755"/>
    </row>
    <row r="566" spans="2:2" x14ac:dyDescent="0.2">
      <c r="B566" s="755"/>
    </row>
    <row r="567" spans="2:2" x14ac:dyDescent="0.2">
      <c r="B567" s="755"/>
    </row>
    <row r="568" spans="2:2" x14ac:dyDescent="0.2">
      <c r="B568" s="755"/>
    </row>
    <row r="569" spans="2:2" x14ac:dyDescent="0.2">
      <c r="B569" s="755"/>
    </row>
    <row r="570" spans="2:2" x14ac:dyDescent="0.2">
      <c r="B570" s="755"/>
    </row>
    <row r="571" spans="2:2" x14ac:dyDescent="0.2">
      <c r="B571" s="755"/>
    </row>
    <row r="572" spans="2:2" x14ac:dyDescent="0.2">
      <c r="B572" s="755"/>
    </row>
    <row r="573" spans="2:2" x14ac:dyDescent="0.2">
      <c r="B573" s="755"/>
    </row>
    <row r="574" spans="2:2" x14ac:dyDescent="0.2">
      <c r="B574" s="755"/>
    </row>
    <row r="575" spans="2:2" x14ac:dyDescent="0.2">
      <c r="B575" s="755"/>
    </row>
    <row r="576" spans="2:2" x14ac:dyDescent="0.2">
      <c r="B576" s="755"/>
    </row>
    <row r="577" spans="2:2" x14ac:dyDescent="0.2">
      <c r="B577" s="755"/>
    </row>
    <row r="578" spans="2:2" x14ac:dyDescent="0.2">
      <c r="B578" s="755"/>
    </row>
    <row r="579" spans="2:2" x14ac:dyDescent="0.2">
      <c r="B579" s="755"/>
    </row>
    <row r="580" spans="2:2" x14ac:dyDescent="0.2">
      <c r="B580" s="755"/>
    </row>
    <row r="581" spans="2:2" x14ac:dyDescent="0.2">
      <c r="B581" s="755"/>
    </row>
    <row r="582" spans="2:2" x14ac:dyDescent="0.2">
      <c r="B582" s="755"/>
    </row>
    <row r="583" spans="2:2" x14ac:dyDescent="0.2">
      <c r="B583" s="755"/>
    </row>
    <row r="584" spans="2:2" x14ac:dyDescent="0.2">
      <c r="B584" s="755"/>
    </row>
    <row r="585" spans="2:2" x14ac:dyDescent="0.2">
      <c r="B585" s="755"/>
    </row>
    <row r="586" spans="2:2" x14ac:dyDescent="0.2">
      <c r="B586" s="755"/>
    </row>
    <row r="587" spans="2:2" x14ac:dyDescent="0.2">
      <c r="B587" s="755"/>
    </row>
    <row r="588" spans="2:2" x14ac:dyDescent="0.2">
      <c r="B588" s="755"/>
    </row>
    <row r="589" spans="2:2" x14ac:dyDescent="0.2">
      <c r="B589" s="755"/>
    </row>
    <row r="590" spans="2:2" x14ac:dyDescent="0.2">
      <c r="B590" s="755"/>
    </row>
    <row r="591" spans="2:2" x14ac:dyDescent="0.2">
      <c r="B591" s="755"/>
    </row>
    <row r="592" spans="2:2" x14ac:dyDescent="0.2">
      <c r="B592" s="755"/>
    </row>
  </sheetData>
  <mergeCells count="2">
    <mergeCell ref="B2:E2"/>
    <mergeCell ref="B4:H5"/>
  </mergeCells>
  <conditionalFormatting sqref="B7:H99">
    <cfRule type="notContainsBlanks" dxfId="0" priority="1">
      <formula>LEN(TRIM(B7))&gt;0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</vt:lpstr>
      <vt:lpstr>G_AREAS</vt:lpstr>
      <vt:lpstr>GENERACION RER</vt:lpstr>
      <vt:lpstr>COGENERACION</vt:lpstr>
      <vt:lpstr>TIPO_RECURSO</vt:lpstr>
      <vt:lpstr>DESPACHO_EJECUTADO</vt:lpstr>
      <vt:lpstr>PROGRAMADO</vt:lpstr>
      <vt:lpstr>REPROGRAMADO</vt:lpstr>
      <vt:lpstr>DESVIACION</vt:lpstr>
      <vt:lpstr>REACTIVA</vt:lpstr>
      <vt:lpstr>DEMANDA_UL</vt:lpstr>
      <vt:lpstr>DEMANDA_AREAS</vt:lpstr>
      <vt:lpstr>FLUJOS</vt:lpstr>
      <vt:lpstr>INTERCONEXIONES</vt:lpstr>
      <vt:lpstr>ENERGÍA_PRIMARIA</vt:lpstr>
      <vt:lpstr>CALOR_ÚTIL</vt:lpstr>
      <vt:lpstr>CONSUMO_COMB</vt:lpstr>
      <vt:lpstr>PRESIÓN_GAS</vt:lpstr>
      <vt:lpstr>TEM_AMB</vt:lpstr>
      <vt:lpstr>STOCK_COMB</vt:lpstr>
      <vt:lpstr>DISPONIBILIDAD_GAS</vt:lpstr>
      <vt:lpstr>TRANSGRESIONES</vt:lpstr>
      <vt:lpstr>RESTRIC_OPE</vt:lpstr>
      <vt:lpstr>AREA_PROGRAMADO</vt:lpstr>
      <vt:lpstr>BORRA_RESUMEN1</vt:lpstr>
      <vt:lpstr>BORRA_RESUMEN2</vt:lpstr>
      <vt:lpstr>DEMANDA_USUARIOS_LIBRES</vt:lpstr>
      <vt:lpstr>DESV_EJE_PROG</vt:lpstr>
      <vt:lpstr>DESV_MAX</vt:lpstr>
      <vt:lpstr>DESV_MEDIA</vt:lpstr>
      <vt:lpstr>DESV_MINIMA</vt:lpstr>
      <vt:lpstr>EJE_DESP_EJE</vt:lpstr>
      <vt:lpstr>EJE_DESV</vt:lpstr>
      <vt:lpstr>ENERGIA_PROGRAMADO</vt:lpstr>
      <vt:lpstr>ENERGIA_REPROGRAMADO</vt:lpstr>
      <vt:lpstr>ENERGIA_SEIN</vt:lpstr>
      <vt:lpstr>FECHA_COGENERACION</vt:lpstr>
      <vt:lpstr>FECHA_DEMANDA</vt:lpstr>
      <vt:lpstr>FECHA_DEMANDA_AREAS</vt:lpstr>
      <vt:lpstr>FECHA_DESPACHO_EJE</vt:lpstr>
      <vt:lpstr>FECHA_DESVIACION</vt:lpstr>
      <vt:lpstr>FECHA_FLUJOS</vt:lpstr>
      <vt:lpstr>FECHA_GENERACION_EREAS</vt:lpstr>
      <vt:lpstr>FECHA_INTER</vt:lpstr>
      <vt:lpstr>FECHA_PROGRAMADO</vt:lpstr>
      <vt:lpstr>FECHA_REACTIVA</vt:lpstr>
      <vt:lpstr>FECHA_REPROGRAMADO</vt:lpstr>
      <vt:lpstr>FECHA_RER</vt:lpstr>
      <vt:lpstr>FECHA_RESTRICCIONES</vt:lpstr>
      <vt:lpstr>FECHA_RESUMEN</vt:lpstr>
      <vt:lpstr>FECHA_TIPO_RECURSO</vt:lpstr>
      <vt:lpstr>FECHA_TRANGRESIONES</vt:lpstr>
      <vt:lpstr>FECHA_TRANSGRESIONES</vt:lpstr>
      <vt:lpstr>GENERACION_RECURSO_RER</vt:lpstr>
      <vt:lpstr>GENERACION_RECURSO_SEIN</vt:lpstr>
      <vt:lpstr>GENERACION_TIPO_RECURSO_SEIN</vt:lpstr>
      <vt:lpstr>HIDRAULICA_TIPO</vt:lpstr>
      <vt:lpstr>MARGINALES_DIA</vt:lpstr>
      <vt:lpstr>MAX_CENTRO</vt:lpstr>
      <vt:lpstr>MAX_NORTE</vt:lpstr>
      <vt:lpstr>MAX_SUR</vt:lpstr>
      <vt:lpstr>MAXIMA_DIA</vt:lpstr>
      <vt:lpstr>PEGA_RESUMEN</vt:lpstr>
      <vt:lpstr>PROG_DESV</vt:lpstr>
      <vt:lpstr>PROG_PROG</vt:lpstr>
      <vt:lpstr>R_GENERACION</vt:lpstr>
      <vt:lpstr>R_PROGRAMADO</vt:lpstr>
      <vt:lpstr>R_REPROGRAMADO</vt:lpstr>
      <vt:lpstr>RANGO_COGE</vt:lpstr>
      <vt:lpstr>RANGO_RER</vt:lpstr>
      <vt:lpstr>RESUMEN_DESV</vt:lpstr>
      <vt:lpstr>RESUMEN_EMPRESAS</vt:lpstr>
      <vt:lpstr>RESUMEN_PROGRAMADO</vt:lpstr>
      <vt:lpstr>SEIN_MAX</vt:lpstr>
      <vt:lpstr>SEIN_MED</vt:lpstr>
      <vt:lpstr>SEIN_MIN</vt:lpstr>
      <vt:lpstr>SEIN_MIN2</vt:lpstr>
      <vt:lpstr>SEIN_P_MAX</vt:lpstr>
      <vt:lpstr>SEIN_P_MED</vt:lpstr>
      <vt:lpstr>SEIN_P_MIN</vt:lpstr>
      <vt:lpstr>SEIN_P_MIN2</vt:lpstr>
      <vt:lpstr>SEIN_P_TOTAL</vt:lpstr>
      <vt:lpstr>SEIN_TOTAL</vt:lpstr>
      <vt:lpstr>SUMA_PROGRAMADO</vt:lpstr>
      <vt:lpstr>SUMA_REPROGRAMADO</vt:lpstr>
      <vt:lpstr>TOTAL_RESUMEN_NOCOES</vt:lpstr>
      <vt:lpstr>TOTAL_RESUMEN_SEIN</vt:lpstr>
      <vt:lpstr>TOTAL_SEIN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Sayuri Chavez</dc:creator>
  <cp:lastModifiedBy>Carlos Castillo</cp:lastModifiedBy>
  <dcterms:created xsi:type="dcterms:W3CDTF">2023-10-20T16:18:12Z</dcterms:created>
  <dcterms:modified xsi:type="dcterms:W3CDTF">2023-10-20T16:29:36Z</dcterms:modified>
</cp:coreProperties>
</file>